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2C08E08-C6D3-4B3E-A09B-473C1E5AA529}" xr6:coauthVersionLast="47" xr6:coauthVersionMax="47" xr10:uidLastSave="{00000000-0000-0000-0000-000000000000}"/>
  <bookViews>
    <workbookView xWindow="-108" yWindow="-108" windowWidth="23256" windowHeight="12576" activeTab="6" xr2:uid="{57A86918-2C77-4D72-85F0-770E05A46B1D}"/>
  </bookViews>
  <sheets>
    <sheet name="Sales &amp; Profit Analysis" sheetId="2" r:id="rId1"/>
    <sheet name="Categorywise Profit" sheetId="4" r:id="rId2"/>
    <sheet name="Category wise Profit" sheetId="5" r:id="rId3"/>
    <sheet name="Top 5 sales" sheetId="6" r:id="rId4"/>
    <sheet name="KPI" sheetId="12" r:id="rId5"/>
    <sheet name="YOY" sheetId="15" r:id="rId6"/>
    <sheet name="Dashboard" sheetId="16" r:id="rId7"/>
    <sheet name="Data" sheetId="1" r:id="rId8"/>
  </sheets>
  <externalReferences>
    <externalReference r:id="rId9"/>
  </externalReferences>
  <definedNames>
    <definedName name="_xlchart.v1.0" hidden="1">'Categorywise Profit'!$D$4:$D$7</definedName>
    <definedName name="_xlchart.v1.1" hidden="1">'Categorywise Profit'!$E$4:$E$7</definedName>
    <definedName name="_xlchart.v1.2" hidden="1">'Categorywise Profit'!$D$4:$D$7</definedName>
    <definedName name="_xlchart.v1.3" hidden="1">'Categorywise Profit'!$E$4:$E$7</definedName>
    <definedName name="_xlchart.v1.4" hidden="1">'Categorywise Profit'!$D$4:$D$7</definedName>
    <definedName name="_xlchart.v1.5" hidden="1">'Categorywise Profit'!$E$4:$E$7</definedName>
    <definedName name="_xlchart.v1.6" hidden="1">'Categorywise Profit'!$D$4:$D$7</definedName>
    <definedName name="_xlchart.v1.7" hidden="1">'Categorywise Profit'!$E$4:$E$7</definedName>
    <definedName name="_xlchart.v1.8" hidden="1">'Categorywise Profit'!$D$4:$D$7</definedName>
    <definedName name="_xlchart.v1.9" hidden="1">'Categorywise Profit'!$E$4:$E$7</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4" l="1"/>
  <c r="D5" i="4"/>
  <c r="D6" i="4"/>
  <c r="D7"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 i="15"/>
  <c r="B9" i="15"/>
  <c r="H18" i="12"/>
  <c r="N18" i="12"/>
  <c r="K18" i="12"/>
  <c r="E18" i="12"/>
  <c r="E9" i="15"/>
  <c r="B18" i="12"/>
  <c r="C9" i="15"/>
  <c r="F9" i="15"/>
  <c r="E6" i="4"/>
  <c r="E7" i="4"/>
  <c r="E5" i="4"/>
  <c r="E4" i="4"/>
</calcChain>
</file>

<file path=xl/sharedStrings.xml><?xml version="1.0" encoding="utf-8"?>
<sst xmlns="http://schemas.openxmlformats.org/spreadsheetml/2006/main" count="130078" uniqueCount="10955">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</sst>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 &quot;K&quot;"/>
    <numFmt numFmtId="165" formatCode="\$\ 0,\ &quot;K&quot;"/>
    <numFmt numFmtId="166" formatCode="_-[$$-409]* #,##0.00_ ;_-[$$-409]* \-#,##0.00\ ;_-[$$-409]* &quot;-&quot;??_ ;_-@_ "/>
    <numFmt numFmtId="167" formatCode="&quot;#&quot;\ 0"/>
    <numFmt numFmtId="168" formatCode="[Green]0.00%;[Red]0.00%"/>
  </numFmts>
  <fonts count="5" x14ac:knownFonts="1">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8">
    <xf numFmtId="0" fontId="0" fillId="0" borderId="0" xfId="0"/>
    <xf numFmtId="0" fontId="1" fillId="0" borderId="0" xfId="0" applyFont="1"/>
    <xf numFmtId="0" fontId="2" fillId="0" borderId="0" xfId="0" applyFont="1"/>
    <xf numFmtId="14" fontId="3" fillId="0" borderId="0" xfId="0" applyNumberFormat="1" applyFont="1"/>
    <xf numFmtId="14" fontId="1" fillId="0" borderId="0" xfId="0" applyNumberFormat="1" applyFont="1"/>
    <xf numFmtId="14" fontId="0" fillId="0" borderId="0" xfId="0" applyNumberFormat="1"/>
    <xf numFmtId="2"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2" fontId="0" fillId="0" borderId="0" xfId="0" applyNumberFormat="1"/>
    <xf numFmtId="166" fontId="0" fillId="0" borderId="0" xfId="0" applyNumberFormat="1"/>
    <xf numFmtId="167" fontId="0" fillId="0" borderId="0" xfId="0" applyNumberFormat="1"/>
    <xf numFmtId="10" fontId="0" fillId="0" borderId="0" xfId="1" applyNumberFormat="1" applyFont="1"/>
    <xf numFmtId="168" fontId="0" fillId="0" borderId="0" xfId="0" applyNumberFormat="1"/>
    <xf numFmtId="0" fontId="0" fillId="0" borderId="0" xfId="0" applyNumberFormat="1"/>
  </cellXfs>
  <cellStyles count="2">
    <cellStyle name="Normal" xfId="0" builtinId="0"/>
    <cellStyle name="Percent" xfId="1" builtinId="5"/>
  </cellStyles>
  <dxfs count="20">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2" formatCode="0.00"/>
    </dxf>
    <dxf>
      <numFmt numFmtId="19" formatCode="dd/mm/yyyy"/>
    </dxf>
    <dxf>
      <numFmt numFmtId="19" formatCode="dd/mm/yyyy"/>
      <alignment horizontal="general"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B2722C68-ECBA-4CF9-B172-D76C6F7CA592}">
      <tableStyleElement type="headerRow" dxfId="19"/>
      <tableStyleElement type="firstRowStripe" dxfId="18"/>
      <tableStyleElement type="secondRowStripe" dxfId="17"/>
    </tableStyle>
  </tableStyles>
  <colors>
    <mruColors>
      <color rgb="FFCC3399"/>
      <color rgb="FF808080"/>
      <color rgb="FFAF5194"/>
      <color rgb="FFD294BA"/>
      <color rgb="FFE3ADCE"/>
      <color rgb="FFCC0099"/>
      <color rgb="FF4914F4"/>
      <color rgb="FFEA1E93"/>
      <color rgb="FF99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[e-commerce.xlsx]Sales &amp;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Analysis'!$C$3</c:f>
              <c:strCache>
                <c:ptCount val="1"/>
                <c:pt idx="0">
                  <c:v>Sum of Profit</c:v>
                </c:pt>
              </c:strCache>
            </c:strRef>
          </c:tx>
          <c:spPr>
            <a:solidFill>
              <a:schemeClr val="accent2"/>
            </a:solidFill>
            <a:ln>
              <a:noFill/>
            </a:ln>
            <a:effectLst/>
          </c:spPr>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455-42C8-9806-FA5A648DFE70}"/>
            </c:ext>
          </c:extLst>
        </c:ser>
        <c:dLbls>
          <c:showLegendKey val="0"/>
          <c:showVal val="0"/>
          <c:showCatName val="0"/>
          <c:showSerName val="0"/>
          <c:showPercent val="0"/>
          <c:showBubbleSize val="0"/>
        </c:dLbls>
        <c:axId val="1400063280"/>
        <c:axId val="1400061840"/>
      </c:areaChart>
      <c:barChart>
        <c:barDir val="col"/>
        <c:grouping val="clustered"/>
        <c:varyColors val="0"/>
        <c:ser>
          <c:idx val="0"/>
          <c:order val="0"/>
          <c:tx>
            <c:strRef>
              <c:f>'Sales &amp; Profit Analysis'!$B$3</c:f>
              <c:strCache>
                <c:ptCount val="1"/>
                <c:pt idx="0">
                  <c:v>Sum of Sales</c:v>
                </c:pt>
              </c:strCache>
            </c:strRef>
          </c:tx>
          <c:spPr>
            <a:solidFill>
              <a:schemeClr val="accent1"/>
            </a:solidFill>
            <a:ln>
              <a:noFill/>
            </a:ln>
            <a:effectLst/>
          </c:spPr>
          <c:invertIfNegative val="0"/>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455-42C8-9806-FA5A648DFE70}"/>
            </c:ext>
          </c:extLst>
        </c:ser>
        <c:dLbls>
          <c:showLegendKey val="0"/>
          <c:showVal val="0"/>
          <c:showCatName val="0"/>
          <c:showSerName val="0"/>
          <c:showPercent val="0"/>
          <c:showBubbleSize val="0"/>
        </c:dLbls>
        <c:gapWidth val="219"/>
        <c:overlap val="-27"/>
        <c:axId val="1400065200"/>
        <c:axId val="1400064720"/>
      </c:barChart>
      <c:catAx>
        <c:axId val="140006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061840"/>
        <c:crosses val="autoZero"/>
        <c:auto val="1"/>
        <c:lblAlgn val="ctr"/>
        <c:lblOffset val="100"/>
        <c:noMultiLvlLbl val="0"/>
      </c:catAx>
      <c:valAx>
        <c:axId val="1400061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063280"/>
        <c:crosses val="autoZero"/>
        <c:crossBetween val="between"/>
      </c:valAx>
      <c:valAx>
        <c:axId val="14000647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065200"/>
        <c:crosses val="max"/>
        <c:crossBetween val="between"/>
      </c:valAx>
      <c:catAx>
        <c:axId val="1400065200"/>
        <c:scaling>
          <c:orientation val="minMax"/>
        </c:scaling>
        <c:delete val="1"/>
        <c:axPos val="b"/>
        <c:numFmt formatCode="General" sourceLinked="1"/>
        <c:majorTickMark val="out"/>
        <c:minorTickMark val="none"/>
        <c:tickLblPos val="nextTo"/>
        <c:crossAx val="1400064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[e-commerce.xlsx]Category wise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Profit'!$B$3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76-4F6D-AED0-439277D249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76-4F6D-AED0-439277D249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76-4F6D-AED0-439277D249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Profit'!$A$4:$A$7</c:f>
              <c:strCache>
                <c:ptCount val="3"/>
                <c:pt idx="0">
                  <c:v>Furniture</c:v>
                </c:pt>
                <c:pt idx="1">
                  <c:v>Office Supplies</c:v>
                </c:pt>
                <c:pt idx="2">
                  <c:v>Technology</c:v>
                </c:pt>
              </c:strCache>
            </c:strRef>
          </c:cat>
          <c:val>
            <c:numRef>
              <c:f>'Category wise Profit'!$B$4:$B$7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986-4EE1-9019-91AAABB6E05F}"/>
            </c:ext>
          </c:extLst>
        </c:ser>
        <c:dLbls>
          <c:showLegendKey val="0"/>
          <c:showVal val="0"/>
          <c:showCatName val="0"/>
          <c:showSerName val="0"/>
          <c:showPercent val="0"/>
          <c:showBubbleSize val="0"/>
          <c:showLeaderLines val="1"/>
        </c:dLbls>
        <c:firstSliceAng val="85"/>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[e-commerce.xlsx]Top 5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sales'!$B$3</c:f>
              <c:strCache>
                <c:ptCount val="1"/>
                <c:pt idx="0">
                  <c:v>Total</c:v>
                </c:pt>
              </c:strCache>
            </c:strRef>
          </c:tx>
          <c:spPr>
            <a:solidFill>
              <a:schemeClr val="accent1"/>
            </a:solidFill>
            <a:ln>
              <a:noFill/>
            </a:ln>
            <a:effectLst/>
          </c:spPr>
          <c:invertIfNegative val="0"/>
          <c:cat>
            <c:strRef>
              <c:f>'Top 5 sales'!$A$4:$A$9</c:f>
              <c:strCache>
                <c:ptCount val="5"/>
                <c:pt idx="0">
                  <c:v>Binders</c:v>
                </c:pt>
                <c:pt idx="1">
                  <c:v>Tables</c:v>
                </c:pt>
                <c:pt idx="2">
                  <c:v>Storage</c:v>
                </c:pt>
                <c:pt idx="3">
                  <c:v>Chairs</c:v>
                </c:pt>
                <c:pt idx="4">
                  <c:v>Phones</c:v>
                </c:pt>
              </c:strCache>
            </c:strRef>
          </c:cat>
          <c:val>
            <c:numRef>
              <c:f>'Top 5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3CD-41C0-B086-1205FE27F8E9}"/>
            </c:ext>
          </c:extLst>
        </c:ser>
        <c:dLbls>
          <c:showLegendKey val="0"/>
          <c:showVal val="0"/>
          <c:showCatName val="0"/>
          <c:showSerName val="0"/>
          <c:showPercent val="0"/>
          <c:showBubbleSize val="0"/>
        </c:dLbls>
        <c:gapWidth val="182"/>
        <c:axId val="1716378768"/>
        <c:axId val="1716395088"/>
      </c:barChart>
      <c:catAx>
        <c:axId val="171637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95088"/>
        <c:crosses val="autoZero"/>
        <c:auto val="1"/>
        <c:lblAlgn val="ctr"/>
        <c:lblOffset val="100"/>
        <c:noMultiLvlLbl val="0"/>
      </c:catAx>
      <c:valAx>
        <c:axId val="17163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7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02183406113537E-2"/>
          <c:y val="0.14608233731739709"/>
          <c:w val="0.83988355167394468"/>
          <c:h val="0.7078353253652058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252-43DE-ADD2-72771B58B15F}"/>
            </c:ext>
          </c:extLst>
        </c:ser>
        <c:dLbls>
          <c:showLegendKey val="0"/>
          <c:showVal val="0"/>
          <c:showCatName val="0"/>
          <c:showSerName val="0"/>
          <c:showPercent val="0"/>
          <c:showBubbleSize val="0"/>
        </c:dLbls>
        <c:smooth val="0"/>
        <c:axId val="372671104"/>
        <c:axId val="372672544"/>
      </c:lineChart>
      <c:catAx>
        <c:axId val="372671104"/>
        <c:scaling>
          <c:orientation val="minMax"/>
        </c:scaling>
        <c:delete val="1"/>
        <c:axPos val="b"/>
        <c:numFmt formatCode="General" sourceLinked="1"/>
        <c:majorTickMark val="none"/>
        <c:minorTickMark val="none"/>
        <c:tickLblPos val="nextTo"/>
        <c:crossAx val="372672544"/>
        <c:crosses val="autoZero"/>
        <c:auto val="1"/>
        <c:lblAlgn val="ctr"/>
        <c:lblOffset val="100"/>
        <c:noMultiLvlLbl val="0"/>
      </c:catAx>
      <c:valAx>
        <c:axId val="372672544"/>
        <c:scaling>
          <c:orientation val="minMax"/>
        </c:scaling>
        <c:delete val="1"/>
        <c:axPos val="l"/>
        <c:numFmt formatCode="General" sourceLinked="1"/>
        <c:majorTickMark val="none"/>
        <c:minorTickMark val="none"/>
        <c:tickLblPos val="nextTo"/>
        <c:crossAx val="3726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D28-4130-AA10-9D9233A4F597}"/>
            </c:ext>
          </c:extLst>
        </c:ser>
        <c:dLbls>
          <c:showLegendKey val="0"/>
          <c:showVal val="0"/>
          <c:showCatName val="0"/>
          <c:showSerName val="0"/>
          <c:showPercent val="0"/>
          <c:showBubbleSize val="0"/>
        </c:dLbls>
        <c:smooth val="0"/>
        <c:axId val="358627376"/>
        <c:axId val="358625456"/>
      </c:lineChart>
      <c:catAx>
        <c:axId val="358627376"/>
        <c:scaling>
          <c:orientation val="minMax"/>
        </c:scaling>
        <c:delete val="1"/>
        <c:axPos val="b"/>
        <c:numFmt formatCode="General" sourceLinked="1"/>
        <c:majorTickMark val="none"/>
        <c:minorTickMark val="none"/>
        <c:tickLblPos val="nextTo"/>
        <c:crossAx val="358625456"/>
        <c:crosses val="autoZero"/>
        <c:auto val="1"/>
        <c:lblAlgn val="ctr"/>
        <c:lblOffset val="100"/>
        <c:noMultiLvlLbl val="0"/>
      </c:catAx>
      <c:valAx>
        <c:axId val="358625456"/>
        <c:scaling>
          <c:orientation val="minMax"/>
        </c:scaling>
        <c:delete val="1"/>
        <c:axPos val="l"/>
        <c:numFmt formatCode="General" sourceLinked="1"/>
        <c:majorTickMark val="none"/>
        <c:minorTickMark val="none"/>
        <c:tickLblPos val="nextTo"/>
        <c:crossAx val="3586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01F-4A24-A8C7-400BCAE920EF}"/>
            </c:ext>
          </c:extLst>
        </c:ser>
        <c:dLbls>
          <c:showLegendKey val="0"/>
          <c:showVal val="0"/>
          <c:showCatName val="0"/>
          <c:showSerName val="0"/>
          <c:showPercent val="0"/>
          <c:showBubbleSize val="0"/>
        </c:dLbls>
        <c:smooth val="0"/>
        <c:axId val="1967328656"/>
        <c:axId val="1967333936"/>
      </c:lineChart>
      <c:catAx>
        <c:axId val="1967328656"/>
        <c:scaling>
          <c:orientation val="minMax"/>
        </c:scaling>
        <c:delete val="1"/>
        <c:axPos val="b"/>
        <c:numFmt formatCode="General" sourceLinked="1"/>
        <c:majorTickMark val="none"/>
        <c:minorTickMark val="none"/>
        <c:tickLblPos val="nextTo"/>
        <c:crossAx val="1967333936"/>
        <c:crosses val="autoZero"/>
        <c:auto val="1"/>
        <c:lblAlgn val="ctr"/>
        <c:lblOffset val="100"/>
        <c:noMultiLvlLbl val="0"/>
      </c:catAx>
      <c:valAx>
        <c:axId val="1967333936"/>
        <c:scaling>
          <c:orientation val="minMax"/>
        </c:scaling>
        <c:delete val="1"/>
        <c:axPos val="l"/>
        <c:numFmt formatCode="General" sourceLinked="1"/>
        <c:majorTickMark val="none"/>
        <c:minorTickMark val="none"/>
        <c:tickLblPos val="nextTo"/>
        <c:crossAx val="196732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73-463F-8D72-3203E5E88A09}"/>
            </c:ext>
          </c:extLst>
        </c:ser>
        <c:dLbls>
          <c:showLegendKey val="0"/>
          <c:showVal val="0"/>
          <c:showCatName val="0"/>
          <c:showSerName val="0"/>
          <c:showPercent val="0"/>
          <c:showBubbleSize val="0"/>
        </c:dLbls>
        <c:smooth val="0"/>
        <c:axId val="1487179728"/>
        <c:axId val="1487180688"/>
      </c:lineChart>
      <c:catAx>
        <c:axId val="1487179728"/>
        <c:scaling>
          <c:orientation val="minMax"/>
        </c:scaling>
        <c:delete val="1"/>
        <c:axPos val="b"/>
        <c:numFmt formatCode="General" sourceLinked="1"/>
        <c:majorTickMark val="none"/>
        <c:minorTickMark val="none"/>
        <c:tickLblPos val="nextTo"/>
        <c:crossAx val="1487180688"/>
        <c:crosses val="autoZero"/>
        <c:auto val="1"/>
        <c:lblAlgn val="ctr"/>
        <c:lblOffset val="100"/>
        <c:noMultiLvlLbl val="0"/>
      </c:catAx>
      <c:valAx>
        <c:axId val="1487180688"/>
        <c:scaling>
          <c:orientation val="minMax"/>
        </c:scaling>
        <c:delete val="1"/>
        <c:axPos val="l"/>
        <c:numFmt formatCode="General" sourceLinked="1"/>
        <c:majorTickMark val="none"/>
        <c:minorTickMark val="none"/>
        <c:tickLblPos val="nextTo"/>
        <c:crossAx val="148717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A5-45E3-ABEF-C13EDC6699CA}"/>
            </c:ext>
          </c:extLst>
        </c:ser>
        <c:dLbls>
          <c:showLegendKey val="0"/>
          <c:showVal val="0"/>
          <c:showCatName val="0"/>
          <c:showSerName val="0"/>
          <c:showPercent val="0"/>
          <c:showBubbleSize val="0"/>
        </c:dLbls>
        <c:smooth val="0"/>
        <c:axId val="368192432"/>
        <c:axId val="1966695040"/>
      </c:lineChart>
      <c:catAx>
        <c:axId val="368192432"/>
        <c:scaling>
          <c:orientation val="minMax"/>
        </c:scaling>
        <c:delete val="1"/>
        <c:axPos val="b"/>
        <c:numFmt formatCode="General" sourceLinked="1"/>
        <c:majorTickMark val="none"/>
        <c:minorTickMark val="none"/>
        <c:tickLblPos val="nextTo"/>
        <c:crossAx val="1966695040"/>
        <c:crosses val="autoZero"/>
        <c:auto val="1"/>
        <c:lblAlgn val="ctr"/>
        <c:lblOffset val="100"/>
        <c:noMultiLvlLbl val="0"/>
      </c:catAx>
      <c:valAx>
        <c:axId val="1966695040"/>
        <c:scaling>
          <c:orientation val="minMax"/>
        </c:scaling>
        <c:delete val="1"/>
        <c:axPos val="l"/>
        <c:numFmt formatCode="0.00" sourceLinked="1"/>
        <c:majorTickMark val="none"/>
        <c:minorTickMark val="none"/>
        <c:tickLblPos val="nextTo"/>
        <c:crossAx val="36819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02183406113537E-2"/>
          <c:y val="0.14608233731739709"/>
          <c:w val="0.89005082558660098"/>
          <c:h val="0.8012927122427453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80F-46F7-A5AD-E6778B487B46}"/>
            </c:ext>
          </c:extLst>
        </c:ser>
        <c:dLbls>
          <c:showLegendKey val="0"/>
          <c:showVal val="0"/>
          <c:showCatName val="0"/>
          <c:showSerName val="0"/>
          <c:showPercent val="0"/>
          <c:showBubbleSize val="0"/>
        </c:dLbls>
        <c:smooth val="0"/>
        <c:axId val="372671104"/>
        <c:axId val="372672544"/>
      </c:lineChart>
      <c:catAx>
        <c:axId val="372671104"/>
        <c:scaling>
          <c:orientation val="minMax"/>
        </c:scaling>
        <c:delete val="1"/>
        <c:axPos val="b"/>
        <c:numFmt formatCode="General" sourceLinked="1"/>
        <c:majorTickMark val="none"/>
        <c:minorTickMark val="none"/>
        <c:tickLblPos val="nextTo"/>
        <c:crossAx val="372672544"/>
        <c:crosses val="autoZero"/>
        <c:auto val="1"/>
        <c:lblAlgn val="ctr"/>
        <c:lblOffset val="100"/>
        <c:noMultiLvlLbl val="0"/>
      </c:catAx>
      <c:valAx>
        <c:axId val="372672544"/>
        <c:scaling>
          <c:orientation val="minMax"/>
        </c:scaling>
        <c:delete val="1"/>
        <c:axPos val="l"/>
        <c:numFmt formatCode="General" sourceLinked="1"/>
        <c:majorTickMark val="none"/>
        <c:minorTickMark val="none"/>
        <c:tickLblPos val="nextTo"/>
        <c:crossAx val="3726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D96-4EC2-9D29-6D4B8287A2B7}"/>
            </c:ext>
          </c:extLst>
        </c:ser>
        <c:dLbls>
          <c:showLegendKey val="0"/>
          <c:showVal val="0"/>
          <c:showCatName val="0"/>
          <c:showSerName val="0"/>
          <c:showPercent val="0"/>
          <c:showBubbleSize val="0"/>
        </c:dLbls>
        <c:smooth val="0"/>
        <c:axId val="1967328656"/>
        <c:axId val="1967333936"/>
      </c:lineChart>
      <c:catAx>
        <c:axId val="1967328656"/>
        <c:scaling>
          <c:orientation val="minMax"/>
        </c:scaling>
        <c:delete val="1"/>
        <c:axPos val="b"/>
        <c:numFmt formatCode="General" sourceLinked="1"/>
        <c:majorTickMark val="none"/>
        <c:minorTickMark val="none"/>
        <c:tickLblPos val="nextTo"/>
        <c:crossAx val="1967333936"/>
        <c:crosses val="autoZero"/>
        <c:auto val="1"/>
        <c:lblAlgn val="ctr"/>
        <c:lblOffset val="100"/>
        <c:noMultiLvlLbl val="0"/>
      </c:catAx>
      <c:valAx>
        <c:axId val="1967333936"/>
        <c:scaling>
          <c:orientation val="minMax"/>
        </c:scaling>
        <c:delete val="1"/>
        <c:axPos val="l"/>
        <c:numFmt formatCode="General" sourceLinked="1"/>
        <c:majorTickMark val="none"/>
        <c:minorTickMark val="none"/>
        <c:tickLblPos val="nextTo"/>
        <c:crossAx val="196732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317-4F92-81CA-F6565A0977AD}"/>
            </c:ext>
          </c:extLst>
        </c:ser>
        <c:dLbls>
          <c:showLegendKey val="0"/>
          <c:showVal val="0"/>
          <c:showCatName val="0"/>
          <c:showSerName val="0"/>
          <c:showPercent val="0"/>
          <c:showBubbleSize val="0"/>
        </c:dLbls>
        <c:smooth val="0"/>
        <c:axId val="358627376"/>
        <c:axId val="358625456"/>
      </c:lineChart>
      <c:catAx>
        <c:axId val="358627376"/>
        <c:scaling>
          <c:orientation val="minMax"/>
        </c:scaling>
        <c:delete val="1"/>
        <c:axPos val="b"/>
        <c:numFmt formatCode="General" sourceLinked="1"/>
        <c:majorTickMark val="none"/>
        <c:minorTickMark val="none"/>
        <c:tickLblPos val="nextTo"/>
        <c:crossAx val="358625456"/>
        <c:crosses val="autoZero"/>
        <c:auto val="1"/>
        <c:lblAlgn val="ctr"/>
        <c:lblOffset val="100"/>
        <c:noMultiLvlLbl val="0"/>
      </c:catAx>
      <c:valAx>
        <c:axId val="358625456"/>
        <c:scaling>
          <c:orientation val="minMax"/>
        </c:scaling>
        <c:delete val="1"/>
        <c:axPos val="l"/>
        <c:numFmt formatCode="General" sourceLinked="1"/>
        <c:majorTickMark val="none"/>
        <c:minorTickMark val="none"/>
        <c:tickLblPos val="nextTo"/>
        <c:crossAx val="3586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53B-49C3-A2F8-C1F2F03378ED}"/>
            </c:ext>
          </c:extLst>
        </c:ser>
        <c:dLbls>
          <c:showLegendKey val="0"/>
          <c:showVal val="0"/>
          <c:showCatName val="0"/>
          <c:showSerName val="0"/>
          <c:showPercent val="0"/>
          <c:showBubbleSize val="0"/>
        </c:dLbls>
        <c:smooth val="0"/>
        <c:axId val="1487179728"/>
        <c:axId val="1487180688"/>
      </c:lineChart>
      <c:catAx>
        <c:axId val="1487179728"/>
        <c:scaling>
          <c:orientation val="minMax"/>
        </c:scaling>
        <c:delete val="1"/>
        <c:axPos val="b"/>
        <c:numFmt formatCode="General" sourceLinked="1"/>
        <c:majorTickMark val="none"/>
        <c:minorTickMark val="none"/>
        <c:tickLblPos val="nextTo"/>
        <c:crossAx val="1487180688"/>
        <c:crosses val="autoZero"/>
        <c:auto val="1"/>
        <c:lblAlgn val="ctr"/>
        <c:lblOffset val="100"/>
        <c:noMultiLvlLbl val="0"/>
      </c:catAx>
      <c:valAx>
        <c:axId val="1487180688"/>
        <c:scaling>
          <c:orientation val="minMax"/>
        </c:scaling>
        <c:delete val="1"/>
        <c:axPos val="l"/>
        <c:numFmt formatCode="General" sourceLinked="1"/>
        <c:majorTickMark val="none"/>
        <c:minorTickMark val="none"/>
        <c:tickLblPos val="nextTo"/>
        <c:crossAx val="148717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EEC-4C58-8FF3-2277D333BAF8}"/>
            </c:ext>
          </c:extLst>
        </c:ser>
        <c:dLbls>
          <c:showLegendKey val="0"/>
          <c:showVal val="0"/>
          <c:showCatName val="0"/>
          <c:showSerName val="0"/>
          <c:showPercent val="0"/>
          <c:showBubbleSize val="0"/>
        </c:dLbls>
        <c:smooth val="0"/>
        <c:axId val="368192432"/>
        <c:axId val="1966695040"/>
      </c:lineChart>
      <c:catAx>
        <c:axId val="368192432"/>
        <c:scaling>
          <c:orientation val="minMax"/>
        </c:scaling>
        <c:delete val="1"/>
        <c:axPos val="b"/>
        <c:numFmt formatCode="General" sourceLinked="1"/>
        <c:majorTickMark val="none"/>
        <c:minorTickMark val="none"/>
        <c:tickLblPos val="nextTo"/>
        <c:crossAx val="1966695040"/>
        <c:crosses val="autoZero"/>
        <c:auto val="1"/>
        <c:lblAlgn val="ctr"/>
        <c:lblOffset val="100"/>
        <c:noMultiLvlLbl val="0"/>
      </c:catAx>
      <c:valAx>
        <c:axId val="1966695040"/>
        <c:scaling>
          <c:orientation val="minMax"/>
        </c:scaling>
        <c:delete val="1"/>
        <c:axPos val="l"/>
        <c:numFmt formatCode="0.00" sourceLinked="1"/>
        <c:majorTickMark val="none"/>
        <c:minorTickMark val="none"/>
        <c:tickLblPos val="nextTo"/>
        <c:crossAx val="36819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[e-commerce.xlsx]Sales &amp; Profit Analysis!PivotTable1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3248803980693"/>
          <c:y val="7.8224549342499713E-2"/>
          <c:w val="0.58975040738391116"/>
          <c:h val="0.70989645525078593"/>
        </c:manualLayout>
      </c:layout>
      <c:areaChart>
        <c:grouping val="stacked"/>
        <c:varyColors val="0"/>
        <c:ser>
          <c:idx val="1"/>
          <c:order val="1"/>
          <c:tx>
            <c:strRef>
              <c:f>'Sales &amp; Profit Analysis'!$C$3</c:f>
              <c:strCache>
                <c:ptCount val="1"/>
                <c:pt idx="0">
                  <c:v>Sum of Profit</c:v>
                </c:pt>
              </c:strCache>
            </c:strRef>
          </c:tx>
          <c:spPr>
            <a:solidFill>
              <a:schemeClr val="accent2"/>
            </a:solidFill>
            <a:ln>
              <a:noFill/>
            </a:ln>
            <a:effectLst/>
          </c:spPr>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427-4656-9FA0-05C9FE5E38B8}"/>
            </c:ext>
          </c:extLst>
        </c:ser>
        <c:dLbls>
          <c:showLegendKey val="0"/>
          <c:showVal val="0"/>
          <c:showCatName val="0"/>
          <c:showSerName val="0"/>
          <c:showPercent val="0"/>
          <c:showBubbleSize val="0"/>
        </c:dLbls>
        <c:axId val="1400063280"/>
        <c:axId val="1400061840"/>
      </c:areaChart>
      <c:barChart>
        <c:barDir val="col"/>
        <c:grouping val="clustered"/>
        <c:varyColors val="0"/>
        <c:ser>
          <c:idx val="0"/>
          <c:order val="0"/>
          <c:tx>
            <c:strRef>
              <c:f>'Sales &amp; Profit Analysis'!$B$3</c:f>
              <c:strCache>
                <c:ptCount val="1"/>
                <c:pt idx="0">
                  <c:v>Sum of Sales</c:v>
                </c:pt>
              </c:strCache>
            </c:strRef>
          </c:tx>
          <c:spPr>
            <a:solidFill>
              <a:schemeClr val="accent1"/>
            </a:solidFill>
            <a:ln>
              <a:noFill/>
            </a:ln>
            <a:effectLst/>
          </c:spPr>
          <c:invertIfNegative val="0"/>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427-4656-9FA0-05C9FE5E38B8}"/>
            </c:ext>
          </c:extLst>
        </c:ser>
        <c:dLbls>
          <c:showLegendKey val="0"/>
          <c:showVal val="0"/>
          <c:showCatName val="0"/>
          <c:showSerName val="0"/>
          <c:showPercent val="0"/>
          <c:showBubbleSize val="0"/>
        </c:dLbls>
        <c:gapWidth val="219"/>
        <c:overlap val="-27"/>
        <c:axId val="1400065200"/>
        <c:axId val="1400064720"/>
      </c:barChart>
      <c:catAx>
        <c:axId val="140006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00061840"/>
        <c:crosses val="autoZero"/>
        <c:auto val="1"/>
        <c:lblAlgn val="ctr"/>
        <c:lblOffset val="100"/>
        <c:noMultiLvlLbl val="0"/>
      </c:catAx>
      <c:valAx>
        <c:axId val="140006184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00063280"/>
        <c:crosses val="autoZero"/>
        <c:crossBetween val="between"/>
      </c:valAx>
      <c:valAx>
        <c:axId val="14000647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00065200"/>
        <c:crosses val="max"/>
        <c:crossBetween val="between"/>
      </c:valAx>
      <c:catAx>
        <c:axId val="1400065200"/>
        <c:scaling>
          <c:orientation val="minMax"/>
        </c:scaling>
        <c:delete val="1"/>
        <c:axPos val="b"/>
        <c:numFmt formatCode="General" sourceLinked="1"/>
        <c:majorTickMark val="out"/>
        <c:minorTickMark val="none"/>
        <c:tickLblPos val="nextTo"/>
        <c:crossAx val="1400064720"/>
        <c:crosses val="autoZero"/>
        <c:auto val="1"/>
        <c:lblAlgn val="ctr"/>
        <c:lblOffset val="100"/>
        <c:noMultiLvlLbl val="0"/>
      </c:catAx>
      <c:spPr>
        <a:noFill/>
        <a:ln>
          <a:noFill/>
        </a:ln>
        <a:effectLst/>
      </c:spPr>
    </c:plotArea>
    <c:legend>
      <c:legendPos val="r"/>
      <c:layout>
        <c:manualLayout>
          <c:xMode val="edge"/>
          <c:yMode val="edge"/>
          <c:x val="0.83936009140409962"/>
          <c:y val="0.40364111325706931"/>
          <c:w val="0.15795990683812927"/>
          <c:h val="0.3535556876145198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294BA"/>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[e-commerce.xlsx]Top 5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3ADCE"/>
          </a:solidFill>
          <a:ln>
            <a:noFill/>
          </a:ln>
          <a:effectLst/>
        </c:spPr>
        <c:marker>
          <c:symbol val="none"/>
        </c:marker>
        <c:dLbl>
          <c:idx val="0"/>
          <c:layout>
            <c:manualLayout>
              <c:x val="-0.13281016442451429"/>
              <c:y val="0"/>
            </c:manualLayout>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masis MT Pro Black" panose="02040A040500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3ADCE"/>
          </a:solidFill>
          <a:ln>
            <a:noFill/>
          </a:ln>
          <a:effectLst/>
        </c:spPr>
        <c:dLbl>
          <c:idx val="0"/>
          <c:layout>
            <c:manualLayout>
              <c:x val="-0.13281013427040628"/>
              <c:y val="-2.2816476546599618E-17"/>
            </c:manualLayout>
          </c:layout>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4"/>
        <c:spPr>
          <a:solidFill>
            <a:srgbClr val="E3ADCE"/>
          </a:solidFill>
          <a:ln>
            <a:noFill/>
          </a:ln>
          <a:effectLst/>
        </c:spPr>
        <c:dLbl>
          <c:idx val="0"/>
          <c:layout>
            <c:manualLayout>
              <c:x val="-0.13281013427040628"/>
              <c:y val="-9.1265906186398471E-17"/>
            </c:manualLayout>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masis MT Pro Black" panose="02040A040500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5"/>
        <c:spPr>
          <a:solidFill>
            <a:srgbClr val="E3ADCE"/>
          </a:solidFill>
          <a:ln>
            <a:noFill/>
          </a:ln>
          <a:effectLst/>
        </c:spPr>
        <c:dLbl>
          <c:idx val="0"/>
          <c:layout>
            <c:manualLayout>
              <c:x val="-0.13281013427040639"/>
              <c:y val="0"/>
            </c:manualLayout>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masis MT Pro Black" panose="02040A040500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6"/>
        <c:spPr>
          <a:solidFill>
            <a:srgbClr val="E3ADCE"/>
          </a:solidFill>
          <a:ln>
            <a:noFill/>
          </a:ln>
          <a:effectLst/>
        </c:spPr>
        <c:dLbl>
          <c:idx val="0"/>
          <c:layout>
            <c:manualLayout>
              <c:x val="-0.13281013427040628"/>
              <c:y val="-9.1265906186398471E-17"/>
            </c:manualLayout>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masis MT Pro Black" panose="02040A040500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7"/>
        <c:spPr>
          <a:solidFill>
            <a:srgbClr val="E3ADCE"/>
          </a:solidFill>
          <a:ln>
            <a:noFill/>
          </a:ln>
          <a:effectLst/>
        </c:spPr>
        <c:dLbl>
          <c:idx val="0"/>
          <c:layout>
            <c:manualLayout>
              <c:x val="-0.13281013427040628"/>
              <c:y val="0"/>
            </c:manualLayout>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masis MT Pro Black" panose="02040A040500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s>
    <c:plotArea>
      <c:layout>
        <c:manualLayout>
          <c:layoutTarget val="inner"/>
          <c:xMode val="edge"/>
          <c:yMode val="edge"/>
          <c:x val="0.12483669361957558"/>
          <c:y val="0.15"/>
          <c:w val="0.7817722616511501"/>
          <c:h val="0.73728477690288718"/>
        </c:manualLayout>
      </c:layout>
      <c:barChart>
        <c:barDir val="bar"/>
        <c:grouping val="clustered"/>
        <c:varyColors val="0"/>
        <c:ser>
          <c:idx val="0"/>
          <c:order val="0"/>
          <c:tx>
            <c:strRef>
              <c:f>'Top 5 sales'!$B$3</c:f>
              <c:strCache>
                <c:ptCount val="1"/>
                <c:pt idx="0">
                  <c:v>Total</c:v>
                </c:pt>
              </c:strCache>
            </c:strRef>
          </c:tx>
          <c:spPr>
            <a:solidFill>
              <a:srgbClr val="E3ADCE"/>
            </a:solidFill>
            <a:ln>
              <a:noFill/>
            </a:ln>
            <a:effectLst/>
          </c:spPr>
          <c:invertIfNegative val="0"/>
          <c:dLbls>
            <c:dLbl>
              <c:idx val="0"/>
              <c:layout>
                <c:manualLayout>
                  <c:x val="-0.13281013427040628"/>
                  <c:y val="-9.1265906186398471E-17"/>
                </c:manualLayout>
              </c:layout>
              <c:dLblPos val="outEnd"/>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2-2C9B-4457-9DFC-3D794B0AD457}"/>
                </c:ext>
              </c:extLst>
            </c:dLbl>
            <c:dLbl>
              <c:idx val="1"/>
              <c:layout>
                <c:manualLayout>
                  <c:x val="-0.13281013427040639"/>
                  <c:y val="0"/>
                </c:manualLayout>
              </c:layout>
              <c:dLblPos val="outEnd"/>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3-2C9B-4457-9DFC-3D794B0AD457}"/>
                </c:ext>
              </c:extLst>
            </c:dLbl>
            <c:dLbl>
              <c:idx val="2"/>
              <c:layout>
                <c:manualLayout>
                  <c:x val="-0.13281013427040628"/>
                  <c:y val="-9.1265906186398471E-17"/>
                </c:manualLayout>
              </c:layout>
              <c:dLblPos val="outEnd"/>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4-2C9B-4457-9DFC-3D794B0AD457}"/>
                </c:ext>
              </c:extLst>
            </c:dLbl>
            <c:dLbl>
              <c:idx val="3"/>
              <c:layout>
                <c:manualLayout>
                  <c:x val="-0.13281013427040628"/>
                  <c:y val="0"/>
                </c:manualLayout>
              </c:layout>
              <c:dLblPos val="outEnd"/>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5-2C9B-4457-9DFC-3D794B0AD457}"/>
                </c:ext>
              </c:extLst>
            </c:dLbl>
            <c:dLbl>
              <c:idx val="4"/>
              <c:layout>
                <c:manualLayout>
                  <c:x val="-0.13281013427040628"/>
                  <c:y val="-2.2816476546599618E-17"/>
                </c:manualLayout>
              </c:layout>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1-2C9B-4457-9DFC-3D794B0AD457}"/>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masis MT Pro Black" panose="02040A040500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manualLayout>
                    <c:x val="-0.13281016442451429"/>
                    <c:y val="0"/>
                  </c:manualLayout>
                </c15:layout>
                <c15:showLeaderLines val="1"/>
                <c15:leaderLines>
                  <c:spPr>
                    <a:ln w="9525" cap="flat" cmpd="sng" algn="ctr">
                      <a:solidFill>
                        <a:schemeClr val="tx1">
                          <a:lumMod val="35000"/>
                          <a:lumOff val="65000"/>
                        </a:schemeClr>
                      </a:solidFill>
                      <a:round/>
                    </a:ln>
                    <a:effectLst/>
                  </c:spPr>
                </c15:leaderLines>
              </c:ext>
            </c:extLst>
          </c:dLbls>
          <c:cat>
            <c:strRef>
              <c:f>'Top 5 sales'!$A$4:$A$9</c:f>
              <c:strCache>
                <c:ptCount val="5"/>
                <c:pt idx="0">
                  <c:v>Binders</c:v>
                </c:pt>
                <c:pt idx="1">
                  <c:v>Tables</c:v>
                </c:pt>
                <c:pt idx="2">
                  <c:v>Storage</c:v>
                </c:pt>
                <c:pt idx="3">
                  <c:v>Chairs</c:v>
                </c:pt>
                <c:pt idx="4">
                  <c:v>Phones</c:v>
                </c:pt>
              </c:strCache>
            </c:strRef>
          </c:cat>
          <c:val>
            <c:numRef>
              <c:f>'Top 5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C9B-4457-9DFC-3D794B0AD457}"/>
            </c:ext>
          </c:extLst>
        </c:ser>
        <c:dLbls>
          <c:showLegendKey val="0"/>
          <c:showVal val="0"/>
          <c:showCatName val="0"/>
          <c:showSerName val="0"/>
          <c:showPercent val="0"/>
          <c:showBubbleSize val="0"/>
        </c:dLbls>
        <c:gapWidth val="182"/>
        <c:axId val="1716378768"/>
        <c:axId val="1716395088"/>
      </c:barChart>
      <c:catAx>
        <c:axId val="171637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16395088"/>
        <c:crosses val="autoZero"/>
        <c:auto val="1"/>
        <c:lblAlgn val="ctr"/>
        <c:lblOffset val="100"/>
        <c:noMultiLvlLbl val="0"/>
      </c:catAx>
      <c:valAx>
        <c:axId val="1716395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1637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F519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[e-commerce.xlsx]Category wise Profit!PivotTable3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rgbClr val="CC339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rgbClr val="CC3399"/>
            </a:solidFill>
          </a:ln>
          <a:effectLst/>
        </c:spPr>
      </c:pivotFmt>
      <c:pivotFmt>
        <c:idx val="10"/>
        <c:spPr>
          <a:solidFill>
            <a:schemeClr val="accent1"/>
          </a:solidFill>
          <a:ln w="19050">
            <a:solidFill>
              <a:srgbClr val="CC3399"/>
            </a:solidFill>
          </a:ln>
          <a:effectLst/>
        </c:spPr>
      </c:pivotFmt>
      <c:pivotFmt>
        <c:idx val="11"/>
        <c:spPr>
          <a:solidFill>
            <a:schemeClr val="accent1"/>
          </a:solidFill>
          <a:ln w="19050">
            <a:solidFill>
              <a:srgbClr val="CC3399"/>
            </a:solidFill>
          </a:ln>
          <a:effectLst/>
        </c:spPr>
      </c:pivotFmt>
    </c:pivotFmts>
    <c:plotArea>
      <c:layout>
        <c:manualLayout>
          <c:layoutTarget val="inner"/>
          <c:xMode val="edge"/>
          <c:yMode val="edge"/>
          <c:x val="0.13157476753669023"/>
          <c:y val="0.11216110105350405"/>
          <c:w val="0.42511405036378602"/>
          <c:h val="0.86789211944074873"/>
        </c:manualLayout>
      </c:layout>
      <c:doughnutChart>
        <c:varyColors val="1"/>
        <c:ser>
          <c:idx val="0"/>
          <c:order val="0"/>
          <c:tx>
            <c:strRef>
              <c:f>'Category wise Profit'!$B$3</c:f>
              <c:strCache>
                <c:ptCount val="1"/>
                <c:pt idx="0">
                  <c:v>Total</c:v>
                </c:pt>
              </c:strCache>
            </c:strRef>
          </c:tx>
          <c:spPr>
            <a:ln>
              <a:solidFill>
                <a:srgbClr val="CC3399"/>
              </a:solidFill>
            </a:ln>
          </c:spPr>
          <c:explosion val="3"/>
          <c:dPt>
            <c:idx val="0"/>
            <c:bubble3D val="0"/>
            <c:spPr>
              <a:solidFill>
                <a:schemeClr val="accent1"/>
              </a:solidFill>
              <a:ln w="19050">
                <a:solidFill>
                  <a:srgbClr val="CC3399"/>
                </a:solidFill>
              </a:ln>
              <a:effectLst/>
            </c:spPr>
            <c:extLst>
              <c:ext xmlns:c16="http://schemas.microsoft.com/office/drawing/2014/chart" uri="{C3380CC4-5D6E-409C-BE32-E72D297353CC}">
                <c16:uniqueId val="{00000001-0B56-4FAC-919A-8F92085F3D0C}"/>
              </c:ext>
            </c:extLst>
          </c:dPt>
          <c:dPt>
            <c:idx val="1"/>
            <c:bubble3D val="0"/>
            <c:spPr>
              <a:solidFill>
                <a:schemeClr val="accent2"/>
              </a:solidFill>
              <a:ln w="19050">
                <a:solidFill>
                  <a:srgbClr val="CC3399"/>
                </a:solidFill>
              </a:ln>
              <a:effectLst/>
            </c:spPr>
            <c:extLst>
              <c:ext xmlns:c16="http://schemas.microsoft.com/office/drawing/2014/chart" uri="{C3380CC4-5D6E-409C-BE32-E72D297353CC}">
                <c16:uniqueId val="{00000003-0B56-4FAC-919A-8F92085F3D0C}"/>
              </c:ext>
            </c:extLst>
          </c:dPt>
          <c:dPt>
            <c:idx val="2"/>
            <c:bubble3D val="0"/>
            <c:spPr>
              <a:solidFill>
                <a:schemeClr val="accent3"/>
              </a:solidFill>
              <a:ln w="19050">
                <a:solidFill>
                  <a:srgbClr val="CC3399"/>
                </a:solidFill>
              </a:ln>
              <a:effectLst/>
            </c:spPr>
            <c:extLst>
              <c:ext xmlns:c16="http://schemas.microsoft.com/office/drawing/2014/chart" uri="{C3380CC4-5D6E-409C-BE32-E72D297353CC}">
                <c16:uniqueId val="{00000005-0B56-4FAC-919A-8F92085F3D0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Profit'!$A$4:$A$7</c:f>
              <c:strCache>
                <c:ptCount val="3"/>
                <c:pt idx="0">
                  <c:v>Furniture</c:v>
                </c:pt>
                <c:pt idx="1">
                  <c:v>Office Supplies</c:v>
                </c:pt>
                <c:pt idx="2">
                  <c:v>Technology</c:v>
                </c:pt>
              </c:strCache>
            </c:strRef>
          </c:cat>
          <c:val>
            <c:numRef>
              <c:f>'Category wise Profit'!$B$4:$B$7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B56-4FAC-919A-8F92085F3D0C}"/>
            </c:ext>
          </c:extLst>
        </c:ser>
        <c:dLbls>
          <c:showLegendKey val="0"/>
          <c:showVal val="0"/>
          <c:showCatName val="0"/>
          <c:showSerName val="0"/>
          <c:showPercent val="0"/>
          <c:showBubbleSize val="0"/>
          <c:showLeaderLines val="1"/>
        </c:dLbls>
        <c:firstSliceAng val="218"/>
        <c:holeSize val="52"/>
      </c:doughnutChart>
      <c:spPr>
        <a:noFill/>
        <a:ln>
          <a:noFill/>
        </a:ln>
        <a:effectLst/>
      </c:spPr>
    </c:plotArea>
    <c:legend>
      <c:legendPos val="r"/>
      <c:layout>
        <c:manualLayout>
          <c:xMode val="edge"/>
          <c:yMode val="edge"/>
          <c:x val="0.60936427254484515"/>
          <c:y val="0.31252771485756059"/>
          <c:w val="0.28473220867744314"/>
          <c:h val="0.4557960898931954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294B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8D3EEC8F-2FC4-4768-852E-3F1B0043F295}">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8D3EEC8F-2FC4-4768-852E-3F1B0043F295}">
          <cx:spPr>
            <a:solidFill>
              <a:srgbClr val="CC3399"/>
            </a:solidFill>
            <a:ln>
              <a:noFill/>
            </a:ln>
          </cx:spPr>
          <cx:dataLabels pos="outEnd">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legend>
  </cx:chart>
  <cx:spPr>
    <a:solidFill>
      <a:srgbClr val="D294BA"/>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2.xml"/><Relationship Id="rId3" Type="http://schemas.openxmlformats.org/officeDocument/2006/relationships/image" Target="../media/image3.emf"/><Relationship Id="rId7" Type="http://schemas.openxmlformats.org/officeDocument/2006/relationships/image" Target="../media/image5.emf"/><Relationship Id="rId12" Type="http://schemas.openxmlformats.org/officeDocument/2006/relationships/chart" Target="../charts/chart14.xml"/><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image" Target="../media/image7.emf"/><Relationship Id="rId5" Type="http://schemas.openxmlformats.org/officeDocument/2006/relationships/chart" Target="../charts/chart11.xml"/><Relationship Id="rId15" Type="http://schemas.openxmlformats.org/officeDocument/2006/relationships/chart" Target="../charts/chart15.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4</xdr:col>
      <xdr:colOff>396240</xdr:colOff>
      <xdr:row>6</xdr:row>
      <xdr:rowOff>64770</xdr:rowOff>
    </xdr:from>
    <xdr:to>
      <xdr:col>12</xdr:col>
      <xdr:colOff>91440</xdr:colOff>
      <xdr:row>21</xdr:row>
      <xdr:rowOff>64770</xdr:rowOff>
    </xdr:to>
    <xdr:graphicFrame macro="">
      <xdr:nvGraphicFramePr>
        <xdr:cNvPr id="2" name="Chart 1">
          <a:extLst>
            <a:ext uri="{FF2B5EF4-FFF2-40B4-BE49-F238E27FC236}">
              <a16:creationId xmlns:a16="http://schemas.microsoft.com/office/drawing/2014/main" id="{0BA2F550-27D2-507F-4318-A9DBC824C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403860</xdr:colOff>
      <xdr:row>6</xdr:row>
      <xdr:rowOff>49530</xdr:rowOff>
    </xdr:from>
    <xdr:to>
      <xdr:col>14</xdr:col>
      <xdr:colOff>99060</xdr:colOff>
      <xdr:row>21</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59C3423-71D2-FE1A-5E66-94C0249D62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46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xdr:colOff>
      <xdr:row>6</xdr:row>
      <xdr:rowOff>49530</xdr:rowOff>
    </xdr:from>
    <xdr:to>
      <xdr:col>14</xdr:col>
      <xdr:colOff>358140</xdr:colOff>
      <xdr:row>21</xdr:row>
      <xdr:rowOff>49530</xdr:rowOff>
    </xdr:to>
    <xdr:graphicFrame macro="">
      <xdr:nvGraphicFramePr>
        <xdr:cNvPr id="2" name="Chart 1">
          <a:extLst>
            <a:ext uri="{FF2B5EF4-FFF2-40B4-BE49-F238E27FC236}">
              <a16:creationId xmlns:a16="http://schemas.microsoft.com/office/drawing/2014/main" id="{9DFF9CA8-595A-83C8-81BC-ACF4CFC30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320040</xdr:colOff>
      <xdr:row>4</xdr:row>
      <xdr:rowOff>125730</xdr:rowOff>
    </xdr:from>
    <xdr:to>
      <xdr:col>14</xdr:col>
      <xdr:colOff>327660</xdr:colOff>
      <xdr:row>21</xdr:row>
      <xdr:rowOff>15240</xdr:rowOff>
    </xdr:to>
    <xdr:graphicFrame macro="">
      <xdr:nvGraphicFramePr>
        <xdr:cNvPr id="2" name="Chart 1">
          <a:extLst>
            <a:ext uri="{FF2B5EF4-FFF2-40B4-BE49-F238E27FC236}">
              <a16:creationId xmlns:a16="http://schemas.microsoft.com/office/drawing/2014/main" id="{D64BB079-12BA-E040-A1DF-FCCF40271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60960</xdr:colOff>
      <xdr:row>20</xdr:row>
      <xdr:rowOff>11430</xdr:rowOff>
    </xdr:from>
    <xdr:to>
      <xdr:col>2</xdr:col>
      <xdr:colOff>7620</xdr:colOff>
      <xdr:row>25</xdr:row>
      <xdr:rowOff>53340</xdr:rowOff>
    </xdr:to>
    <xdr:graphicFrame macro="">
      <xdr:nvGraphicFramePr>
        <xdr:cNvPr id="2" name="Chart 1">
          <a:extLst>
            <a:ext uri="{FF2B5EF4-FFF2-40B4-BE49-F238E27FC236}">
              <a16:creationId xmlns:a16="http://schemas.microsoft.com/office/drawing/2014/main" id="{79EFF792-C375-AA96-46DF-72030AA84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20</xdr:row>
      <xdr:rowOff>133350</xdr:rowOff>
    </xdr:from>
    <xdr:to>
      <xdr:col>5</xdr:col>
      <xdr:colOff>114300</xdr:colOff>
      <xdr:row>26</xdr:row>
      <xdr:rowOff>129540</xdr:rowOff>
    </xdr:to>
    <xdr:graphicFrame macro="">
      <xdr:nvGraphicFramePr>
        <xdr:cNvPr id="3" name="Chart 2">
          <a:extLst>
            <a:ext uri="{FF2B5EF4-FFF2-40B4-BE49-F238E27FC236}">
              <a16:creationId xmlns:a16="http://schemas.microsoft.com/office/drawing/2014/main" id="{862F8466-60BC-CE18-BAC4-C04FAA326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990600</xdr:colOff>
      <xdr:row>20</xdr:row>
      <xdr:rowOff>171450</xdr:rowOff>
    </xdr:from>
    <xdr:to>
      <xdr:col>8</xdr:col>
      <xdr:colOff>144780</xdr:colOff>
      <xdr:row>26</xdr:row>
      <xdr:rowOff>45720</xdr:rowOff>
    </xdr:to>
    <xdr:graphicFrame macro="">
      <xdr:nvGraphicFramePr>
        <xdr:cNvPr id="4" name="Chart 3">
          <a:extLst>
            <a:ext uri="{FF2B5EF4-FFF2-40B4-BE49-F238E27FC236}">
              <a16:creationId xmlns:a16="http://schemas.microsoft.com/office/drawing/2014/main" id="{C15253D4-6412-38B3-E9E4-C0A9BC07D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701040</xdr:colOff>
      <xdr:row>20</xdr:row>
      <xdr:rowOff>11430</xdr:rowOff>
    </xdr:from>
    <xdr:to>
      <xdr:col>11</xdr:col>
      <xdr:colOff>548640</xdr:colOff>
      <xdr:row>28</xdr:row>
      <xdr:rowOff>60960</xdr:rowOff>
    </xdr:to>
    <xdr:graphicFrame macro="">
      <xdr:nvGraphicFramePr>
        <xdr:cNvPr id="5" name="Chart 4">
          <a:extLst>
            <a:ext uri="{FF2B5EF4-FFF2-40B4-BE49-F238E27FC236}">
              <a16:creationId xmlns:a16="http://schemas.microsoft.com/office/drawing/2014/main" id="{C0621618-F56A-EDD8-1D97-955A2A405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1043940</xdr:colOff>
      <xdr:row>20</xdr:row>
      <xdr:rowOff>41910</xdr:rowOff>
    </xdr:from>
    <xdr:to>
      <xdr:col>16</xdr:col>
      <xdr:colOff>304800</xdr:colOff>
      <xdr:row>27</xdr:row>
      <xdr:rowOff>137160</xdr:rowOff>
    </xdr:to>
    <xdr:graphicFrame macro="">
      <xdr:nvGraphicFramePr>
        <xdr:cNvPr id="6" name="Chart 5">
          <a:extLst>
            <a:ext uri="{FF2B5EF4-FFF2-40B4-BE49-F238E27FC236}">
              <a16:creationId xmlns:a16="http://schemas.microsoft.com/office/drawing/2014/main" id="{4E644106-C9CB-2DF5-C534-CE7A41E5D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845820</xdr:colOff>
      <xdr:row>8</xdr:row>
      <xdr:rowOff>15240</xdr:rowOff>
    </xdr:from>
    <xdr:to>
      <xdr:col>5</xdr:col>
      <xdr:colOff>952500</xdr:colOff>
      <xdr:row>8</xdr:row>
      <xdr:rowOff>167640</xdr:rowOff>
    </xdr:to>
    <xdr:sp macro="" textlink="">
      <xdr:nvSpPr>
        <xdr:cNvPr id="5" name="Arrow: Down 4">
          <a:extLst>
            <a:ext uri="{FF2B5EF4-FFF2-40B4-BE49-F238E27FC236}">
              <a16:creationId xmlns:a16="http://schemas.microsoft.com/office/drawing/2014/main" id="{4A98E22D-E5FC-C1C2-1A42-0CC2EFB269F3}"/>
            </a:ext>
          </a:extLst>
        </xdr:cNvPr>
        <xdr:cNvSpPr/>
      </xdr:nvSpPr>
      <xdr:spPr>
        <a:xfrm>
          <a:off x="5471160" y="1478280"/>
          <a:ext cx="106680" cy="152400"/>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175260</xdr:colOff>
      <xdr:row>8</xdr:row>
      <xdr:rowOff>30480</xdr:rowOff>
    </xdr:from>
    <xdr:to>
      <xdr:col>1</xdr:col>
      <xdr:colOff>281940</xdr:colOff>
      <xdr:row>9</xdr:row>
      <xdr:rowOff>0</xdr:rowOff>
    </xdr:to>
    <xdr:sp macro="" textlink="">
      <xdr:nvSpPr>
        <xdr:cNvPr id="8" name="Arrow: Down 7">
          <a:extLst>
            <a:ext uri="{FF2B5EF4-FFF2-40B4-BE49-F238E27FC236}">
              <a16:creationId xmlns:a16="http://schemas.microsoft.com/office/drawing/2014/main" id="{DB1414FB-5EA7-4A6E-A54D-F32EF5D8053F}"/>
            </a:ext>
          </a:extLst>
        </xdr:cNvPr>
        <xdr:cNvSpPr/>
      </xdr:nvSpPr>
      <xdr:spPr>
        <a:xfrm rot="10800000">
          <a:off x="1036320" y="1493520"/>
          <a:ext cx="106680" cy="152400"/>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92D050"/>
            </a:solidFill>
          </a:endParaRPr>
        </a:p>
      </xdr:txBody>
    </xdr:sp>
    <xdr:clientData/>
  </xdr:twoCellAnchor>
  <xdr:twoCellAnchor>
    <xdr:from>
      <xdr:col>2</xdr:col>
      <xdr:colOff>373380</xdr:colOff>
      <xdr:row>8</xdr:row>
      <xdr:rowOff>22860</xdr:rowOff>
    </xdr:from>
    <xdr:to>
      <xdr:col>2</xdr:col>
      <xdr:colOff>480060</xdr:colOff>
      <xdr:row>8</xdr:row>
      <xdr:rowOff>175260</xdr:rowOff>
    </xdr:to>
    <xdr:sp macro="" textlink="">
      <xdr:nvSpPr>
        <xdr:cNvPr id="10" name="Arrow: Down 9">
          <a:extLst>
            <a:ext uri="{FF2B5EF4-FFF2-40B4-BE49-F238E27FC236}">
              <a16:creationId xmlns:a16="http://schemas.microsoft.com/office/drawing/2014/main" id="{82745CBC-D556-45FE-A6E4-12127E26C665}"/>
            </a:ext>
          </a:extLst>
        </xdr:cNvPr>
        <xdr:cNvSpPr/>
      </xdr:nvSpPr>
      <xdr:spPr>
        <a:xfrm rot="10800000">
          <a:off x="2057400" y="1485900"/>
          <a:ext cx="106680" cy="152400"/>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92D050"/>
            </a:solidFill>
          </a:endParaRPr>
        </a:p>
      </xdr:txBody>
    </xdr:sp>
    <xdr:clientData/>
  </xdr:twoCellAnchor>
  <xdr:twoCellAnchor>
    <xdr:from>
      <xdr:col>3</xdr:col>
      <xdr:colOff>495300</xdr:colOff>
      <xdr:row>8</xdr:row>
      <xdr:rowOff>22860</xdr:rowOff>
    </xdr:from>
    <xdr:to>
      <xdr:col>3</xdr:col>
      <xdr:colOff>601980</xdr:colOff>
      <xdr:row>8</xdr:row>
      <xdr:rowOff>175260</xdr:rowOff>
    </xdr:to>
    <xdr:sp macro="" textlink="">
      <xdr:nvSpPr>
        <xdr:cNvPr id="11" name="Arrow: Down 10">
          <a:extLst>
            <a:ext uri="{FF2B5EF4-FFF2-40B4-BE49-F238E27FC236}">
              <a16:creationId xmlns:a16="http://schemas.microsoft.com/office/drawing/2014/main" id="{45C5D436-5F51-46BA-862D-7C979E7C4754}"/>
            </a:ext>
          </a:extLst>
        </xdr:cNvPr>
        <xdr:cNvSpPr/>
      </xdr:nvSpPr>
      <xdr:spPr>
        <a:xfrm rot="10800000">
          <a:off x="3200400" y="1485900"/>
          <a:ext cx="106680" cy="152400"/>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92D050"/>
            </a:solidFill>
          </a:endParaRPr>
        </a:p>
      </xdr:txBody>
    </xdr:sp>
    <xdr:clientData/>
  </xdr:twoCellAnchor>
  <xdr:twoCellAnchor>
    <xdr:from>
      <xdr:col>4</xdr:col>
      <xdr:colOff>228600</xdr:colOff>
      <xdr:row>8</xdr:row>
      <xdr:rowOff>7620</xdr:rowOff>
    </xdr:from>
    <xdr:to>
      <xdr:col>4</xdr:col>
      <xdr:colOff>335280</xdr:colOff>
      <xdr:row>8</xdr:row>
      <xdr:rowOff>160020</xdr:rowOff>
    </xdr:to>
    <xdr:sp macro="" textlink="">
      <xdr:nvSpPr>
        <xdr:cNvPr id="12" name="Arrow: Down 11">
          <a:extLst>
            <a:ext uri="{FF2B5EF4-FFF2-40B4-BE49-F238E27FC236}">
              <a16:creationId xmlns:a16="http://schemas.microsoft.com/office/drawing/2014/main" id="{76C711B3-734C-4629-B3BA-F4364FF70C89}"/>
            </a:ext>
          </a:extLst>
        </xdr:cNvPr>
        <xdr:cNvSpPr/>
      </xdr:nvSpPr>
      <xdr:spPr>
        <a:xfrm rot="10800000">
          <a:off x="4023360" y="1470660"/>
          <a:ext cx="106680" cy="152400"/>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92D05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213360</xdr:colOff>
      <xdr:row>1</xdr:row>
      <xdr:rowOff>76200</xdr:rowOff>
    </xdr:from>
    <xdr:to>
      <xdr:col>20</xdr:col>
      <xdr:colOff>495300</xdr:colOff>
      <xdr:row>4</xdr:row>
      <xdr:rowOff>91440</xdr:rowOff>
    </xdr:to>
    <xdr:sp macro="" textlink="">
      <xdr:nvSpPr>
        <xdr:cNvPr id="2" name="Rectangle: Rounded Corners 1">
          <a:extLst>
            <a:ext uri="{FF2B5EF4-FFF2-40B4-BE49-F238E27FC236}">
              <a16:creationId xmlns:a16="http://schemas.microsoft.com/office/drawing/2014/main" id="{1EE37167-7FE3-C22A-9843-6A82070FFB9C}"/>
            </a:ext>
          </a:extLst>
        </xdr:cNvPr>
        <xdr:cNvSpPr/>
      </xdr:nvSpPr>
      <xdr:spPr>
        <a:xfrm>
          <a:off x="1432560" y="259080"/>
          <a:ext cx="11254740" cy="563880"/>
        </a:xfrm>
        <a:prstGeom prst="roundRect">
          <a:avLst/>
        </a:prstGeom>
        <a:solidFill>
          <a:schemeClr val="accent6">
            <a:lumMod val="40000"/>
            <a:lumOff val="6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IN" sz="2800">
              <a:solidFill>
                <a:srgbClr val="9900FF"/>
              </a:solidFill>
              <a:latin typeface="Britannic Bold" panose="020B0903060703020204" pitchFamily="34" charset="0"/>
            </a:rPr>
            <a:t>E-Commerce</a:t>
          </a:r>
          <a:r>
            <a:rPr lang="en-IN" sz="2800" baseline="0">
              <a:solidFill>
                <a:srgbClr val="9900FF"/>
              </a:solidFill>
              <a:latin typeface="Britannic Bold" panose="020B0903060703020204" pitchFamily="34" charset="0"/>
            </a:rPr>
            <a:t> Sales Analysi</a:t>
          </a:r>
          <a:r>
            <a:rPr lang="en-IN" sz="2800" baseline="0">
              <a:solidFill>
                <a:srgbClr val="9900FF"/>
              </a:solidFill>
              <a:latin typeface="Amasis MT Pro Black" panose="02040A04050005020304" pitchFamily="18" charset="0"/>
            </a:rPr>
            <a:t>s Dashboard</a:t>
          </a:r>
          <a:endParaRPr lang="en-IN" sz="2800">
            <a:solidFill>
              <a:srgbClr val="9900FF"/>
            </a:solidFill>
            <a:latin typeface="Amasis MT Pro Black" panose="02040A04050005020304" pitchFamily="18" charset="0"/>
          </a:endParaRPr>
        </a:p>
      </xdr:txBody>
    </xdr:sp>
    <xdr:clientData/>
  </xdr:twoCellAnchor>
  <xdr:twoCellAnchor>
    <xdr:from>
      <xdr:col>0</xdr:col>
      <xdr:colOff>228600</xdr:colOff>
      <xdr:row>5</xdr:row>
      <xdr:rowOff>137160</xdr:rowOff>
    </xdr:from>
    <xdr:to>
      <xdr:col>4</xdr:col>
      <xdr:colOff>129540</xdr:colOff>
      <xdr:row>14</xdr:row>
      <xdr:rowOff>152400</xdr:rowOff>
    </xdr:to>
    <xdr:grpSp>
      <xdr:nvGrpSpPr>
        <xdr:cNvPr id="28" name="Group 27">
          <a:extLst>
            <a:ext uri="{FF2B5EF4-FFF2-40B4-BE49-F238E27FC236}">
              <a16:creationId xmlns:a16="http://schemas.microsoft.com/office/drawing/2014/main" id="{A9021210-39F8-3ED9-A746-4EA861D32F86}"/>
            </a:ext>
          </a:extLst>
        </xdr:cNvPr>
        <xdr:cNvGrpSpPr/>
      </xdr:nvGrpSpPr>
      <xdr:grpSpPr>
        <a:xfrm>
          <a:off x="228600" y="1051560"/>
          <a:ext cx="2339340" cy="1661160"/>
          <a:chOff x="777240" y="1097280"/>
          <a:chExt cx="3451860" cy="2217420"/>
        </a:xfrm>
      </xdr:grpSpPr>
      <xdr:sp macro="" textlink="">
        <xdr:nvSpPr>
          <xdr:cNvPr id="4" name="Rectangle: Rounded Corners 3">
            <a:extLst>
              <a:ext uri="{FF2B5EF4-FFF2-40B4-BE49-F238E27FC236}">
                <a16:creationId xmlns:a16="http://schemas.microsoft.com/office/drawing/2014/main" id="{F87FE427-BFB0-9F6C-334A-9BDD4C3950D6}"/>
              </a:ext>
            </a:extLst>
          </xdr:cNvPr>
          <xdr:cNvSpPr/>
        </xdr:nvSpPr>
        <xdr:spPr>
          <a:xfrm>
            <a:off x="1242060" y="1584960"/>
            <a:ext cx="2987040" cy="1729740"/>
          </a:xfrm>
          <a:prstGeom prst="roundRect">
            <a:avLst/>
          </a:prstGeom>
          <a:gradFill>
            <a:gsLst>
              <a:gs pos="100000">
                <a:srgbClr val="E3ADCE"/>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Arrow: Right 2">
            <a:extLst>
              <a:ext uri="{FF2B5EF4-FFF2-40B4-BE49-F238E27FC236}">
                <a16:creationId xmlns:a16="http://schemas.microsoft.com/office/drawing/2014/main" id="{A668DE61-EA2E-5B3B-75F1-EE8C47250C53}"/>
              </a:ext>
            </a:extLst>
          </xdr:cNvPr>
          <xdr:cNvSpPr/>
        </xdr:nvSpPr>
        <xdr:spPr>
          <a:xfrm>
            <a:off x="777240" y="1097280"/>
            <a:ext cx="2103120" cy="967740"/>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Sales</a:t>
            </a:r>
          </a:p>
        </xdr:txBody>
      </xdr:sp>
      <xdr:sp macro="" textlink="KPI!$B$18">
        <xdr:nvSpPr>
          <xdr:cNvPr id="8" name="Rectangle 7">
            <a:extLst>
              <a:ext uri="{FF2B5EF4-FFF2-40B4-BE49-F238E27FC236}">
                <a16:creationId xmlns:a16="http://schemas.microsoft.com/office/drawing/2014/main" id="{B13CD2B5-56EA-41DA-8529-5B4FBEAF1E34}"/>
              </a:ext>
            </a:extLst>
          </xdr:cNvPr>
          <xdr:cNvSpPr/>
        </xdr:nvSpPr>
        <xdr:spPr>
          <a:xfrm>
            <a:off x="1539240" y="181356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8548FBF-1D66-47A5-8E87-0BA31EF78450}" type="TxLink">
              <a:rPr lang="en-US" sz="1400" b="0" i="0" u="none" strike="noStrike">
                <a:solidFill>
                  <a:schemeClr val="bg2"/>
                </a:solidFill>
                <a:latin typeface="Britannic Bold" panose="020B0903060703020204" pitchFamily="34" charset="0"/>
                <a:cs typeface="Calibri"/>
              </a:rPr>
              <a:pPr algn="ctr"/>
              <a:t> $22,97,200.86 </a:t>
            </a:fld>
            <a:endParaRPr lang="en-IN" sz="1800" b="1">
              <a:solidFill>
                <a:schemeClr val="bg2"/>
              </a:solidFill>
              <a:latin typeface="Britannic Bold" panose="020B0903060703020204" pitchFamily="34" charset="0"/>
            </a:endParaRPr>
          </a:p>
        </xdr:txBody>
      </xdr:sp>
      <xdr:sp macro="" textlink="YOY!$B$9">
        <xdr:nvSpPr>
          <xdr:cNvPr id="11" name="Rectangle 10">
            <a:extLst>
              <a:ext uri="{FF2B5EF4-FFF2-40B4-BE49-F238E27FC236}">
                <a16:creationId xmlns:a16="http://schemas.microsoft.com/office/drawing/2014/main" id="{2107297F-C2A8-4081-B36A-D0F4D30C59A7}"/>
              </a:ext>
            </a:extLst>
          </xdr:cNvPr>
          <xdr:cNvSpPr/>
        </xdr:nvSpPr>
        <xdr:spPr>
          <a:xfrm>
            <a:off x="1569720" y="290322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1">
              <a:solidFill>
                <a:schemeClr val="bg2"/>
              </a:solidFill>
              <a:latin typeface="Amasis MT Pro Black" panose="02040A04050005020304" pitchFamily="18" charset="0"/>
            </a:endParaRPr>
          </a:p>
        </xdr:txBody>
      </xdr:sp>
      <xdr:graphicFrame macro="">
        <xdr:nvGraphicFramePr>
          <xdr:cNvPr id="13" name="Chart 12">
            <a:extLst>
              <a:ext uri="{FF2B5EF4-FFF2-40B4-BE49-F238E27FC236}">
                <a16:creationId xmlns:a16="http://schemas.microsoft.com/office/drawing/2014/main" id="{88EE0B49-AD7C-407F-BC8F-1EFEC6E3AB4F}"/>
              </a:ext>
            </a:extLst>
          </xdr:cNvPr>
          <xdr:cNvGraphicFramePr>
            <a:graphicFrameLocks/>
          </xdr:cNvGraphicFramePr>
        </xdr:nvGraphicFramePr>
        <xdr:xfrm>
          <a:off x="1539240" y="2011680"/>
          <a:ext cx="2278380" cy="815340"/>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14" name="Picture 13">
            <a:extLst>
              <a:ext uri="{FF2B5EF4-FFF2-40B4-BE49-F238E27FC236}">
                <a16:creationId xmlns:a16="http://schemas.microsoft.com/office/drawing/2014/main" id="{A259191F-D8BE-04D5-A069-A87CD200108B}"/>
              </a:ext>
            </a:extLst>
          </xdr:cNvPr>
          <xdr:cNvPicPr>
            <a:picLocks noChangeAspect="1"/>
          </xdr:cNvPicPr>
        </xdr:nvPicPr>
        <xdr:blipFill>
          <a:blip xmlns:r="http://schemas.openxmlformats.org/officeDocument/2006/relationships" r:embed="rId2"/>
          <a:stretch>
            <a:fillRect/>
          </a:stretch>
        </xdr:blipFill>
        <xdr:spPr>
          <a:xfrm>
            <a:off x="1569720" y="2903220"/>
            <a:ext cx="1140051" cy="323116"/>
          </a:xfrm>
          <a:prstGeom prst="rect">
            <a:avLst/>
          </a:prstGeom>
        </xdr:spPr>
      </xdr:pic>
      <mc:AlternateContent xmlns:mc="http://schemas.openxmlformats.org/markup-compatibility/2006">
        <mc:Choice xmlns:a14="http://schemas.microsoft.com/office/drawing/2010/main" Requires="a14">
          <xdr:pic>
            <xdr:nvPicPr>
              <xdr:cNvPr id="16" name="Picture 15">
                <a:extLst>
                  <a:ext uri="{FF2B5EF4-FFF2-40B4-BE49-F238E27FC236}">
                    <a16:creationId xmlns:a16="http://schemas.microsoft.com/office/drawing/2014/main" id="{41B7D739-EEF4-3CF8-ED13-20230DF625CB}"/>
                  </a:ext>
                </a:extLst>
              </xdr:cNvPr>
              <xdr:cNvPicPr>
                <a:picLocks noChangeAspect="1" noChangeArrowheads="1"/>
                <a:extLst>
                  <a:ext uri="{84589F7E-364E-4C9E-8A38-B11213B215E9}">
                    <a14:cameraTool cellRange="YOY!$B$9" spid="_x0000_s10307"/>
                  </a:ext>
                </a:extLst>
              </xdr:cNvPicPr>
            </xdr:nvPicPr>
            <xdr:blipFill>
              <a:blip xmlns:r="http://schemas.openxmlformats.org/officeDocument/2006/relationships" r:embed="rId3"/>
              <a:srcRect/>
              <a:stretch>
                <a:fillRect/>
              </a:stretch>
            </xdr:blipFill>
            <xdr:spPr bwMode="auto">
              <a:xfrm>
                <a:off x="2620571" y="2908949"/>
                <a:ext cx="1082277" cy="248228"/>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8</xdr:col>
      <xdr:colOff>373380</xdr:colOff>
      <xdr:row>5</xdr:row>
      <xdr:rowOff>30480</xdr:rowOff>
    </xdr:from>
    <xdr:to>
      <xdr:col>12</xdr:col>
      <xdr:colOff>236220</xdr:colOff>
      <xdr:row>15</xdr:row>
      <xdr:rowOff>53340</xdr:rowOff>
    </xdr:to>
    <xdr:grpSp>
      <xdr:nvGrpSpPr>
        <xdr:cNvPr id="50" name="Group 49">
          <a:extLst>
            <a:ext uri="{FF2B5EF4-FFF2-40B4-BE49-F238E27FC236}">
              <a16:creationId xmlns:a16="http://schemas.microsoft.com/office/drawing/2014/main" id="{13FF1F3F-0337-3CFA-35C2-7CBEC862E0C1}"/>
            </a:ext>
          </a:extLst>
        </xdr:cNvPr>
        <xdr:cNvGrpSpPr/>
      </xdr:nvGrpSpPr>
      <xdr:grpSpPr>
        <a:xfrm>
          <a:off x="5250180" y="944880"/>
          <a:ext cx="2301240" cy="1851660"/>
          <a:chOff x="7604760" y="944880"/>
          <a:chExt cx="3345180" cy="2346960"/>
        </a:xfrm>
      </xdr:grpSpPr>
      <xdr:grpSp>
        <xdr:nvGrpSpPr>
          <xdr:cNvPr id="42" name="Group 41">
            <a:extLst>
              <a:ext uri="{FF2B5EF4-FFF2-40B4-BE49-F238E27FC236}">
                <a16:creationId xmlns:a16="http://schemas.microsoft.com/office/drawing/2014/main" id="{DEE94D99-2A0A-4F4F-BB8F-4B4F0B9456F4}"/>
              </a:ext>
            </a:extLst>
          </xdr:cNvPr>
          <xdr:cNvGrpSpPr/>
        </xdr:nvGrpSpPr>
        <xdr:grpSpPr>
          <a:xfrm>
            <a:off x="7604760" y="944880"/>
            <a:ext cx="3345180" cy="2346960"/>
            <a:chOff x="777240" y="1097280"/>
            <a:chExt cx="3451860" cy="2217420"/>
          </a:xfrm>
        </xdr:grpSpPr>
        <xdr:sp macro="" textlink="">
          <xdr:nvSpPr>
            <xdr:cNvPr id="43" name="Rectangle: Rounded Corners 42">
              <a:extLst>
                <a:ext uri="{FF2B5EF4-FFF2-40B4-BE49-F238E27FC236}">
                  <a16:creationId xmlns:a16="http://schemas.microsoft.com/office/drawing/2014/main" id="{8837009F-8E45-259D-DA73-1DB80C0912C4}"/>
                </a:ext>
              </a:extLst>
            </xdr:cNvPr>
            <xdr:cNvSpPr/>
          </xdr:nvSpPr>
          <xdr:spPr>
            <a:xfrm>
              <a:off x="1242060" y="1584960"/>
              <a:ext cx="2987040" cy="1729740"/>
            </a:xfrm>
            <a:prstGeom prst="roundRect">
              <a:avLst/>
            </a:prstGeom>
            <a:gradFill>
              <a:gsLst>
                <a:gs pos="100000">
                  <a:srgbClr val="E3ADCE"/>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Arrow: Right 43">
              <a:extLst>
                <a:ext uri="{FF2B5EF4-FFF2-40B4-BE49-F238E27FC236}">
                  <a16:creationId xmlns:a16="http://schemas.microsoft.com/office/drawing/2014/main" id="{5463DAA6-2900-5CBC-B22C-A2B76429174F}"/>
                </a:ext>
              </a:extLst>
            </xdr:cNvPr>
            <xdr:cNvSpPr/>
          </xdr:nvSpPr>
          <xdr:spPr>
            <a:xfrm>
              <a:off x="777240" y="1097280"/>
              <a:ext cx="2103120" cy="967740"/>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Profit</a:t>
              </a:r>
            </a:p>
          </xdr:txBody>
        </xdr:sp>
        <xdr:sp macro="" textlink="KPI!$H$18">
          <xdr:nvSpPr>
            <xdr:cNvPr id="45" name="Rectangle 44">
              <a:extLst>
                <a:ext uri="{FF2B5EF4-FFF2-40B4-BE49-F238E27FC236}">
                  <a16:creationId xmlns:a16="http://schemas.microsoft.com/office/drawing/2014/main" id="{AB951BD2-4DCC-D1B2-3C52-D82B2A48605B}"/>
                </a:ext>
              </a:extLst>
            </xdr:cNvPr>
            <xdr:cNvSpPr/>
          </xdr:nvSpPr>
          <xdr:spPr>
            <a:xfrm>
              <a:off x="1539240" y="181356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B79BC0E-ABA4-46D8-83EE-B3D50524B78E}" type="TxLink">
                <a:rPr lang="en-US" sz="1400" b="0" i="0" u="none" strike="noStrike">
                  <a:solidFill>
                    <a:schemeClr val="bg2"/>
                  </a:solidFill>
                  <a:latin typeface="Britannic Bold" panose="020B0903060703020204" pitchFamily="34" charset="0"/>
                  <a:cs typeface="Calibri"/>
                </a:rPr>
                <a:pPr algn="ctr"/>
                <a:t> $2,86,397.02 </a:t>
              </a:fld>
              <a:endParaRPr lang="en-IN" sz="2800" b="1">
                <a:solidFill>
                  <a:schemeClr val="bg2"/>
                </a:solidFill>
                <a:latin typeface="Britannic Bold" panose="020B0903060703020204" pitchFamily="34" charset="0"/>
              </a:endParaRPr>
            </a:p>
          </xdr:txBody>
        </xdr:sp>
        <xdr:sp macro="" textlink="YOY!$B$9">
          <xdr:nvSpPr>
            <xdr:cNvPr id="46" name="Rectangle 45">
              <a:extLst>
                <a:ext uri="{FF2B5EF4-FFF2-40B4-BE49-F238E27FC236}">
                  <a16:creationId xmlns:a16="http://schemas.microsoft.com/office/drawing/2014/main" id="{A6707E0E-C4F5-A6EE-ACF6-7EB88FFDD4CC}"/>
                </a:ext>
              </a:extLst>
            </xdr:cNvPr>
            <xdr:cNvSpPr/>
          </xdr:nvSpPr>
          <xdr:spPr>
            <a:xfrm>
              <a:off x="1569720" y="290322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1">
                <a:solidFill>
                  <a:schemeClr val="bg2"/>
                </a:solidFill>
                <a:latin typeface="Amasis MT Pro Black" panose="02040A04050005020304" pitchFamily="18" charset="0"/>
              </a:endParaRPr>
            </a:p>
          </xdr:txBody>
        </xdr:sp>
        <xdr:pic>
          <xdr:nvPicPr>
            <xdr:cNvPr id="47" name="Picture 46">
              <a:extLst>
                <a:ext uri="{FF2B5EF4-FFF2-40B4-BE49-F238E27FC236}">
                  <a16:creationId xmlns:a16="http://schemas.microsoft.com/office/drawing/2014/main" id="{B6C77B11-F6AB-DBF6-F9B5-FD4403B0B83C}"/>
                </a:ext>
              </a:extLst>
            </xdr:cNvPr>
            <xdr:cNvPicPr>
              <a:picLocks noChangeAspect="1"/>
            </xdr:cNvPicPr>
          </xdr:nvPicPr>
          <xdr:blipFill>
            <a:blip xmlns:r="http://schemas.openxmlformats.org/officeDocument/2006/relationships" r:embed="rId2"/>
            <a:stretch>
              <a:fillRect/>
            </a:stretch>
          </xdr:blipFill>
          <xdr:spPr>
            <a:xfrm>
              <a:off x="1569720" y="2903220"/>
              <a:ext cx="1140051" cy="323116"/>
            </a:xfrm>
            <a:prstGeom prst="rect">
              <a:avLst/>
            </a:prstGeom>
          </xdr:spPr>
        </xdr:pic>
      </xdr:grpSp>
      <xdr:graphicFrame macro="">
        <xdr:nvGraphicFramePr>
          <xdr:cNvPr id="48" name="Chart 47">
            <a:extLst>
              <a:ext uri="{FF2B5EF4-FFF2-40B4-BE49-F238E27FC236}">
                <a16:creationId xmlns:a16="http://schemas.microsoft.com/office/drawing/2014/main" id="{3C1AE516-E094-45CB-A208-00388FA21964}"/>
              </a:ext>
            </a:extLst>
          </xdr:cNvPr>
          <xdr:cNvGraphicFramePr>
            <a:graphicFrameLocks/>
          </xdr:cNvGraphicFramePr>
        </xdr:nvGraphicFramePr>
        <xdr:xfrm>
          <a:off x="8260079" y="1958341"/>
          <a:ext cx="2447334" cy="9715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327660</xdr:colOff>
      <xdr:row>5</xdr:row>
      <xdr:rowOff>83820</xdr:rowOff>
    </xdr:from>
    <xdr:to>
      <xdr:col>8</xdr:col>
      <xdr:colOff>251460</xdr:colOff>
      <xdr:row>15</xdr:row>
      <xdr:rowOff>15240</xdr:rowOff>
    </xdr:to>
    <xdr:grpSp>
      <xdr:nvGrpSpPr>
        <xdr:cNvPr id="53" name="Group 52">
          <a:extLst>
            <a:ext uri="{FF2B5EF4-FFF2-40B4-BE49-F238E27FC236}">
              <a16:creationId xmlns:a16="http://schemas.microsoft.com/office/drawing/2014/main" id="{59ACEDFF-5F2A-A204-0858-053675D107B6}"/>
            </a:ext>
          </a:extLst>
        </xdr:cNvPr>
        <xdr:cNvGrpSpPr/>
      </xdr:nvGrpSpPr>
      <xdr:grpSpPr>
        <a:xfrm>
          <a:off x="2766060" y="998220"/>
          <a:ext cx="2362200" cy="1760220"/>
          <a:chOff x="3992880" y="1005840"/>
          <a:chExt cx="3215640" cy="2194560"/>
        </a:xfrm>
      </xdr:grpSpPr>
      <xdr:grpSp>
        <xdr:nvGrpSpPr>
          <xdr:cNvPr id="29" name="Group 28">
            <a:extLst>
              <a:ext uri="{FF2B5EF4-FFF2-40B4-BE49-F238E27FC236}">
                <a16:creationId xmlns:a16="http://schemas.microsoft.com/office/drawing/2014/main" id="{889E324D-EB04-493F-97A5-8229D7017F0C}"/>
              </a:ext>
            </a:extLst>
          </xdr:cNvPr>
          <xdr:cNvGrpSpPr/>
        </xdr:nvGrpSpPr>
        <xdr:grpSpPr>
          <a:xfrm>
            <a:off x="3992880" y="1005840"/>
            <a:ext cx="3215640" cy="2194560"/>
            <a:chOff x="777240" y="1097280"/>
            <a:chExt cx="3451860" cy="2217420"/>
          </a:xfrm>
        </xdr:grpSpPr>
        <xdr:sp macro="" textlink="">
          <xdr:nvSpPr>
            <xdr:cNvPr id="30" name="Rectangle: Rounded Corners 29">
              <a:extLst>
                <a:ext uri="{FF2B5EF4-FFF2-40B4-BE49-F238E27FC236}">
                  <a16:creationId xmlns:a16="http://schemas.microsoft.com/office/drawing/2014/main" id="{4705C9DB-89C4-2077-47BD-DBE26532BD81}"/>
                </a:ext>
              </a:extLst>
            </xdr:cNvPr>
            <xdr:cNvSpPr/>
          </xdr:nvSpPr>
          <xdr:spPr>
            <a:xfrm>
              <a:off x="1242060" y="1584960"/>
              <a:ext cx="2987040" cy="1729740"/>
            </a:xfrm>
            <a:prstGeom prst="roundRect">
              <a:avLst/>
            </a:prstGeom>
            <a:gradFill>
              <a:gsLst>
                <a:gs pos="100000">
                  <a:srgbClr val="E3ADCE"/>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Arrow: Right 30">
              <a:extLst>
                <a:ext uri="{FF2B5EF4-FFF2-40B4-BE49-F238E27FC236}">
                  <a16:creationId xmlns:a16="http://schemas.microsoft.com/office/drawing/2014/main" id="{CBD57C12-ACBE-6094-69D9-EA231B717001}"/>
                </a:ext>
              </a:extLst>
            </xdr:cNvPr>
            <xdr:cNvSpPr/>
          </xdr:nvSpPr>
          <xdr:spPr>
            <a:xfrm>
              <a:off x="777240" y="1097280"/>
              <a:ext cx="2103120" cy="967740"/>
            </a:xfrm>
            <a:prstGeom prst="rightArrow">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Quantity</a:t>
              </a:r>
            </a:p>
          </xdr:txBody>
        </xdr:sp>
        <xdr:sp macro="" textlink="KPI!$E$18">
          <xdr:nvSpPr>
            <xdr:cNvPr id="32" name="Rectangle 31">
              <a:extLst>
                <a:ext uri="{FF2B5EF4-FFF2-40B4-BE49-F238E27FC236}">
                  <a16:creationId xmlns:a16="http://schemas.microsoft.com/office/drawing/2014/main" id="{4DA7615D-67E6-4862-79EA-A004A7D48A3B}"/>
                </a:ext>
              </a:extLst>
            </xdr:cNvPr>
            <xdr:cNvSpPr/>
          </xdr:nvSpPr>
          <xdr:spPr>
            <a:xfrm>
              <a:off x="1539240" y="181356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5CA6295-3FD6-42A4-AF8F-1B817BE063F6}" type="TxLink">
                <a:rPr lang="en-US" sz="1600" b="0" i="0" u="none" strike="noStrike">
                  <a:solidFill>
                    <a:schemeClr val="bg2"/>
                  </a:solidFill>
                  <a:latin typeface="Britannic Bold" panose="020B0903060703020204" pitchFamily="34" charset="0"/>
                  <a:cs typeface="Calibri"/>
                </a:rPr>
                <a:pPr algn="ctr"/>
                <a:t># 37873</a:t>
              </a:fld>
              <a:endParaRPr lang="en-IN" sz="2000" b="1">
                <a:solidFill>
                  <a:schemeClr val="bg2"/>
                </a:solidFill>
                <a:latin typeface="Britannic Bold" panose="020B0903060703020204" pitchFamily="34" charset="0"/>
              </a:endParaRPr>
            </a:p>
          </xdr:txBody>
        </xdr:sp>
        <xdr:sp macro="" textlink="YOY!$B$9">
          <xdr:nvSpPr>
            <xdr:cNvPr id="33" name="Rectangle 32">
              <a:extLst>
                <a:ext uri="{FF2B5EF4-FFF2-40B4-BE49-F238E27FC236}">
                  <a16:creationId xmlns:a16="http://schemas.microsoft.com/office/drawing/2014/main" id="{D9B52127-CC6C-2511-A4E7-5547760BA472}"/>
                </a:ext>
              </a:extLst>
            </xdr:cNvPr>
            <xdr:cNvSpPr/>
          </xdr:nvSpPr>
          <xdr:spPr>
            <a:xfrm>
              <a:off x="1569720" y="290322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1">
                <a:solidFill>
                  <a:schemeClr val="bg2"/>
                </a:solidFill>
                <a:latin typeface="Amasis MT Pro Black" panose="02040A04050005020304" pitchFamily="18" charset="0"/>
              </a:endParaRPr>
            </a:p>
          </xdr:txBody>
        </xdr:sp>
        <xdr:pic>
          <xdr:nvPicPr>
            <xdr:cNvPr id="35" name="Picture 34">
              <a:extLst>
                <a:ext uri="{FF2B5EF4-FFF2-40B4-BE49-F238E27FC236}">
                  <a16:creationId xmlns:a16="http://schemas.microsoft.com/office/drawing/2014/main" id="{DBA4F6C8-0615-4AF4-BECE-579F626A1F4B}"/>
                </a:ext>
              </a:extLst>
            </xdr:cNvPr>
            <xdr:cNvPicPr>
              <a:picLocks noChangeAspect="1"/>
            </xdr:cNvPicPr>
          </xdr:nvPicPr>
          <xdr:blipFill>
            <a:blip xmlns:r="http://schemas.openxmlformats.org/officeDocument/2006/relationships" r:embed="rId2"/>
            <a:stretch>
              <a:fillRect/>
            </a:stretch>
          </xdr:blipFill>
          <xdr:spPr>
            <a:xfrm>
              <a:off x="1569720" y="2903220"/>
              <a:ext cx="1140051" cy="323116"/>
            </a:xfrm>
            <a:prstGeom prst="rect">
              <a:avLst/>
            </a:prstGeom>
          </xdr:spPr>
        </xdr:pic>
      </xdr:grpSp>
      <xdr:graphicFrame macro="">
        <xdr:nvGraphicFramePr>
          <xdr:cNvPr id="51" name="Chart 50">
            <a:extLst>
              <a:ext uri="{FF2B5EF4-FFF2-40B4-BE49-F238E27FC236}">
                <a16:creationId xmlns:a16="http://schemas.microsoft.com/office/drawing/2014/main" id="{7FE6CA07-8CA7-F90E-0D6B-440888A4808C}"/>
              </a:ext>
            </a:extLst>
          </xdr:cNvPr>
          <xdr:cNvGraphicFramePr>
            <a:graphicFrameLocks/>
          </xdr:cNvGraphicFramePr>
        </xdr:nvGraphicFramePr>
        <xdr:xfrm>
          <a:off x="4549140" y="1767840"/>
          <a:ext cx="2545080" cy="10287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52" name="Picture 51">
                <a:extLst>
                  <a:ext uri="{FF2B5EF4-FFF2-40B4-BE49-F238E27FC236}">
                    <a16:creationId xmlns:a16="http://schemas.microsoft.com/office/drawing/2014/main" id="{7C3EB26F-EEB7-19FE-F663-09D82FD3C68D}"/>
                  </a:ext>
                </a:extLst>
              </xdr:cNvPr>
              <xdr:cNvPicPr>
                <a:picLocks noChangeAspect="1" noChangeArrowheads="1"/>
                <a:extLst>
                  <a:ext uri="{84589F7E-364E-4C9E-8A38-B11213B215E9}">
                    <a14:cameraTool cellRange="YOY!$C$9" spid="_x0000_s10308"/>
                  </a:ext>
                </a:extLst>
              </xdr:cNvPicPr>
            </xdr:nvPicPr>
            <xdr:blipFill>
              <a:blip xmlns:r="http://schemas.openxmlformats.org/officeDocument/2006/relationships" r:embed="rId6"/>
              <a:srcRect/>
              <a:stretch>
                <a:fillRect/>
              </a:stretch>
            </xdr:blipFill>
            <xdr:spPr bwMode="auto">
              <a:xfrm>
                <a:off x="5538216" y="2819400"/>
                <a:ext cx="1234440" cy="228600"/>
              </a:xfrm>
              <a:prstGeom prst="rect">
                <a:avLst/>
              </a:prstGeom>
              <a:noFill/>
              <a:ln>
                <a:noFill/>
              </a:ln>
              <a:extLst>
                <a:ext uri="{909E8E84-426E-40DD-AFC4-6F175D3DCCD1}">
                  <a14:hiddenFill>
                    <a:solidFill>
                      <a:srgbClr val="FFFFFF"/>
                    </a:solidFill>
                  </a14:hiddenFill>
                </a:ext>
              </a:extLst>
            </xdr:spPr>
          </xdr:pic>
        </mc:Choice>
        <mc:Fallback/>
      </mc:AlternateContent>
    </xdr:grpSp>
    <xdr:clientData/>
  </xdr:twoCellAnchor>
  <xdr:twoCellAnchor>
    <xdr:from>
      <xdr:col>12</xdr:col>
      <xdr:colOff>365760</xdr:colOff>
      <xdr:row>5</xdr:row>
      <xdr:rowOff>0</xdr:rowOff>
    </xdr:from>
    <xdr:to>
      <xdr:col>16</xdr:col>
      <xdr:colOff>304800</xdr:colOff>
      <xdr:row>15</xdr:row>
      <xdr:rowOff>68580</xdr:rowOff>
    </xdr:to>
    <xdr:grpSp>
      <xdr:nvGrpSpPr>
        <xdr:cNvPr id="72" name="Group 71">
          <a:extLst>
            <a:ext uri="{FF2B5EF4-FFF2-40B4-BE49-F238E27FC236}">
              <a16:creationId xmlns:a16="http://schemas.microsoft.com/office/drawing/2014/main" id="{CFD36074-7B1C-4AAF-A009-FCE602974D6F}"/>
            </a:ext>
          </a:extLst>
        </xdr:cNvPr>
        <xdr:cNvGrpSpPr/>
      </xdr:nvGrpSpPr>
      <xdr:grpSpPr>
        <a:xfrm>
          <a:off x="7680960" y="914400"/>
          <a:ext cx="2377440" cy="1897380"/>
          <a:chOff x="7604760" y="944880"/>
          <a:chExt cx="3345180" cy="2346960"/>
        </a:xfrm>
      </xdr:grpSpPr>
      <xdr:grpSp>
        <xdr:nvGrpSpPr>
          <xdr:cNvPr id="73" name="Group 72">
            <a:extLst>
              <a:ext uri="{FF2B5EF4-FFF2-40B4-BE49-F238E27FC236}">
                <a16:creationId xmlns:a16="http://schemas.microsoft.com/office/drawing/2014/main" id="{16D346FA-EDA7-A8F0-38DC-98542B031CD9}"/>
              </a:ext>
            </a:extLst>
          </xdr:cNvPr>
          <xdr:cNvGrpSpPr/>
        </xdr:nvGrpSpPr>
        <xdr:grpSpPr>
          <a:xfrm>
            <a:off x="7604760" y="944880"/>
            <a:ext cx="3345180" cy="2346960"/>
            <a:chOff x="777240" y="1097280"/>
            <a:chExt cx="3451860" cy="2217420"/>
          </a:xfrm>
        </xdr:grpSpPr>
        <xdr:sp macro="" textlink="">
          <xdr:nvSpPr>
            <xdr:cNvPr id="76" name="Rectangle: Rounded Corners 75">
              <a:extLst>
                <a:ext uri="{FF2B5EF4-FFF2-40B4-BE49-F238E27FC236}">
                  <a16:creationId xmlns:a16="http://schemas.microsoft.com/office/drawing/2014/main" id="{F08A3E5F-6A09-FD00-3F1D-5FA91052F032}"/>
                </a:ext>
              </a:extLst>
            </xdr:cNvPr>
            <xdr:cNvSpPr/>
          </xdr:nvSpPr>
          <xdr:spPr>
            <a:xfrm>
              <a:off x="1242060" y="1584960"/>
              <a:ext cx="2987040" cy="1729740"/>
            </a:xfrm>
            <a:prstGeom prst="roundRect">
              <a:avLst/>
            </a:prstGeom>
            <a:gradFill>
              <a:gsLst>
                <a:gs pos="100000">
                  <a:srgbClr val="E3ADCE"/>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Arrow: Right 76">
              <a:extLst>
                <a:ext uri="{FF2B5EF4-FFF2-40B4-BE49-F238E27FC236}">
                  <a16:creationId xmlns:a16="http://schemas.microsoft.com/office/drawing/2014/main" id="{098EA505-5B40-9C8A-D899-511B13097512}"/>
                </a:ext>
              </a:extLst>
            </xdr:cNvPr>
            <xdr:cNvSpPr/>
          </xdr:nvSpPr>
          <xdr:spPr>
            <a:xfrm>
              <a:off x="777240" y="1097280"/>
              <a:ext cx="2103120" cy="967740"/>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No.of Orders</a:t>
              </a:r>
            </a:p>
          </xdr:txBody>
        </xdr:sp>
        <xdr:sp macro="" textlink="KPI!K18">
          <xdr:nvSpPr>
            <xdr:cNvPr id="78" name="Rectangle 77">
              <a:extLst>
                <a:ext uri="{FF2B5EF4-FFF2-40B4-BE49-F238E27FC236}">
                  <a16:creationId xmlns:a16="http://schemas.microsoft.com/office/drawing/2014/main" id="{0AE7F230-D4F5-0E7F-DCDD-0DFE776970EE}"/>
                </a:ext>
              </a:extLst>
            </xdr:cNvPr>
            <xdr:cNvSpPr/>
          </xdr:nvSpPr>
          <xdr:spPr>
            <a:xfrm>
              <a:off x="1539240" y="181356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9C22760-A535-4261-8B40-F6AB77C10120}" type="TxLink">
                <a:rPr lang="en-US" sz="1600" b="0" i="0" u="none" strike="noStrike">
                  <a:solidFill>
                    <a:schemeClr val="bg2"/>
                  </a:solidFill>
                  <a:latin typeface="Britannic Bold" panose="020B0903060703020204" pitchFamily="34" charset="0"/>
                  <a:cs typeface="Calibri"/>
                </a:rPr>
                <a:pPr algn="ctr"/>
                <a:t># 9994</a:t>
              </a:fld>
              <a:endParaRPr lang="en-IN" sz="4000" b="1">
                <a:solidFill>
                  <a:schemeClr val="bg2"/>
                </a:solidFill>
                <a:latin typeface="Britannic Bold" panose="020B0903060703020204" pitchFamily="34" charset="0"/>
              </a:endParaRPr>
            </a:p>
          </xdr:txBody>
        </xdr:sp>
        <xdr:sp macro="" textlink="YOY!$B$9">
          <xdr:nvSpPr>
            <xdr:cNvPr id="79" name="Rectangle 78">
              <a:extLst>
                <a:ext uri="{FF2B5EF4-FFF2-40B4-BE49-F238E27FC236}">
                  <a16:creationId xmlns:a16="http://schemas.microsoft.com/office/drawing/2014/main" id="{2C0789E9-C5B4-8AF6-1632-825FE5837395}"/>
                </a:ext>
              </a:extLst>
            </xdr:cNvPr>
            <xdr:cNvSpPr/>
          </xdr:nvSpPr>
          <xdr:spPr>
            <a:xfrm>
              <a:off x="1569720" y="290322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1">
                <a:solidFill>
                  <a:schemeClr val="bg2"/>
                </a:solidFill>
                <a:latin typeface="Amasis MT Pro Black" panose="02040A04050005020304" pitchFamily="18" charset="0"/>
              </a:endParaRPr>
            </a:p>
          </xdr:txBody>
        </xdr:sp>
        <xdr:pic>
          <xdr:nvPicPr>
            <xdr:cNvPr id="80" name="Picture 79">
              <a:extLst>
                <a:ext uri="{FF2B5EF4-FFF2-40B4-BE49-F238E27FC236}">
                  <a16:creationId xmlns:a16="http://schemas.microsoft.com/office/drawing/2014/main" id="{1F18FF8D-CED6-3C19-8ACB-53E844AF3886}"/>
                </a:ext>
              </a:extLst>
            </xdr:cNvPr>
            <xdr:cNvPicPr>
              <a:picLocks noChangeAspect="1"/>
            </xdr:cNvPicPr>
          </xdr:nvPicPr>
          <xdr:blipFill>
            <a:blip xmlns:r="http://schemas.openxmlformats.org/officeDocument/2006/relationships" r:embed="rId2"/>
            <a:stretch>
              <a:fillRect/>
            </a:stretch>
          </xdr:blipFill>
          <xdr:spPr>
            <a:xfrm>
              <a:off x="1569720" y="2903220"/>
              <a:ext cx="1140051" cy="323116"/>
            </a:xfrm>
            <a:prstGeom prst="rect">
              <a:avLst/>
            </a:prstGeom>
          </xdr:spPr>
        </xdr:pic>
      </xdr:grpSp>
      <mc:AlternateContent xmlns:mc="http://schemas.openxmlformats.org/markup-compatibility/2006">
        <mc:Choice xmlns:a14="http://schemas.microsoft.com/office/drawing/2010/main" Requires="a14">
          <xdr:pic>
            <xdr:nvPicPr>
              <xdr:cNvPr id="75" name="Picture 74">
                <a:extLst>
                  <a:ext uri="{FF2B5EF4-FFF2-40B4-BE49-F238E27FC236}">
                    <a16:creationId xmlns:a16="http://schemas.microsoft.com/office/drawing/2014/main" id="{9FB6A93C-8BB7-1BEE-4033-C283DEE56C13}"/>
                  </a:ext>
                </a:extLst>
              </xdr:cNvPr>
              <xdr:cNvPicPr>
                <a:picLocks noChangeAspect="1" noChangeArrowheads="1"/>
                <a:extLst>
                  <a:ext uri="{84589F7E-364E-4C9E-8A38-B11213B215E9}">
                    <a14:cameraTool cellRange="YOY!$E$9" spid="_x0000_s10309"/>
                  </a:ext>
                </a:extLst>
              </xdr:cNvPicPr>
            </xdr:nvPicPr>
            <xdr:blipFill>
              <a:blip xmlns:r="http://schemas.openxmlformats.org/officeDocument/2006/relationships" r:embed="rId7"/>
              <a:srcRect/>
              <a:stretch>
                <a:fillRect/>
              </a:stretch>
            </xdr:blipFill>
            <xdr:spPr bwMode="auto">
              <a:xfrm>
                <a:off x="9601200" y="2925078"/>
                <a:ext cx="838200" cy="190500"/>
              </a:xfrm>
              <a:prstGeom prst="rect">
                <a:avLst/>
              </a:prstGeom>
              <a:noFill/>
              <a:ln>
                <a:noFill/>
              </a:ln>
              <a:extLst>
                <a:ext uri="{909E8E84-426E-40DD-AFC4-6F175D3DCCD1}">
                  <a14:hiddenFill>
                    <a:solidFill>
                      <a:srgbClr val="FFFFFF"/>
                    </a:solidFill>
                  </a14:hiddenFill>
                </a:ext>
              </a:extLst>
            </xdr:spPr>
          </xdr:pic>
        </mc:Choice>
        <mc:Fallback/>
      </mc:AlternateContent>
    </xdr:grpSp>
    <xdr:clientData/>
  </xdr:twoCellAnchor>
  <xdr:twoCellAnchor>
    <xdr:from>
      <xdr:col>16</xdr:col>
      <xdr:colOff>426720</xdr:colOff>
      <xdr:row>4</xdr:row>
      <xdr:rowOff>167640</xdr:rowOff>
    </xdr:from>
    <xdr:to>
      <xdr:col>20</xdr:col>
      <xdr:colOff>426720</xdr:colOff>
      <xdr:row>15</xdr:row>
      <xdr:rowOff>76200</xdr:rowOff>
    </xdr:to>
    <xdr:grpSp>
      <xdr:nvGrpSpPr>
        <xdr:cNvPr id="82" name="Group 81">
          <a:extLst>
            <a:ext uri="{FF2B5EF4-FFF2-40B4-BE49-F238E27FC236}">
              <a16:creationId xmlns:a16="http://schemas.microsoft.com/office/drawing/2014/main" id="{1FF3B35A-EC6E-9538-F880-871881A78F60}"/>
            </a:ext>
          </a:extLst>
        </xdr:cNvPr>
        <xdr:cNvGrpSpPr/>
      </xdr:nvGrpSpPr>
      <xdr:grpSpPr>
        <a:xfrm>
          <a:off x="10180320" y="899160"/>
          <a:ext cx="2438400" cy="1920240"/>
          <a:chOff x="777240" y="1097280"/>
          <a:chExt cx="3451860" cy="2217420"/>
        </a:xfrm>
      </xdr:grpSpPr>
      <xdr:sp macro="" textlink="">
        <xdr:nvSpPr>
          <xdr:cNvPr id="85" name="Rectangle: Rounded Corners 84">
            <a:extLst>
              <a:ext uri="{FF2B5EF4-FFF2-40B4-BE49-F238E27FC236}">
                <a16:creationId xmlns:a16="http://schemas.microsoft.com/office/drawing/2014/main" id="{836C3A20-C7EE-04D2-9BE7-066513BCCD4C}"/>
              </a:ext>
            </a:extLst>
          </xdr:cNvPr>
          <xdr:cNvSpPr/>
        </xdr:nvSpPr>
        <xdr:spPr>
          <a:xfrm>
            <a:off x="1242060" y="1584960"/>
            <a:ext cx="2987040" cy="1729740"/>
          </a:xfrm>
          <a:prstGeom prst="roundRect">
            <a:avLst/>
          </a:prstGeom>
          <a:gradFill>
            <a:gsLst>
              <a:gs pos="100000">
                <a:srgbClr val="E3ADCE"/>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Arrow: Right 85">
            <a:extLst>
              <a:ext uri="{FF2B5EF4-FFF2-40B4-BE49-F238E27FC236}">
                <a16:creationId xmlns:a16="http://schemas.microsoft.com/office/drawing/2014/main" id="{8DD0B479-4A9D-00E1-CA44-9BFCB449C1BF}"/>
              </a:ext>
            </a:extLst>
          </xdr:cNvPr>
          <xdr:cNvSpPr/>
        </xdr:nvSpPr>
        <xdr:spPr>
          <a:xfrm>
            <a:off x="777240" y="1097280"/>
            <a:ext cx="2103120" cy="967740"/>
          </a:xfrm>
          <a:prstGeom prst="rightArrow">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ysClr val="windowText" lastClr="000000"/>
                </a:solidFill>
              </a:rPr>
              <a:t>Profit Margin</a:t>
            </a:r>
          </a:p>
        </xdr:txBody>
      </xdr:sp>
      <xdr:sp macro="" textlink="KPI!$N$18">
        <xdr:nvSpPr>
          <xdr:cNvPr id="87" name="Rectangle 86">
            <a:extLst>
              <a:ext uri="{FF2B5EF4-FFF2-40B4-BE49-F238E27FC236}">
                <a16:creationId xmlns:a16="http://schemas.microsoft.com/office/drawing/2014/main" id="{20F274DA-F51E-DEC0-8BCA-CDD6009C9EDC}"/>
              </a:ext>
            </a:extLst>
          </xdr:cNvPr>
          <xdr:cNvSpPr/>
        </xdr:nvSpPr>
        <xdr:spPr>
          <a:xfrm>
            <a:off x="1539240" y="181356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BDB404F-53C4-439C-9FC4-22B93F80AB70}" type="TxLink">
              <a:rPr lang="en-US" sz="1600" b="0" i="0" u="none" strike="noStrike">
                <a:solidFill>
                  <a:schemeClr val="bg2"/>
                </a:solidFill>
                <a:latin typeface="Britannic Bold" panose="020B0903060703020204" pitchFamily="34" charset="0"/>
                <a:cs typeface="Calibri"/>
              </a:rPr>
              <a:pPr algn="ctr"/>
              <a:t>12.47%</a:t>
            </a:fld>
            <a:endParaRPr lang="en-IN" sz="4000" b="1">
              <a:solidFill>
                <a:schemeClr val="bg2"/>
              </a:solidFill>
              <a:latin typeface="Britannic Bold" panose="020B0903060703020204" pitchFamily="34" charset="0"/>
            </a:endParaRPr>
          </a:p>
        </xdr:txBody>
      </xdr:sp>
      <xdr:sp macro="" textlink="YOY!$B$9">
        <xdr:nvSpPr>
          <xdr:cNvPr id="88" name="Rectangle 87">
            <a:extLst>
              <a:ext uri="{FF2B5EF4-FFF2-40B4-BE49-F238E27FC236}">
                <a16:creationId xmlns:a16="http://schemas.microsoft.com/office/drawing/2014/main" id="{91E03FDF-BB1B-9895-0406-B2D728BD1049}"/>
              </a:ext>
            </a:extLst>
          </xdr:cNvPr>
          <xdr:cNvSpPr/>
        </xdr:nvSpPr>
        <xdr:spPr>
          <a:xfrm>
            <a:off x="1569720" y="2903220"/>
            <a:ext cx="2232660" cy="30480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1">
              <a:solidFill>
                <a:schemeClr val="bg2"/>
              </a:solidFill>
              <a:latin typeface="Amasis MT Pro Black" panose="02040A04050005020304" pitchFamily="18" charset="0"/>
            </a:endParaRPr>
          </a:p>
        </xdr:txBody>
      </xdr:sp>
      <xdr:pic>
        <xdr:nvPicPr>
          <xdr:cNvPr id="89" name="Picture 88">
            <a:extLst>
              <a:ext uri="{FF2B5EF4-FFF2-40B4-BE49-F238E27FC236}">
                <a16:creationId xmlns:a16="http://schemas.microsoft.com/office/drawing/2014/main" id="{5B37024E-CE42-63E6-294A-3C2F25A6BCA7}"/>
              </a:ext>
            </a:extLst>
          </xdr:cNvPr>
          <xdr:cNvPicPr>
            <a:picLocks noChangeAspect="1"/>
          </xdr:cNvPicPr>
        </xdr:nvPicPr>
        <xdr:blipFill>
          <a:blip xmlns:r="http://schemas.openxmlformats.org/officeDocument/2006/relationships" r:embed="rId2"/>
          <a:stretch>
            <a:fillRect/>
          </a:stretch>
        </xdr:blipFill>
        <xdr:spPr>
          <a:xfrm>
            <a:off x="1569720" y="2903220"/>
            <a:ext cx="1140051" cy="323116"/>
          </a:xfrm>
          <a:prstGeom prst="rect">
            <a:avLst/>
          </a:prstGeom>
        </xdr:spPr>
      </xdr:pic>
    </xdr:grpSp>
    <xdr:clientData/>
  </xdr:twoCellAnchor>
  <xdr:twoCellAnchor>
    <xdr:from>
      <xdr:col>13</xdr:col>
      <xdr:colOff>274320</xdr:colOff>
      <xdr:row>9</xdr:row>
      <xdr:rowOff>15240</xdr:rowOff>
    </xdr:from>
    <xdr:to>
      <xdr:col>16</xdr:col>
      <xdr:colOff>68580</xdr:colOff>
      <xdr:row>13</xdr:row>
      <xdr:rowOff>129540</xdr:rowOff>
    </xdr:to>
    <xdr:graphicFrame macro="">
      <xdr:nvGraphicFramePr>
        <xdr:cNvPr id="90" name="Chart 89">
          <a:extLst>
            <a:ext uri="{FF2B5EF4-FFF2-40B4-BE49-F238E27FC236}">
              <a16:creationId xmlns:a16="http://schemas.microsoft.com/office/drawing/2014/main" id="{3DCCEDB2-F1F6-4A71-BB2B-8D3F70A30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22860</xdr:colOff>
          <xdr:row>13</xdr:row>
          <xdr:rowOff>99060</xdr:rowOff>
        </xdr:from>
        <xdr:to>
          <xdr:col>11</xdr:col>
          <xdr:colOff>502920</xdr:colOff>
          <xdr:row>14</xdr:row>
          <xdr:rowOff>99060</xdr:rowOff>
        </xdr:to>
        <xdr:pic>
          <xdr:nvPicPr>
            <xdr:cNvPr id="91" name="Picture 90">
              <a:extLst>
                <a:ext uri="{FF2B5EF4-FFF2-40B4-BE49-F238E27FC236}">
                  <a16:creationId xmlns:a16="http://schemas.microsoft.com/office/drawing/2014/main" id="{D85D95AB-6D10-A5BA-46DB-E3AD1F357F81}"/>
                </a:ext>
              </a:extLst>
            </xdr:cNvPr>
            <xdr:cNvPicPr>
              <a:picLocks noChangeAspect="1" noChangeArrowheads="1"/>
              <a:extLst>
                <a:ext uri="{84589F7E-364E-4C9E-8A38-B11213B215E9}">
                  <a14:cameraTool cellRange="YOY!$D$9" spid="_x0000_s10310"/>
                </a:ext>
              </a:extLst>
            </xdr:cNvPicPr>
          </xdr:nvPicPr>
          <xdr:blipFill>
            <a:blip xmlns:r="http://schemas.openxmlformats.org/officeDocument/2006/relationships" r:embed="rId9"/>
            <a:srcRect/>
            <a:stretch>
              <a:fillRect/>
            </a:stretch>
          </xdr:blipFill>
          <xdr:spPr bwMode="auto">
            <a:xfrm>
              <a:off x="6118860" y="2476500"/>
              <a:ext cx="10896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175260</xdr:colOff>
      <xdr:row>9</xdr:row>
      <xdr:rowOff>167640</xdr:rowOff>
    </xdr:from>
    <xdr:to>
      <xdr:col>20</xdr:col>
      <xdr:colOff>350520</xdr:colOff>
      <xdr:row>14</xdr:row>
      <xdr:rowOff>0</xdr:rowOff>
    </xdr:to>
    <xdr:graphicFrame macro="">
      <xdr:nvGraphicFramePr>
        <xdr:cNvPr id="92" name="Chart 91">
          <a:extLst>
            <a:ext uri="{FF2B5EF4-FFF2-40B4-BE49-F238E27FC236}">
              <a16:creationId xmlns:a16="http://schemas.microsoft.com/office/drawing/2014/main" id="{A98FF396-C81A-4209-88A6-6748D5703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396240</xdr:colOff>
          <xdr:row>13</xdr:row>
          <xdr:rowOff>121920</xdr:rowOff>
        </xdr:from>
        <xdr:to>
          <xdr:col>20</xdr:col>
          <xdr:colOff>38100</xdr:colOff>
          <xdr:row>14</xdr:row>
          <xdr:rowOff>121920</xdr:rowOff>
        </xdr:to>
        <xdr:pic>
          <xdr:nvPicPr>
            <xdr:cNvPr id="93" name="Picture 92">
              <a:extLst>
                <a:ext uri="{FF2B5EF4-FFF2-40B4-BE49-F238E27FC236}">
                  <a16:creationId xmlns:a16="http://schemas.microsoft.com/office/drawing/2014/main" id="{B975DBE9-2B6B-DE4A-C5A7-FD6DE1AF80C6}"/>
                </a:ext>
              </a:extLst>
            </xdr:cNvPr>
            <xdr:cNvPicPr>
              <a:picLocks noChangeAspect="1" noChangeArrowheads="1"/>
              <a:extLst>
                <a:ext uri="{84589F7E-364E-4C9E-8A38-B11213B215E9}">
                  <a14:cameraTool cellRange="YOY!$F$9" spid="_x0000_s10311"/>
                </a:ext>
              </a:extLst>
            </xdr:cNvPicPr>
          </xdr:nvPicPr>
          <xdr:blipFill>
            <a:blip xmlns:r="http://schemas.openxmlformats.org/officeDocument/2006/relationships" r:embed="rId11"/>
            <a:srcRect/>
            <a:stretch>
              <a:fillRect/>
            </a:stretch>
          </xdr:blipFill>
          <xdr:spPr bwMode="auto">
            <a:xfrm>
              <a:off x="10759440" y="2499360"/>
              <a:ext cx="14706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220980</xdr:colOff>
      <xdr:row>18</xdr:row>
      <xdr:rowOff>121920</xdr:rowOff>
    </xdr:from>
    <xdr:to>
      <xdr:col>8</xdr:col>
      <xdr:colOff>480060</xdr:colOff>
      <xdr:row>33</xdr:row>
      <xdr:rowOff>68580</xdr:rowOff>
    </xdr:to>
    <xdr:grpSp>
      <xdr:nvGrpSpPr>
        <xdr:cNvPr id="40" name="Group 39">
          <a:extLst>
            <a:ext uri="{FF2B5EF4-FFF2-40B4-BE49-F238E27FC236}">
              <a16:creationId xmlns:a16="http://schemas.microsoft.com/office/drawing/2014/main" id="{0F9A2DF9-A353-9BBF-6AC5-1A1F0882D833}"/>
            </a:ext>
          </a:extLst>
        </xdr:cNvPr>
        <xdr:cNvGrpSpPr/>
      </xdr:nvGrpSpPr>
      <xdr:grpSpPr>
        <a:xfrm>
          <a:off x="220980" y="3413760"/>
          <a:ext cx="5135880" cy="2689860"/>
          <a:chOff x="220980" y="3413760"/>
          <a:chExt cx="5135880" cy="2689860"/>
        </a:xfrm>
      </xdr:grpSpPr>
      <xdr:graphicFrame macro="">
        <xdr:nvGraphicFramePr>
          <xdr:cNvPr id="6" name="Chart 5">
            <a:extLst>
              <a:ext uri="{FF2B5EF4-FFF2-40B4-BE49-F238E27FC236}">
                <a16:creationId xmlns:a16="http://schemas.microsoft.com/office/drawing/2014/main" id="{3011AA6E-6257-4D43-B110-24EF429AE29A}"/>
              </a:ext>
            </a:extLst>
          </xdr:cNvPr>
          <xdr:cNvGraphicFramePr>
            <a:graphicFrameLocks/>
          </xdr:cNvGraphicFramePr>
        </xdr:nvGraphicFramePr>
        <xdr:xfrm>
          <a:off x="220980" y="3566160"/>
          <a:ext cx="5135880" cy="253746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0" name="Rectangle 9">
            <a:extLst>
              <a:ext uri="{FF2B5EF4-FFF2-40B4-BE49-F238E27FC236}">
                <a16:creationId xmlns:a16="http://schemas.microsoft.com/office/drawing/2014/main" id="{19963617-60EE-5F64-E96C-7543D695847F}"/>
              </a:ext>
            </a:extLst>
          </xdr:cNvPr>
          <xdr:cNvSpPr/>
        </xdr:nvSpPr>
        <xdr:spPr>
          <a:xfrm>
            <a:off x="982980" y="3413760"/>
            <a:ext cx="2947628" cy="353206"/>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IN" sz="1800" b="1">
                <a:solidFill>
                  <a:schemeClr val="bg2"/>
                </a:solidFill>
                <a:latin typeface="Britannic Bold" panose="020B0903060703020204" pitchFamily="34" charset="0"/>
              </a:rPr>
              <a:t>Sales &amp;</a:t>
            </a:r>
            <a:r>
              <a:rPr lang="en-IN" sz="1800" b="1" baseline="0">
                <a:solidFill>
                  <a:schemeClr val="bg2"/>
                </a:solidFill>
                <a:latin typeface="Britannic Bold" panose="020B0903060703020204" pitchFamily="34" charset="0"/>
              </a:rPr>
              <a:t> Profit Analysis</a:t>
            </a:r>
            <a:endParaRPr lang="en-IN" sz="1800" b="1">
              <a:solidFill>
                <a:schemeClr val="bg2"/>
              </a:solidFill>
              <a:latin typeface="Britannic Bold" panose="020B0903060703020204" pitchFamily="34" charset="0"/>
            </a:endParaRPr>
          </a:p>
        </xdr:txBody>
      </xdr:sp>
    </xdr:grpSp>
    <xdr:clientData/>
  </xdr:twoCellAnchor>
  <xdr:twoCellAnchor>
    <xdr:from>
      <xdr:col>16</xdr:col>
      <xdr:colOff>259080</xdr:colOff>
      <xdr:row>19</xdr:row>
      <xdr:rowOff>7620</xdr:rowOff>
    </xdr:from>
    <xdr:to>
      <xdr:col>23</xdr:col>
      <xdr:colOff>243840</xdr:colOff>
      <xdr:row>33</xdr:row>
      <xdr:rowOff>68581</xdr:rowOff>
    </xdr:to>
    <xdr:grpSp>
      <xdr:nvGrpSpPr>
        <xdr:cNvPr id="18" name="Group 17">
          <a:extLst>
            <a:ext uri="{FF2B5EF4-FFF2-40B4-BE49-F238E27FC236}">
              <a16:creationId xmlns:a16="http://schemas.microsoft.com/office/drawing/2014/main" id="{C5544EA3-189E-B658-99A7-27F7293335A5}"/>
            </a:ext>
          </a:extLst>
        </xdr:cNvPr>
        <xdr:cNvGrpSpPr/>
      </xdr:nvGrpSpPr>
      <xdr:grpSpPr>
        <a:xfrm>
          <a:off x="10012680" y="3482340"/>
          <a:ext cx="4251960" cy="2621281"/>
          <a:chOff x="6393180" y="3893819"/>
          <a:chExt cx="5349240" cy="3154681"/>
        </a:xfrm>
      </xdr:grpSpPr>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9C74437A-B2B9-4116-BF76-BEE897A1A27F}"/>
                  </a:ext>
                </a:extLst>
              </xdr:cNvPr>
              <xdr:cNvGraphicFramePr/>
            </xdr:nvGraphicFramePr>
            <xdr:xfrm>
              <a:off x="6393180" y="3977640"/>
              <a:ext cx="5349240" cy="307086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393180" y="3977640"/>
                <a:ext cx="5349240" cy="3070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pic>
        <xdr:nvPicPr>
          <xdr:cNvPr id="9" name="Picture 8">
            <a:extLst>
              <a:ext uri="{FF2B5EF4-FFF2-40B4-BE49-F238E27FC236}">
                <a16:creationId xmlns:a16="http://schemas.microsoft.com/office/drawing/2014/main" id="{60B302DD-E231-43D5-1506-DEE54E96293C}"/>
              </a:ext>
            </a:extLst>
          </xdr:cNvPr>
          <xdr:cNvPicPr>
            <a:picLocks noChangeAspect="1"/>
          </xdr:cNvPicPr>
        </xdr:nvPicPr>
        <xdr:blipFill rotWithShape="1">
          <a:blip xmlns:r="http://schemas.openxmlformats.org/officeDocument/2006/relationships" r:embed="rId14"/>
          <a:srcRect l="54001" t="42887" r="32456" b="53780"/>
          <a:stretch/>
        </xdr:blipFill>
        <xdr:spPr>
          <a:xfrm>
            <a:off x="7635240" y="4320540"/>
            <a:ext cx="2476500" cy="342900"/>
          </a:xfrm>
          <a:prstGeom prst="rect">
            <a:avLst/>
          </a:prstGeom>
        </xdr:spPr>
      </xdr:pic>
      <xdr:sp macro="" textlink="">
        <xdr:nvSpPr>
          <xdr:cNvPr id="12" name="Rectangle 11">
            <a:extLst>
              <a:ext uri="{FF2B5EF4-FFF2-40B4-BE49-F238E27FC236}">
                <a16:creationId xmlns:a16="http://schemas.microsoft.com/office/drawing/2014/main" id="{9FB608FC-2871-4AE8-AB46-33ECEBB6C46D}"/>
              </a:ext>
            </a:extLst>
          </xdr:cNvPr>
          <xdr:cNvSpPr/>
        </xdr:nvSpPr>
        <xdr:spPr>
          <a:xfrm>
            <a:off x="7505699" y="3893819"/>
            <a:ext cx="3019240" cy="440188"/>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IN" sz="1800" b="1">
                <a:solidFill>
                  <a:schemeClr val="bg2"/>
                </a:solidFill>
                <a:latin typeface="Britannic Bold" panose="020B0903060703020204" pitchFamily="34" charset="0"/>
              </a:rPr>
              <a:t>Category wise Profit</a:t>
            </a:r>
          </a:p>
        </xdr:txBody>
      </xdr:sp>
    </xdr:grpSp>
    <xdr:clientData/>
  </xdr:twoCellAnchor>
  <xdr:twoCellAnchor>
    <xdr:from>
      <xdr:col>8</xdr:col>
      <xdr:colOff>495300</xdr:colOff>
      <xdr:row>19</xdr:row>
      <xdr:rowOff>15240</xdr:rowOff>
    </xdr:from>
    <xdr:to>
      <xdr:col>16</xdr:col>
      <xdr:colOff>228600</xdr:colOff>
      <xdr:row>33</xdr:row>
      <xdr:rowOff>76200</xdr:rowOff>
    </xdr:to>
    <xdr:grpSp>
      <xdr:nvGrpSpPr>
        <xdr:cNvPr id="19" name="Group 18">
          <a:extLst>
            <a:ext uri="{FF2B5EF4-FFF2-40B4-BE49-F238E27FC236}">
              <a16:creationId xmlns:a16="http://schemas.microsoft.com/office/drawing/2014/main" id="{6C5063F2-4FA8-5198-456F-30AADA57BD9C}"/>
            </a:ext>
          </a:extLst>
        </xdr:cNvPr>
        <xdr:cNvGrpSpPr/>
      </xdr:nvGrpSpPr>
      <xdr:grpSpPr>
        <a:xfrm>
          <a:off x="5372100" y="3489960"/>
          <a:ext cx="4610100" cy="2621280"/>
          <a:chOff x="12039600" y="3886200"/>
          <a:chExt cx="5097780" cy="3131820"/>
        </a:xfrm>
      </xdr:grpSpPr>
      <xdr:graphicFrame macro="">
        <xdr:nvGraphicFramePr>
          <xdr:cNvPr id="15" name="Chart 14">
            <a:extLst>
              <a:ext uri="{FF2B5EF4-FFF2-40B4-BE49-F238E27FC236}">
                <a16:creationId xmlns:a16="http://schemas.microsoft.com/office/drawing/2014/main" id="{A882FF23-CBC7-4269-A2A6-75C69FD754D1}"/>
              </a:ext>
            </a:extLst>
          </xdr:cNvPr>
          <xdr:cNvGraphicFramePr>
            <a:graphicFrameLocks/>
          </xdr:cNvGraphicFramePr>
        </xdr:nvGraphicFramePr>
        <xdr:xfrm>
          <a:off x="12039600" y="3970020"/>
          <a:ext cx="5097780" cy="304800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7" name="Rectangle 16">
            <a:extLst>
              <a:ext uri="{FF2B5EF4-FFF2-40B4-BE49-F238E27FC236}">
                <a16:creationId xmlns:a16="http://schemas.microsoft.com/office/drawing/2014/main" id="{B8539CDA-5163-4BAA-8CC1-E2CE91D69AC8}"/>
              </a:ext>
            </a:extLst>
          </xdr:cNvPr>
          <xdr:cNvSpPr/>
        </xdr:nvSpPr>
        <xdr:spPr>
          <a:xfrm>
            <a:off x="13228320" y="3886200"/>
            <a:ext cx="2971800" cy="365760"/>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IN" sz="1800" b="1">
                <a:solidFill>
                  <a:schemeClr val="bg2"/>
                </a:solidFill>
                <a:latin typeface="Britannic Bold" panose="020B0903060703020204" pitchFamily="34" charset="0"/>
              </a:rPr>
              <a:t>Top 5 Sub Categories</a:t>
            </a:r>
          </a:p>
        </xdr:txBody>
      </xdr:sp>
    </xdr:grpSp>
    <xdr:clientData/>
  </xdr:twoCellAnchor>
  <xdr:twoCellAnchor>
    <xdr:from>
      <xdr:col>0</xdr:col>
      <xdr:colOff>160020</xdr:colOff>
      <xdr:row>36</xdr:row>
      <xdr:rowOff>83820</xdr:rowOff>
    </xdr:from>
    <xdr:to>
      <xdr:col>9</xdr:col>
      <xdr:colOff>388620</xdr:colOff>
      <xdr:row>53</xdr:row>
      <xdr:rowOff>7620</xdr:rowOff>
    </xdr:to>
    <xdr:grpSp>
      <xdr:nvGrpSpPr>
        <xdr:cNvPr id="41" name="Group 40">
          <a:extLst>
            <a:ext uri="{FF2B5EF4-FFF2-40B4-BE49-F238E27FC236}">
              <a16:creationId xmlns:a16="http://schemas.microsoft.com/office/drawing/2014/main" id="{7B38746A-5DB1-D426-BA0C-7CFCC9DCD1C0}"/>
            </a:ext>
          </a:extLst>
        </xdr:cNvPr>
        <xdr:cNvGrpSpPr/>
      </xdr:nvGrpSpPr>
      <xdr:grpSpPr>
        <a:xfrm>
          <a:off x="160020" y="6667500"/>
          <a:ext cx="5715000" cy="3032760"/>
          <a:chOff x="236220" y="7749540"/>
          <a:chExt cx="5715000" cy="3032760"/>
        </a:xfrm>
      </xdr:grpSpPr>
      <xdr:graphicFrame macro="">
        <xdr:nvGraphicFramePr>
          <xdr:cNvPr id="20" name="Chart 19">
            <a:extLst>
              <a:ext uri="{FF2B5EF4-FFF2-40B4-BE49-F238E27FC236}">
                <a16:creationId xmlns:a16="http://schemas.microsoft.com/office/drawing/2014/main" id="{EC7635C2-602A-4D61-AE92-6FC2C1468846}"/>
              </a:ext>
            </a:extLst>
          </xdr:cNvPr>
          <xdr:cNvGraphicFramePr>
            <a:graphicFrameLocks/>
          </xdr:cNvGraphicFramePr>
        </xdr:nvGraphicFramePr>
        <xdr:xfrm>
          <a:off x="236220" y="7894320"/>
          <a:ext cx="5715000" cy="288798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22" name="Rectangle 21">
            <a:extLst>
              <a:ext uri="{FF2B5EF4-FFF2-40B4-BE49-F238E27FC236}">
                <a16:creationId xmlns:a16="http://schemas.microsoft.com/office/drawing/2014/main" id="{8C53C661-ADDC-4612-87EC-5F4A986D96FC}"/>
              </a:ext>
            </a:extLst>
          </xdr:cNvPr>
          <xdr:cNvSpPr/>
        </xdr:nvSpPr>
        <xdr:spPr>
          <a:xfrm>
            <a:off x="1661160" y="7749540"/>
            <a:ext cx="2947628" cy="353206"/>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IN" sz="1800" b="1">
                <a:solidFill>
                  <a:schemeClr val="lt1"/>
                </a:solidFill>
                <a:effectLst/>
                <a:latin typeface="Britannic Bold" panose="020B0903060703020204" pitchFamily="34" charset="0"/>
                <a:ea typeface="+mn-ea"/>
                <a:cs typeface="+mn-cs"/>
              </a:rPr>
              <a:t>Category wise Profit</a:t>
            </a:r>
            <a:endParaRPr lang="en-IN" sz="3200">
              <a:effectLst/>
              <a:latin typeface="Britannic Bold" panose="020B0903060703020204" pitchFamily="34" charset="0"/>
            </a:endParaRPr>
          </a:p>
        </xdr:txBody>
      </xdr:sp>
    </xdr:grpSp>
    <xdr:clientData/>
  </xdr:twoCellAnchor>
  <xdr:twoCellAnchor>
    <xdr:from>
      <xdr:col>10</xdr:col>
      <xdr:colOff>441960</xdr:colOff>
      <xdr:row>36</xdr:row>
      <xdr:rowOff>83820</xdr:rowOff>
    </xdr:from>
    <xdr:to>
      <xdr:col>19</xdr:col>
      <xdr:colOff>335280</xdr:colOff>
      <xdr:row>52</xdr:row>
      <xdr:rowOff>60960</xdr:rowOff>
    </xdr:to>
    <xdr:grpSp>
      <xdr:nvGrpSpPr>
        <xdr:cNvPr id="54" name="Group 53">
          <a:extLst>
            <a:ext uri="{FF2B5EF4-FFF2-40B4-BE49-F238E27FC236}">
              <a16:creationId xmlns:a16="http://schemas.microsoft.com/office/drawing/2014/main" id="{BAC571D7-BFAD-4F13-6A97-1DE13ED82292}"/>
            </a:ext>
          </a:extLst>
        </xdr:cNvPr>
        <xdr:cNvGrpSpPr/>
      </xdr:nvGrpSpPr>
      <xdr:grpSpPr>
        <a:xfrm>
          <a:off x="6537960" y="6667500"/>
          <a:ext cx="5379720" cy="2903220"/>
          <a:chOff x="6903720" y="7688580"/>
          <a:chExt cx="5379720" cy="2903220"/>
        </a:xfrm>
      </xdr:grpSpPr>
      <xdr:grpSp>
        <xdr:nvGrpSpPr>
          <xdr:cNvPr id="38" name="Group 37">
            <a:extLst>
              <a:ext uri="{FF2B5EF4-FFF2-40B4-BE49-F238E27FC236}">
                <a16:creationId xmlns:a16="http://schemas.microsoft.com/office/drawing/2014/main" id="{DEDED23E-2F68-1A89-9DED-DDE0B7D92360}"/>
              </a:ext>
            </a:extLst>
          </xdr:cNvPr>
          <xdr:cNvGrpSpPr/>
        </xdr:nvGrpSpPr>
        <xdr:grpSpPr>
          <a:xfrm>
            <a:off x="6903720" y="8077200"/>
            <a:ext cx="5379720" cy="2514600"/>
            <a:chOff x="6789420" y="7719060"/>
            <a:chExt cx="5379720" cy="2514600"/>
          </a:xfrm>
        </xdr:grpSpPr>
        <mc:AlternateContent xmlns:mc="http://schemas.openxmlformats.org/markup-compatibility/2006">
          <mc:Choice xmlns:a14="http://schemas.microsoft.com/office/drawing/2010/main" Requires="a14">
            <xdr:graphicFrame macro="">
              <xdr:nvGraphicFramePr>
                <xdr:cNvPr id="26" name="Year">
                  <a:extLst>
                    <a:ext uri="{FF2B5EF4-FFF2-40B4-BE49-F238E27FC236}">
                      <a16:creationId xmlns:a16="http://schemas.microsoft.com/office/drawing/2014/main" id="{7617C4D4-AE16-42C5-9CAD-A8B414968397}"/>
                    </a:ext>
                  </a:extLst>
                </xdr:cNvPr>
                <xdr:cNvGraphicFramePr/>
              </xdr:nvGraphicFramePr>
              <xdr:xfrm>
                <a:off x="6789420" y="7726680"/>
                <a:ext cx="1828800" cy="249936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37960" y="7063740"/>
                  <a:ext cx="1828800" cy="2499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7" name="Segment">
                  <a:extLst>
                    <a:ext uri="{FF2B5EF4-FFF2-40B4-BE49-F238E27FC236}">
                      <a16:creationId xmlns:a16="http://schemas.microsoft.com/office/drawing/2014/main" id="{FDE558CC-8BEE-4177-98F0-E15DDF3E85D0}"/>
                    </a:ext>
                  </a:extLst>
                </xdr:cNvPr>
                <xdr:cNvGraphicFramePr/>
              </xdr:nvGraphicFramePr>
              <xdr:xfrm>
                <a:off x="8595360" y="7719060"/>
                <a:ext cx="1828800" cy="250697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43900" y="7056120"/>
                  <a:ext cx="1828800" cy="2506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Region">
                  <a:extLst>
                    <a:ext uri="{FF2B5EF4-FFF2-40B4-BE49-F238E27FC236}">
                      <a16:creationId xmlns:a16="http://schemas.microsoft.com/office/drawing/2014/main" id="{F33F0B06-6EAB-431C-837B-2B069955BF96}"/>
                    </a:ext>
                  </a:extLst>
                </xdr:cNvPr>
                <xdr:cNvGraphicFramePr/>
              </xdr:nvGraphicFramePr>
              <xdr:xfrm>
                <a:off x="10416540" y="7719060"/>
                <a:ext cx="1752600" cy="251460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65080" y="7056120"/>
                  <a:ext cx="1752600" cy="251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39" name="Rectangle 38">
            <a:extLst>
              <a:ext uri="{FF2B5EF4-FFF2-40B4-BE49-F238E27FC236}">
                <a16:creationId xmlns:a16="http://schemas.microsoft.com/office/drawing/2014/main" id="{3F2C9B11-6239-411B-AEC6-1BB9630305A5}"/>
              </a:ext>
            </a:extLst>
          </xdr:cNvPr>
          <xdr:cNvSpPr/>
        </xdr:nvSpPr>
        <xdr:spPr>
          <a:xfrm>
            <a:off x="8145780" y="7688580"/>
            <a:ext cx="2947628" cy="353206"/>
          </a:xfrm>
          <a:prstGeom prst="rect">
            <a:avLst/>
          </a:prstGeom>
          <a:solidFill>
            <a:srgbClr val="AF5194"/>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IN" sz="1800" b="1">
                <a:solidFill>
                  <a:schemeClr val="lt1"/>
                </a:solidFill>
                <a:effectLst/>
                <a:latin typeface="Britannic Bold" panose="020B0903060703020204" pitchFamily="34" charset="0"/>
                <a:ea typeface="+mn-ea"/>
                <a:cs typeface="+mn-cs"/>
              </a:rPr>
              <a:t>SLICERS</a:t>
            </a:r>
            <a:endParaRPr lang="en-IN" sz="3200">
              <a:effectLst/>
              <a:latin typeface="Britannic Bold" panose="020B0903060703020204" pitchFamily="34" charset="0"/>
            </a:endParaRPr>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2.496063657411" createdVersion="8" refreshedVersion="8" minRefreshableVersion="3" recordCount="9994" xr:uid="{8255C2BD-8056-4B75-ABB0-50C47F4076F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59292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F78CB5-8665-4D22-B01B-B5CF51A49E0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0">
      <pivotArea collapsedLevelsAreSubtotals="1" fieldPosition="0">
        <references count="1">
          <reference field="22" count="1">
            <x v="1"/>
          </reference>
        </references>
      </pivotArea>
    </format>
    <format dxfId="1">
      <pivotArea collapsedLevelsAreSubtotals="1" fieldPosition="0">
        <references count="1">
          <reference field="22" count="1">
            <x v="2"/>
          </reference>
        </references>
      </pivotArea>
    </format>
    <format dxfId="2">
      <pivotArea collapsedLevelsAreSubtotals="1" fieldPosition="0">
        <references count="1">
          <reference field="22" count="1">
            <x v="3"/>
          </reference>
        </references>
      </pivotArea>
    </format>
    <format dxfId="3">
      <pivotArea collapsedLevelsAreSubtotals="1" fieldPosition="0">
        <references count="1">
          <reference field="22" count="1">
            <x v="4"/>
          </reference>
        </references>
      </pivotArea>
    </format>
    <format dxfId="4">
      <pivotArea collapsedLevelsAreSubtotals="1" fieldPosition="0">
        <references count="1">
          <reference field="22" count="1">
            <x v="5"/>
          </reference>
        </references>
      </pivotArea>
    </format>
    <format dxfId="5">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8">
      <pivotArea collapsedLevelsAreSubtotals="1" fieldPosition="0">
        <references count="1">
          <reference field="22" count="1">
            <x v="9"/>
          </reference>
        </references>
      </pivotArea>
    </format>
    <format dxfId="9">
      <pivotArea collapsedLevelsAreSubtotals="1" fieldPosition="0">
        <references count="1">
          <reference field="22" count="1">
            <x v="10"/>
          </reference>
        </references>
      </pivotArea>
    </format>
    <format dxfId="10">
      <pivotArea collapsedLevelsAreSubtotals="1" fieldPosition="0">
        <references count="1">
          <reference field="22" count="1">
            <x v="11"/>
          </reference>
        </references>
      </pivotArea>
    </format>
    <format dxfId="11">
      <pivotArea collapsedLevelsAreSubtotals="1" fieldPosition="0">
        <references count="1">
          <reference field="22" count="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57D5C9-D9D0-4C41-AAE5-20C4D1B3EB3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12">
      <pivotArea collapsedLevelsAreSubtotals="1" fieldPosition="0">
        <references count="1">
          <reference field="15" count="0"/>
        </references>
      </pivotArea>
    </format>
    <format dxfId="1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340A59-851C-47E0-A2EF-D08082CA90F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F961A8-D612-46A2-89E9-92FFBFE0F596}"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 chart="3" format="4">
      <pivotArea type="data" outline="0" fieldPosition="0">
        <references count="2">
          <reference field="4294967294" count="1" selected="0">
            <x v="0"/>
          </reference>
          <reference field="16" count="1" selected="0">
            <x v="3"/>
          </reference>
        </references>
      </pivotArea>
    </chartFormat>
    <chartFormat chart="3" format="5">
      <pivotArea type="data" outline="0" fieldPosition="0">
        <references count="2">
          <reference field="4294967294" count="1" selected="0">
            <x v="0"/>
          </reference>
          <reference field="16" count="1" selected="0">
            <x v="16"/>
          </reference>
        </references>
      </pivotArea>
    </chartFormat>
    <chartFormat chart="3" format="6">
      <pivotArea type="data" outline="0" fieldPosition="0">
        <references count="2">
          <reference field="4294967294" count="1" selected="0">
            <x v="0"/>
          </reference>
          <reference field="16" count="1" selected="0">
            <x v="14"/>
          </reference>
        </references>
      </pivotArea>
    </chartFormat>
    <chartFormat chart="3" format="7">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6D3434-2A2B-47A1-9845-6680BE6DADC8}"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14">
      <pivotArea collapsedLevelsAreSubtotals="1" fieldPosition="0">
        <references count="1">
          <reference field="22" count="12">
            <x v="1"/>
            <x v="2"/>
            <x v="3"/>
            <x v="4"/>
            <x v="5"/>
            <x v="6"/>
            <x v="7"/>
            <x v="8"/>
            <x v="9"/>
            <x v="10"/>
            <x v="11"/>
            <x v="12"/>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3EA050-CDD5-40FF-8725-D331E5A9ACF9}"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2A0432-2508-4BD5-B75B-60AAEBF07038}"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3:H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6">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6DF497-C14C-49CF-A2BF-A02CCFE5712B}"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4DC108-6AF8-4FBC-99FD-CB14EDE13E19}"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763BC4-92FE-47F3-B9BD-E7A8A4528E3A}" name="PivotTable1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Count of Order ID" fld="1" subtotal="count" baseField="0" baseItem="0"/>
    <dataField name="Sum of Profit" fld="21"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021AA4-CE2A-453A-B747-DCD26AB2E85B}" sourceName="Year">
  <pivotTables>
    <pivotTable tabId="4" name="PivotTable2"/>
    <pivotTable tabId="2" name="PivotTable1"/>
    <pivotTable tabId="5" name="PivotTable3"/>
    <pivotTable tabId="6" name="PivotTable4"/>
  </pivotTables>
  <data>
    <tabular pivotCacheId="125929248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14DF3C-A68E-488E-8BB0-B1D8813A2E04}" sourceName="Region">
  <pivotTables>
    <pivotTable tabId="4" name="PivotTable2"/>
    <pivotTable tabId="2" name="PivotTable1"/>
    <pivotTable tabId="5" name="PivotTable3"/>
    <pivotTable tabId="6" name="PivotTable4"/>
  </pivotTables>
  <data>
    <tabular pivotCacheId="125929248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69493C-287F-412F-A222-E48271CEC377}" sourceName="Segment">
  <pivotTables>
    <pivotTable tabId="4" name="PivotTable2"/>
    <pivotTable tabId="2" name="PivotTable1"/>
    <pivotTable tabId="5" name="PivotTable3"/>
    <pivotTable tabId="6" name="PivotTable4"/>
  </pivotTables>
  <data>
    <tabular pivotCacheId="125929248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F0BA290-0B7B-4898-9BF3-6770EE650633}" cache="Slicer_Year" caption="Year" style="SlicerStyleDark2" rowHeight="234950"/>
  <slicer name="Region" xr10:uid="{ED855144-2D49-4D58-80C5-76F6FE351EB3}" cache="Slicer_Region" caption="Region" rowHeight="234950"/>
  <slicer name="Segment" xr10:uid="{556C9A64-7FE2-4CDE-A443-37DDE43BE705}" cache="Slicer_Segment" caption="Segmen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2B21A6-F43E-4A83-9B2F-7EC62C18611A}" name="Table_1" displayName="Table_1" ref="A1:V9995">
  <autoFilter ref="A1:V9995" xr:uid="{002B21A6-F43E-4A83-9B2F-7EC62C18611A}"/>
  <tableColumns count="22">
    <tableColumn id="1" xr3:uid="{B62735F0-6782-4A68-AF39-3DC16B70C60E}" name="Row ID"/>
    <tableColumn id="2" xr3:uid="{FCEC2B9C-D40E-462D-B070-86F5C48F4715}" name="Order ID"/>
    <tableColumn id="3" xr3:uid="{83E230F6-FA21-4E83-ACA8-CF47864CD0BB}" name="Year">
      <calculatedColumnFormula>YEAR([1]Data!$D2)</calculatedColumnFormula>
    </tableColumn>
    <tableColumn id="4" xr3:uid="{5C16B48A-2701-4454-9D0C-4BAC07443798}" name="Order Date" dataDxfId="16"/>
    <tableColumn id="5" xr3:uid="{EB4AD00C-5C00-4501-B00E-8DCAEDDC130F}" name="Ship Date" dataDxfId="15"/>
    <tableColumn id="6" xr3:uid="{7DC829B3-8482-471D-8994-9C93B3B837F4}" name="Ship Mode"/>
    <tableColumn id="7" xr3:uid="{09047434-4DCC-4756-A08C-93DB4FD38EB7}" name="Customer ID"/>
    <tableColumn id="8" xr3:uid="{AF04210E-258A-4DE1-B07D-1C695BFC2495}" name="Customer Name"/>
    <tableColumn id="9" xr3:uid="{CF51B31B-D970-41AB-B8DB-2DCAB9379920}" name="Segment"/>
    <tableColumn id="10" xr3:uid="{6D70BE84-CF16-4469-8DBC-A1C33226AF09}" name="Country"/>
    <tableColumn id="11" xr3:uid="{B87BC501-B24A-4D3E-8AE1-024770378803}" name="City"/>
    <tableColumn id="12" xr3:uid="{0E109B80-A42D-46DD-900E-1F650D32B465}" name="State"/>
    <tableColumn id="13" xr3:uid="{BBD4947D-C352-497B-8C79-93F6D8C315CB}" name="Postal Code"/>
    <tableColumn id="14" xr3:uid="{10DAC8D9-BF9E-4C46-9768-2FF32692B100}" name="Region"/>
    <tableColumn id="15" xr3:uid="{F971691A-8865-4376-9889-51F09C151D12}" name="Product ID"/>
    <tableColumn id="16" xr3:uid="{4BAFA06A-F846-4C7A-A0E3-17FE74D63E36}" name="Category"/>
    <tableColumn id="17" xr3:uid="{4A7838A0-75E3-4795-B0A3-16BC3105EEB8}" name="Sub-Category"/>
    <tableColumn id="18" xr3:uid="{62EEA9E7-EA21-46C9-A6B7-5D28B7577C6A}" name="Product Name"/>
    <tableColumn id="19" xr3:uid="{DE1241B8-58A2-4293-8E58-8FBCB126446A}" name="Sales"/>
    <tableColumn id="20" xr3:uid="{580B4713-3773-4AE0-900E-F5485CA2D09E}" name="Quantity"/>
    <tableColumn id="21" xr3:uid="{B01E5C83-EB5B-4F0B-B8CF-314A4FEB64B9}" name="Discount"/>
    <tableColumn id="22" xr3:uid="{91CAB541-EEC4-4974-86BA-9D59FD9F776E}" name="Profit"/>
  </tableColumns>
  <tableStyleInfo name="TableStyleLight14"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image" Target="../media/image1.jpeg"/></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8923F-2F0D-4B83-BFAA-1984CA22E377}">
  <dimension ref="A3:C16"/>
  <sheetViews>
    <sheetView workbookViewId="0">
      <selection activeCell="B4" sqref="B4"/>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7" t="s">
        <v>10932</v>
      </c>
      <c r="B3" t="s">
        <v>10946</v>
      </c>
      <c r="C3" t="s">
        <v>10947</v>
      </c>
    </row>
    <row r="4" spans="1:3" x14ac:dyDescent="0.3">
      <c r="A4" s="8" t="s">
        <v>10934</v>
      </c>
      <c r="B4" s="9">
        <v>95365.937600000019</v>
      </c>
      <c r="C4" s="9">
        <v>9199.2699999999986</v>
      </c>
    </row>
    <row r="5" spans="1:3" x14ac:dyDescent="0.3">
      <c r="A5" s="8" t="s">
        <v>10935</v>
      </c>
      <c r="B5" s="9">
        <v>60172.649400000024</v>
      </c>
      <c r="C5" s="9">
        <v>10288.898699999991</v>
      </c>
    </row>
    <row r="6" spans="1:3" x14ac:dyDescent="0.3">
      <c r="A6" s="8" t="s">
        <v>10936</v>
      </c>
      <c r="B6" s="9">
        <v>199252.98399999991</v>
      </c>
      <c r="C6" s="9">
        <v>26806.573700000015</v>
      </c>
    </row>
    <row r="7" spans="1:3" x14ac:dyDescent="0.3">
      <c r="A7" s="8" t="s">
        <v>10937</v>
      </c>
      <c r="B7" s="9">
        <v>141851.5674</v>
      </c>
      <c r="C7" s="9">
        <v>13437.806799999998</v>
      </c>
    </row>
    <row r="8" spans="1:3" x14ac:dyDescent="0.3">
      <c r="A8" s="8" t="s">
        <v>10938</v>
      </c>
      <c r="B8" s="9">
        <v>156122.28669999994</v>
      </c>
      <c r="C8" s="9">
        <v>22308.51279999999</v>
      </c>
    </row>
    <row r="9" spans="1:3" x14ac:dyDescent="0.3">
      <c r="A9" s="8" t="s">
        <v>10939</v>
      </c>
      <c r="B9" s="9">
        <v>147082.61130000011</v>
      </c>
      <c r="C9" s="9">
        <v>20899.334500000012</v>
      </c>
    </row>
    <row r="10" spans="1:3" x14ac:dyDescent="0.3">
      <c r="A10" s="8" t="s">
        <v>10940</v>
      </c>
      <c r="B10" s="9">
        <v>149580.83800000031</v>
      </c>
      <c r="C10" s="9">
        <v>13535.38299999998</v>
      </c>
    </row>
    <row r="11" spans="1:3" x14ac:dyDescent="0.3">
      <c r="A11" s="8" t="s">
        <v>10941</v>
      </c>
      <c r="B11" s="9">
        <v>159589.45099999988</v>
      </c>
      <c r="C11" s="9">
        <v>21896.715399999972</v>
      </c>
    </row>
    <row r="12" spans="1:3" x14ac:dyDescent="0.3">
      <c r="A12" s="8" t="s">
        <v>10942</v>
      </c>
      <c r="B12" s="9">
        <v>309770.09970000025</v>
      </c>
      <c r="C12" s="9">
        <v>37293.192500000034</v>
      </c>
    </row>
    <row r="13" spans="1:3" x14ac:dyDescent="0.3">
      <c r="A13" s="8" t="s">
        <v>10943</v>
      </c>
      <c r="B13" s="9">
        <v>197115.20170000009</v>
      </c>
      <c r="C13" s="9">
        <v>31469.663800000035</v>
      </c>
    </row>
    <row r="14" spans="1:3" x14ac:dyDescent="0.3">
      <c r="A14" s="8" t="s">
        <v>10944</v>
      </c>
      <c r="B14" s="9">
        <v>349120.07400000008</v>
      </c>
      <c r="C14" s="9">
        <v>35825.536599999927</v>
      </c>
    </row>
    <row r="15" spans="1:3" x14ac:dyDescent="0.3">
      <c r="A15" s="8" t="s">
        <v>10945</v>
      </c>
      <c r="B15" s="9">
        <v>332177.15950000001</v>
      </c>
      <c r="C15" s="9">
        <v>43436.13390000003</v>
      </c>
    </row>
    <row r="16" spans="1:3" x14ac:dyDescent="0.3">
      <c r="A16" s="8" t="s">
        <v>10933</v>
      </c>
      <c r="B16" s="17">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EC44B-56E2-4346-8010-F39382FBCD8C}">
  <dimension ref="A3:E7"/>
  <sheetViews>
    <sheetView workbookViewId="0">
      <selection activeCell="L41" sqref="L41"/>
    </sheetView>
  </sheetViews>
  <sheetFormatPr defaultRowHeight="14.4" x14ac:dyDescent="0.3"/>
  <cols>
    <col min="1" max="1" width="13.109375" bestFit="1" customWidth="1"/>
    <col min="2" max="2" width="12.109375" bestFit="1" customWidth="1"/>
    <col min="4" max="4" width="11.6640625" customWidth="1"/>
    <col min="5" max="5" width="9.44140625" bestFit="1" customWidth="1"/>
  </cols>
  <sheetData>
    <row r="3" spans="1:5" x14ac:dyDescent="0.3">
      <c r="A3" s="7" t="s">
        <v>10932</v>
      </c>
      <c r="B3" t="s">
        <v>10947</v>
      </c>
      <c r="D3" t="s">
        <v>15</v>
      </c>
      <c r="E3" t="s">
        <v>21</v>
      </c>
    </row>
    <row r="4" spans="1:5" x14ac:dyDescent="0.3">
      <c r="A4" s="8" t="s">
        <v>32</v>
      </c>
      <c r="B4" s="9">
        <v>18451.272799999992</v>
      </c>
      <c r="D4" t="str">
        <f>A4</f>
        <v>Furniture</v>
      </c>
      <c r="E4" s="11">
        <f>GETPIVOTDATA("Profit",$A$3,"Category",A4)</f>
        <v>18451.272799999992</v>
      </c>
    </row>
    <row r="5" spans="1:5" x14ac:dyDescent="0.3">
      <c r="A5" s="8" t="s">
        <v>46</v>
      </c>
      <c r="B5" s="9">
        <v>122490.8008000001</v>
      </c>
      <c r="D5" t="str">
        <f>A5</f>
        <v>Office Supplies</v>
      </c>
      <c r="E5" s="11">
        <f>GETPIVOTDATA("Profit",$A$3,"Category",A5)</f>
        <v>122490.8008000001</v>
      </c>
    </row>
    <row r="6" spans="1:5" x14ac:dyDescent="0.3">
      <c r="A6" s="8" t="s">
        <v>71</v>
      </c>
      <c r="B6" s="9">
        <v>145454.9480999998</v>
      </c>
      <c r="D6" t="str">
        <f>A6</f>
        <v>Technology</v>
      </c>
      <c r="E6" s="11">
        <f>GETPIVOTDATA("Profit",$A$3,"Category",A6)</f>
        <v>145454.9480999998</v>
      </c>
    </row>
    <row r="7" spans="1:5" x14ac:dyDescent="0.3">
      <c r="A7" s="8" t="s">
        <v>10933</v>
      </c>
      <c r="B7" s="9">
        <v>286397.02169999992</v>
      </c>
      <c r="D7" t="str">
        <f>A7</f>
        <v>Grand Total</v>
      </c>
      <c r="E7" s="1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9645F-D08D-4CEC-B78F-D8D810D73470}">
  <dimension ref="A3:B7"/>
  <sheetViews>
    <sheetView workbookViewId="0">
      <selection activeCell="Q18" sqref="Q18"/>
    </sheetView>
  </sheetViews>
  <sheetFormatPr defaultRowHeight="14.4" x14ac:dyDescent="0.3"/>
  <cols>
    <col min="1" max="1" width="13.109375" bestFit="1" customWidth="1"/>
    <col min="2" max="2" width="11.6640625" bestFit="1" customWidth="1"/>
  </cols>
  <sheetData>
    <row r="3" spans="1:2" x14ac:dyDescent="0.3">
      <c r="A3" s="7" t="s">
        <v>10932</v>
      </c>
      <c r="B3" t="s">
        <v>10946</v>
      </c>
    </row>
    <row r="4" spans="1:2" x14ac:dyDescent="0.3">
      <c r="A4" s="8" t="s">
        <v>32</v>
      </c>
      <c r="B4" s="10">
        <v>0.32300170530281774</v>
      </c>
    </row>
    <row r="5" spans="1:2" x14ac:dyDescent="0.3">
      <c r="A5" s="8" t="s">
        <v>46</v>
      </c>
      <c r="B5" s="10">
        <v>0.31301008302169103</v>
      </c>
    </row>
    <row r="6" spans="1:2" x14ac:dyDescent="0.3">
      <c r="A6" s="8" t="s">
        <v>71</v>
      </c>
      <c r="B6" s="10">
        <v>0.36398821167549117</v>
      </c>
    </row>
    <row r="7" spans="1:2" x14ac:dyDescent="0.3">
      <c r="A7" s="8" t="s">
        <v>10933</v>
      </c>
      <c r="B7" s="1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79BF-4B2E-463F-ACA3-AABF3BEB0FD5}">
  <dimension ref="A3:B9"/>
  <sheetViews>
    <sheetView workbookViewId="0">
      <selection activeCell="O27" sqref="O27"/>
    </sheetView>
  </sheetViews>
  <sheetFormatPr defaultRowHeight="14.4" x14ac:dyDescent="0.3"/>
  <cols>
    <col min="1" max="1" width="12.5546875" bestFit="1" customWidth="1"/>
    <col min="2" max="2" width="11.6640625" bestFit="1" customWidth="1"/>
  </cols>
  <sheetData>
    <row r="3" spans="1:2" x14ac:dyDescent="0.3">
      <c r="A3" s="7" t="s">
        <v>10932</v>
      </c>
      <c r="B3" t="s">
        <v>10946</v>
      </c>
    </row>
    <row r="4" spans="1:2" x14ac:dyDescent="0.3">
      <c r="A4" s="8" t="s">
        <v>75</v>
      </c>
      <c r="B4" s="17">
        <v>203412.73300000009</v>
      </c>
    </row>
    <row r="5" spans="1:2" x14ac:dyDescent="0.3">
      <c r="A5" s="8" t="s">
        <v>56</v>
      </c>
      <c r="B5" s="17">
        <v>206965.53200000009</v>
      </c>
    </row>
    <row r="6" spans="1:2" x14ac:dyDescent="0.3">
      <c r="A6" s="8" t="s">
        <v>59</v>
      </c>
      <c r="B6" s="17">
        <v>223843.60800000012</v>
      </c>
    </row>
    <row r="7" spans="1:2" x14ac:dyDescent="0.3">
      <c r="A7" s="8" t="s">
        <v>36</v>
      </c>
      <c r="B7" s="17">
        <v>328449.1030000007</v>
      </c>
    </row>
    <row r="8" spans="1:2" x14ac:dyDescent="0.3">
      <c r="A8" s="8" t="s">
        <v>72</v>
      </c>
      <c r="B8" s="17">
        <v>330007.05400000012</v>
      </c>
    </row>
    <row r="9" spans="1:2" x14ac:dyDescent="0.3">
      <c r="A9" s="8" t="s">
        <v>10933</v>
      </c>
      <c r="B9" s="17">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823BA-0DE5-4773-B8EA-2A814EF28802}">
  <dimension ref="A3:N18"/>
  <sheetViews>
    <sheetView workbookViewId="0">
      <selection activeCell="H18" sqref="H18"/>
    </sheetView>
  </sheetViews>
  <sheetFormatPr defaultRowHeight="14.4" x14ac:dyDescent="0.3"/>
  <cols>
    <col min="1" max="1" width="12.5546875" bestFit="1" customWidth="1"/>
    <col min="2" max="2" width="12" bestFit="1" customWidth="1"/>
    <col min="4" max="4" width="12.5546875" bestFit="1" customWidth="1"/>
    <col min="5" max="6" width="14.88671875" bestFit="1" customWidth="1"/>
    <col min="7" max="7" width="12.5546875" bestFit="1" customWidth="1"/>
    <col min="8" max="9" width="12.109375" bestFit="1" customWidth="1"/>
    <col min="10" max="10" width="12.5546875" bestFit="1" customWidth="1"/>
    <col min="11" max="12" width="15.88671875" bestFit="1" customWidth="1"/>
    <col min="13" max="13" width="12.5546875" bestFit="1" customWidth="1"/>
    <col min="14" max="14" width="21.44140625" bestFit="1" customWidth="1"/>
  </cols>
  <sheetData>
    <row r="3" spans="1:14" x14ac:dyDescent="0.3">
      <c r="A3" s="7" t="s">
        <v>10932</v>
      </c>
      <c r="B3" t="s">
        <v>10946</v>
      </c>
      <c r="D3" s="7" t="s">
        <v>10932</v>
      </c>
      <c r="E3" t="s">
        <v>10952</v>
      </c>
      <c r="G3" s="7" t="s">
        <v>10932</v>
      </c>
      <c r="H3" t="s">
        <v>10947</v>
      </c>
      <c r="J3" s="7" t="s">
        <v>10932</v>
      </c>
      <c r="K3" t="s">
        <v>10953</v>
      </c>
      <c r="M3" s="7" t="s">
        <v>10932</v>
      </c>
      <c r="N3" t="s">
        <v>10954</v>
      </c>
    </row>
    <row r="4" spans="1:14" x14ac:dyDescent="0.3">
      <c r="A4" s="8" t="s">
        <v>10934</v>
      </c>
      <c r="B4" s="17">
        <v>95365.937600000019</v>
      </c>
      <c r="D4" s="8" t="s">
        <v>10934</v>
      </c>
      <c r="E4" s="17">
        <v>1500</v>
      </c>
      <c r="G4" s="8" t="s">
        <v>10934</v>
      </c>
      <c r="H4" s="17">
        <v>9199.2699999999986</v>
      </c>
      <c r="J4" s="8" t="s">
        <v>10934</v>
      </c>
      <c r="K4" s="17">
        <v>387</v>
      </c>
      <c r="M4" s="8" t="s">
        <v>10934</v>
      </c>
      <c r="N4" s="12">
        <v>9.6462848596792869E-2</v>
      </c>
    </row>
    <row r="5" spans="1:14" x14ac:dyDescent="0.3">
      <c r="A5" s="8" t="s">
        <v>10935</v>
      </c>
      <c r="B5" s="17">
        <v>60172.649400000024</v>
      </c>
      <c r="D5" s="8" t="s">
        <v>10935</v>
      </c>
      <c r="E5" s="17">
        <v>1068</v>
      </c>
      <c r="G5" s="8" t="s">
        <v>10935</v>
      </c>
      <c r="H5" s="17">
        <v>10288.898699999991</v>
      </c>
      <c r="J5" s="8" t="s">
        <v>10935</v>
      </c>
      <c r="K5" s="17">
        <v>301</v>
      </c>
      <c r="M5" s="8" t="s">
        <v>10935</v>
      </c>
      <c r="N5" s="12">
        <v>0.17098962406664425</v>
      </c>
    </row>
    <row r="6" spans="1:14" x14ac:dyDescent="0.3">
      <c r="A6" s="8" t="s">
        <v>10936</v>
      </c>
      <c r="B6" s="17">
        <v>199252.98399999991</v>
      </c>
      <c r="D6" s="8" t="s">
        <v>10936</v>
      </c>
      <c r="E6" s="17">
        <v>2491</v>
      </c>
      <c r="G6" s="8" t="s">
        <v>10936</v>
      </c>
      <c r="H6" s="17">
        <v>26806.573700000015</v>
      </c>
      <c r="J6" s="8" t="s">
        <v>10936</v>
      </c>
      <c r="K6" s="17">
        <v>680</v>
      </c>
      <c r="M6" s="8" t="s">
        <v>10936</v>
      </c>
      <c r="N6" s="12">
        <v>0.13453536886554246</v>
      </c>
    </row>
    <row r="7" spans="1:14" x14ac:dyDescent="0.3">
      <c r="A7" s="8" t="s">
        <v>10937</v>
      </c>
      <c r="B7" s="17">
        <v>141851.5674</v>
      </c>
      <c r="D7" s="8" t="s">
        <v>10937</v>
      </c>
      <c r="E7" s="17">
        <v>2441</v>
      </c>
      <c r="G7" s="8" t="s">
        <v>10937</v>
      </c>
      <c r="H7" s="17">
        <v>13437.806799999998</v>
      </c>
      <c r="J7" s="8" t="s">
        <v>10937</v>
      </c>
      <c r="K7" s="17">
        <v>663</v>
      </c>
      <c r="M7" s="8" t="s">
        <v>10937</v>
      </c>
      <c r="N7" s="12">
        <v>9.4731465053942004E-2</v>
      </c>
    </row>
    <row r="8" spans="1:14" x14ac:dyDescent="0.3">
      <c r="A8" s="8" t="s">
        <v>10938</v>
      </c>
      <c r="B8" s="17">
        <v>156122.28669999994</v>
      </c>
      <c r="D8" s="8" t="s">
        <v>10938</v>
      </c>
      <c r="E8" s="17">
        <v>2850</v>
      </c>
      <c r="G8" s="8" t="s">
        <v>10938</v>
      </c>
      <c r="H8" s="17">
        <v>22308.51279999999</v>
      </c>
      <c r="J8" s="8" t="s">
        <v>10938</v>
      </c>
      <c r="K8" s="17">
        <v>750</v>
      </c>
      <c r="M8" s="8" t="s">
        <v>10938</v>
      </c>
      <c r="N8" s="12">
        <v>0.14289127626517142</v>
      </c>
    </row>
    <row r="9" spans="1:14" x14ac:dyDescent="0.3">
      <c r="A9" s="8" t="s">
        <v>10939</v>
      </c>
      <c r="B9" s="17">
        <v>147082.61130000011</v>
      </c>
      <c r="D9" s="8" t="s">
        <v>10939</v>
      </c>
      <c r="E9" s="17">
        <v>2644</v>
      </c>
      <c r="G9" s="8" t="s">
        <v>10939</v>
      </c>
      <c r="H9" s="17">
        <v>20899.334500000012</v>
      </c>
      <c r="J9" s="8" t="s">
        <v>10939</v>
      </c>
      <c r="K9" s="17">
        <v>709</v>
      </c>
      <c r="M9" s="8" t="s">
        <v>10939</v>
      </c>
      <c r="N9" s="12">
        <v>0.1420924901678027</v>
      </c>
    </row>
    <row r="10" spans="1:14" x14ac:dyDescent="0.3">
      <c r="A10" s="8" t="s">
        <v>10940</v>
      </c>
      <c r="B10" s="17">
        <v>149580.83800000031</v>
      </c>
      <c r="D10" s="8" t="s">
        <v>10940</v>
      </c>
      <c r="E10" s="17">
        <v>2705</v>
      </c>
      <c r="G10" s="8" t="s">
        <v>10940</v>
      </c>
      <c r="H10" s="17">
        <v>13535.38299999998</v>
      </c>
      <c r="J10" s="8" t="s">
        <v>10940</v>
      </c>
      <c r="K10" s="17">
        <v>708</v>
      </c>
      <c r="M10" s="8" t="s">
        <v>10940</v>
      </c>
      <c r="N10" s="12">
        <v>9.0488749635163512E-2</v>
      </c>
    </row>
    <row r="11" spans="1:14" x14ac:dyDescent="0.3">
      <c r="A11" s="8" t="s">
        <v>10941</v>
      </c>
      <c r="B11" s="17">
        <v>159589.45099999988</v>
      </c>
      <c r="D11" s="8" t="s">
        <v>10941</v>
      </c>
      <c r="E11" s="17">
        <v>2796</v>
      </c>
      <c r="G11" s="8" t="s">
        <v>10941</v>
      </c>
      <c r="H11" s="17">
        <v>21896.715399999972</v>
      </c>
      <c r="J11" s="8" t="s">
        <v>10941</v>
      </c>
      <c r="K11" s="17">
        <v>710</v>
      </c>
      <c r="M11" s="8" t="s">
        <v>10941</v>
      </c>
      <c r="N11" s="12">
        <v>0.13720653378273723</v>
      </c>
    </row>
    <row r="12" spans="1:14" x14ac:dyDescent="0.3">
      <c r="A12" s="8" t="s">
        <v>10942</v>
      </c>
      <c r="B12" s="17">
        <v>309770.09970000025</v>
      </c>
      <c r="D12" s="8" t="s">
        <v>10942</v>
      </c>
      <c r="E12" s="17">
        <v>5073</v>
      </c>
      <c r="G12" s="8" t="s">
        <v>10942</v>
      </c>
      <c r="H12" s="17">
        <v>37293.192500000034</v>
      </c>
      <c r="J12" s="8" t="s">
        <v>10942</v>
      </c>
      <c r="K12" s="17">
        <v>1386</v>
      </c>
      <c r="M12" s="8" t="s">
        <v>10942</v>
      </c>
      <c r="N12" s="12">
        <v>0.12038990379031732</v>
      </c>
    </row>
    <row r="13" spans="1:14" x14ac:dyDescent="0.3">
      <c r="A13" s="8" t="s">
        <v>10943</v>
      </c>
      <c r="B13" s="17">
        <v>197115.20170000009</v>
      </c>
      <c r="D13" s="8" t="s">
        <v>10943</v>
      </c>
      <c r="E13" s="17">
        <v>3095</v>
      </c>
      <c r="G13" s="8" t="s">
        <v>10943</v>
      </c>
      <c r="H13" s="17">
        <v>31469.663800000035</v>
      </c>
      <c r="J13" s="8" t="s">
        <v>10943</v>
      </c>
      <c r="K13" s="17">
        <v>817</v>
      </c>
      <c r="M13" s="8" t="s">
        <v>10943</v>
      </c>
      <c r="N13" s="12">
        <v>0.15965112547684351</v>
      </c>
    </row>
    <row r="14" spans="1:14" x14ac:dyDescent="0.3">
      <c r="A14" s="8" t="s">
        <v>10944</v>
      </c>
      <c r="B14" s="17">
        <v>349120.07400000008</v>
      </c>
      <c r="D14" s="8" t="s">
        <v>10944</v>
      </c>
      <c r="E14" s="17">
        <v>5741</v>
      </c>
      <c r="G14" s="8" t="s">
        <v>10944</v>
      </c>
      <c r="H14" s="17">
        <v>35825.536599999927</v>
      </c>
      <c r="J14" s="8" t="s">
        <v>10944</v>
      </c>
      <c r="K14" s="17">
        <v>1462</v>
      </c>
      <c r="M14" s="8" t="s">
        <v>10944</v>
      </c>
      <c r="N14" s="12">
        <v>0.10261666191099604</v>
      </c>
    </row>
    <row r="15" spans="1:14" x14ac:dyDescent="0.3">
      <c r="A15" s="8" t="s">
        <v>10945</v>
      </c>
      <c r="B15" s="17">
        <v>332177.15950000001</v>
      </c>
      <c r="D15" s="8" t="s">
        <v>10945</v>
      </c>
      <c r="E15" s="17">
        <v>5469</v>
      </c>
      <c r="G15" s="8" t="s">
        <v>10945</v>
      </c>
      <c r="H15" s="17">
        <v>43436.13390000003</v>
      </c>
      <c r="J15" s="8" t="s">
        <v>10945</v>
      </c>
      <c r="K15" s="17">
        <v>1421</v>
      </c>
      <c r="M15" s="8" t="s">
        <v>10945</v>
      </c>
      <c r="N15" s="12">
        <v>0.13076195234308405</v>
      </c>
    </row>
    <row r="16" spans="1:14" x14ac:dyDescent="0.3">
      <c r="A16" s="8" t="s">
        <v>10933</v>
      </c>
      <c r="B16" s="17">
        <v>2297200.8603000008</v>
      </c>
      <c r="D16" s="8" t="s">
        <v>10933</v>
      </c>
      <c r="E16" s="17">
        <v>37873</v>
      </c>
      <c r="G16" s="8" t="s">
        <v>10933</v>
      </c>
      <c r="H16" s="17">
        <v>286397.02169999998</v>
      </c>
      <c r="J16" s="8" t="s">
        <v>10933</v>
      </c>
      <c r="K16" s="17">
        <v>9994</v>
      </c>
      <c r="M16" s="8" t="s">
        <v>10933</v>
      </c>
      <c r="N16" s="17">
        <v>0.12467217240315856</v>
      </c>
    </row>
    <row r="18" spans="2:14" x14ac:dyDescent="0.3">
      <c r="B18" s="13">
        <f>GETPIVOTDATA("Sales",$A$3)</f>
        <v>2297200.8603000008</v>
      </c>
      <c r="E18" s="14">
        <f>GETPIVOTDATA("Quantity",$D$3)</f>
        <v>37873</v>
      </c>
      <c r="H18" s="13">
        <f>GETPIVOTDATA("Profit",$G$3)</f>
        <v>286397.02169999998</v>
      </c>
      <c r="K18" s="14">
        <f>GETPIVOTDATA("Order ID",$J$3)</f>
        <v>9994</v>
      </c>
      <c r="N18" s="15">
        <f>GETPIVOTDATA("PROFIT 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2E8E-5271-46D9-8930-6F53A65B71ED}">
  <dimension ref="A3:F9"/>
  <sheetViews>
    <sheetView workbookViewId="0">
      <selection activeCell="B9" sqref="B9"/>
    </sheetView>
  </sheetViews>
  <sheetFormatPr defaultRowHeight="14.4" x14ac:dyDescent="0.3"/>
  <cols>
    <col min="1" max="1" width="12.5546875" bestFit="1" customWidth="1"/>
    <col min="2" max="2" width="12" bestFit="1" customWidth="1"/>
    <col min="3" max="3" width="14.88671875" bestFit="1" customWidth="1"/>
    <col min="4" max="4" width="15.88671875" bestFit="1" customWidth="1"/>
    <col min="5" max="5" width="12.109375" bestFit="1" customWidth="1"/>
    <col min="6" max="6" width="21.44140625" bestFit="1" customWidth="1"/>
  </cols>
  <sheetData>
    <row r="3" spans="1:6" x14ac:dyDescent="0.3">
      <c r="A3" s="7" t="s">
        <v>10932</v>
      </c>
      <c r="B3" t="s">
        <v>10946</v>
      </c>
      <c r="C3" t="s">
        <v>10952</v>
      </c>
      <c r="D3" t="s">
        <v>10953</v>
      </c>
      <c r="E3" t="s">
        <v>10947</v>
      </c>
      <c r="F3" t="s">
        <v>10954</v>
      </c>
    </row>
    <row r="4" spans="1:6" x14ac:dyDescent="0.3">
      <c r="A4" s="8" t="s">
        <v>10948</v>
      </c>
      <c r="B4" s="17">
        <v>484247.49810000096</v>
      </c>
      <c r="C4" s="17">
        <v>7581</v>
      </c>
      <c r="D4" s="17">
        <v>1993</v>
      </c>
      <c r="E4" s="17">
        <v>49543.974100000007</v>
      </c>
      <c r="F4" s="17">
        <v>0.10231126499236715</v>
      </c>
    </row>
    <row r="5" spans="1:6" x14ac:dyDescent="0.3">
      <c r="A5" s="8" t="s">
        <v>10949</v>
      </c>
      <c r="B5" s="17">
        <v>470532.50899999985</v>
      </c>
      <c r="C5" s="17">
        <v>7979</v>
      </c>
      <c r="D5" s="17">
        <v>2102</v>
      </c>
      <c r="E5" s="17">
        <v>61618.603700000051</v>
      </c>
      <c r="F5" s="17">
        <v>0.13095504034557592</v>
      </c>
    </row>
    <row r="6" spans="1:6" x14ac:dyDescent="0.3">
      <c r="A6" s="8" t="s">
        <v>10950</v>
      </c>
      <c r="B6" s="17">
        <v>608473.83000000066</v>
      </c>
      <c r="C6" s="17">
        <v>9810</v>
      </c>
      <c r="D6" s="17">
        <v>2580</v>
      </c>
      <c r="E6" s="17">
        <v>81726.930800000177</v>
      </c>
      <c r="F6" s="17">
        <v>0.13431461924993568</v>
      </c>
    </row>
    <row r="7" spans="1:6" x14ac:dyDescent="0.3">
      <c r="A7" s="8" t="s">
        <v>10951</v>
      </c>
      <c r="B7" s="17">
        <v>733947.0231999997</v>
      </c>
      <c r="C7" s="17">
        <v>12503</v>
      </c>
      <c r="D7" s="17">
        <v>3319</v>
      </c>
      <c r="E7" s="17">
        <v>93507.513099999967</v>
      </c>
      <c r="F7" s="17">
        <v>0.12740362743390987</v>
      </c>
    </row>
    <row r="9" spans="1:6" x14ac:dyDescent="0.3">
      <c r="B9" s="16">
        <f>(GETPIVOTDATA("Sum of Sales",$A$3,"Years (Order Date)",2014)/GETPIVOTDATA("Sum of Sales",$A$3,"Years (Order Date)",2013))-1</f>
        <v>0.20620967905883303</v>
      </c>
      <c r="C9" s="16">
        <f>(GETPIVOTDATA("Sum of Quantity",$A$3,"Years (Order Date)",2014)/GETPIVOTDATA("Sum of Quantity",$A$3,"Years (Order Date)",2013))-1</f>
        <v>0.27451580020387367</v>
      </c>
      <c r="D9" s="16">
        <f>(GETPIVOTDATA("Count of Order ID",$A$3,"Years (Order Date)",2014)/GETPIVOTDATA("Count of Order ID",$A$3,"Years (Order Date)",2013))-1</f>
        <v>0.2864341085271318</v>
      </c>
      <c r="E9" s="16">
        <f>(GETPIVOTDATA("Sum of Profit",$A$3,"Years (Order Date)",2014)/GETPIVOTDATA("Sum of Profit",$A$3,"Years (Order Date)",2013))-1</f>
        <v>0.14414565902185772</v>
      </c>
      <c r="F9" s="16">
        <f>(GETPIVOTDATA("Sum of PROFIT MARGIN",$A$3,"Years (Order Date)",2014)/GETPIVOTDATA("Sum of PROFIT MARGIN",$A$3,"Years (Order Date)",2013))-1</f>
        <v>-5.1453757264990463E-2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5191-67C8-4ED3-AE56-A17B1A1B58FF}">
  <dimension ref="A1"/>
  <sheetViews>
    <sheetView showGridLines="0" showRowColHeaders="0" tabSelected="1" zoomScale="50" zoomScaleNormal="50" workbookViewId="0">
      <selection activeCell="AE9" sqref="AE9"/>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1D99A-D93C-4A78-A1B5-42571B6B11BC}">
  <dimension ref="A1:V9995"/>
  <sheetViews>
    <sheetView topLeftCell="A2" workbookViewId="0">
      <selection activeCell="B10" sqref="B10"/>
    </sheetView>
  </sheetViews>
  <sheetFormatPr defaultRowHeight="14.4" x14ac:dyDescent="0.3"/>
  <cols>
    <col min="1" max="1" width="12.6640625" customWidth="1"/>
    <col min="2" max="2" width="16" customWidth="1"/>
    <col min="3" max="3" width="8.109375" customWidth="1"/>
    <col min="4" max="4" width="13.5546875" style="5" customWidth="1"/>
    <col min="5" max="5" width="11.44140625" style="5" customWidth="1"/>
    <col min="6" max="6" width="13.33203125" customWidth="1"/>
    <col min="7" max="7" width="11.5546875" customWidth="1"/>
    <col min="8" max="8" width="18.109375" customWidth="1"/>
    <col min="9" max="9" width="12.5546875" customWidth="1"/>
    <col min="10" max="10" width="14.33203125" customWidth="1"/>
    <col min="11" max="11" width="13.6640625" customWidth="1"/>
    <col min="12" max="12" width="12.109375" customWidth="1"/>
    <col min="13" max="13" width="14.21875" customWidth="1"/>
    <col min="14" max="14" width="11.77734375" customWidth="1"/>
    <col min="15" max="15" width="13.44140625" customWidth="1"/>
    <col min="16" max="16" width="11.88671875" customWidth="1"/>
    <col min="17" max="17" width="16.44140625" customWidth="1"/>
    <col min="18" max="18" width="19.33203125" customWidth="1"/>
    <col min="20" max="20" width="11.44140625" customWidth="1"/>
    <col min="21" max="21" width="11.5546875" customWidth="1"/>
    <col min="22" max="22" width="10.6640625" customWidth="1"/>
  </cols>
  <sheetData>
    <row r="1" spans="1:22" ht="15.6" x14ac:dyDescent="0.3">
      <c r="A1" s="1" t="s">
        <v>0</v>
      </c>
      <c r="B1" s="1" t="s">
        <v>1</v>
      </c>
      <c r="C1" s="1" t="s">
        <v>2</v>
      </c>
      <c r="D1" s="4" t="s">
        <v>3</v>
      </c>
      <c r="E1" s="4" t="s">
        <v>4</v>
      </c>
      <c r="F1" s="1" t="s">
        <v>5</v>
      </c>
      <c r="G1" s="1" t="s">
        <v>6</v>
      </c>
      <c r="H1" s="1" t="s">
        <v>7</v>
      </c>
      <c r="I1" s="1" t="s">
        <v>8</v>
      </c>
      <c r="J1" s="1" t="s">
        <v>9</v>
      </c>
      <c r="K1" s="1" t="s">
        <v>10</v>
      </c>
      <c r="L1" s="1" t="s">
        <v>11</v>
      </c>
      <c r="M1" s="1" t="s">
        <v>12</v>
      </c>
      <c r="N1" s="1" t="s">
        <v>13</v>
      </c>
      <c r="O1" s="1" t="s">
        <v>14</v>
      </c>
      <c r="P1" s="1" t="s">
        <v>15</v>
      </c>
      <c r="Q1" s="1" t="s">
        <v>16</v>
      </c>
      <c r="R1" s="1" t="s">
        <v>17</v>
      </c>
      <c r="S1" s="6"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&amp; Profit Analysis</vt:lpstr>
      <vt:lpstr>Categorywise Profit</vt:lpstr>
      <vt:lpstr>Category wise Profit</vt:lpstr>
      <vt:lpstr>Top 5 sales</vt:lpstr>
      <vt:lpstr>KPI</vt:lpstr>
      <vt:lpstr>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2024-07-09T06:03:12Z</dcterms:created>
  <dcterms:modified xsi:type="dcterms:W3CDTF">2024-07-10T06:23:41Z</dcterms:modified>
</cp:coreProperties>
</file>