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NC21201\Working\Fleur\"/>
    </mc:Choice>
  </mc:AlternateContent>
  <xr:revisionPtr revIDLastSave="0" documentId="13_ncr:1_{ACA12530-780E-4225-94C3-F652ADE0720D}" xr6:coauthVersionLast="45" xr6:coauthVersionMax="45" xr10:uidLastSave="{00000000-0000-0000-0000-000000000000}"/>
  <bookViews>
    <workbookView xWindow="-120" yWindow="-120" windowWidth="29040" windowHeight="15840" xr2:uid="{87BA9C11-113A-486B-BABE-8E182B93AC4B}"/>
  </bookViews>
  <sheets>
    <sheet name="examp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3" l="1"/>
  <c r="E70" i="3"/>
  <c r="E68" i="3"/>
  <c r="E67" i="3"/>
  <c r="E69" i="3"/>
  <c r="E64" i="3"/>
  <c r="E63" i="3"/>
  <c r="E61" i="3"/>
  <c r="E60" i="3"/>
  <c r="E62" i="3"/>
  <c r="E57" i="3"/>
  <c r="E56" i="3"/>
  <c r="E55" i="3"/>
  <c r="E54" i="3"/>
  <c r="E53" i="3"/>
  <c r="D56" i="3"/>
  <c r="D54" i="3"/>
  <c r="D57" i="3"/>
  <c r="D71" i="3"/>
  <c r="D70" i="3"/>
  <c r="D68" i="3"/>
  <c r="D67" i="3"/>
  <c r="C71" i="3"/>
  <c r="C70" i="3"/>
  <c r="C69" i="3"/>
  <c r="C68" i="3"/>
  <c r="C67" i="3"/>
  <c r="C64" i="3"/>
  <c r="C63" i="3"/>
  <c r="C62" i="3"/>
  <c r="C61" i="3"/>
  <c r="C60" i="3"/>
  <c r="C57" i="3"/>
  <c r="C56" i="3"/>
  <c r="C54" i="3"/>
  <c r="B71" i="3"/>
  <c r="B70" i="3"/>
  <c r="B68" i="3"/>
  <c r="B67" i="3"/>
  <c r="B64" i="3"/>
  <c r="B63" i="3"/>
  <c r="B61" i="3"/>
  <c r="B57" i="3"/>
  <c r="B56" i="3"/>
  <c r="B54" i="3"/>
  <c r="B60" i="3"/>
  <c r="B62" i="3"/>
  <c r="D64" i="3"/>
  <c r="D63" i="3"/>
  <c r="D61" i="3"/>
  <c r="D60" i="3"/>
  <c r="B55" i="3"/>
  <c r="B53" i="3"/>
  <c r="C55" i="3"/>
  <c r="C53" i="3"/>
  <c r="D53" i="3"/>
  <c r="D69" i="3"/>
  <c r="D62" i="3"/>
  <c r="B69" i="3"/>
  <c r="E50" i="3"/>
  <c r="E49" i="3"/>
  <c r="E48" i="3"/>
  <c r="E37" i="3" l="1"/>
  <c r="E38" i="3"/>
  <c r="E43" i="3"/>
  <c r="E31" i="3"/>
  <c r="E32" i="3"/>
  <c r="E39" i="3" l="1"/>
  <c r="B32" i="3"/>
  <c r="C32" i="3"/>
  <c r="C49" i="3" s="1"/>
  <c r="D43" i="3"/>
  <c r="C43" i="3"/>
  <c r="D38" i="3"/>
  <c r="C38" i="3"/>
  <c r="B38" i="3"/>
  <c r="D37" i="3"/>
  <c r="C37" i="3"/>
  <c r="B37" i="3"/>
  <c r="D32" i="3"/>
  <c r="D49" i="3" s="1"/>
  <c r="D31" i="3"/>
  <c r="C31" i="3"/>
  <c r="D21" i="3"/>
  <c r="C21" i="3"/>
  <c r="B21" i="3"/>
  <c r="D39" i="3" l="1"/>
  <c r="B39" i="3"/>
  <c r="B40" i="3" s="1"/>
  <c r="B41" i="3" s="1"/>
  <c r="D55" i="3"/>
  <c r="B50" i="3"/>
  <c r="B49" i="3"/>
  <c r="C39" i="3"/>
  <c r="C40" i="3" s="1"/>
  <c r="C41" i="3" s="1"/>
  <c r="D50" i="3"/>
  <c r="C48" i="3"/>
  <c r="D48" i="3"/>
  <c r="C50" i="3"/>
  <c r="B48" i="3"/>
  <c r="D40" i="3" l="1"/>
  <c r="D41" i="3" s="1"/>
  <c r="E40" i="3"/>
  <c r="E41" i="3" s="1"/>
  <c r="E46" i="3" s="1"/>
  <c r="C47" i="3"/>
  <c r="C46" i="3"/>
  <c r="D47" i="3"/>
  <c r="D46" i="3"/>
  <c r="E47" i="3"/>
  <c r="B46" i="3"/>
  <c r="B47" i="3"/>
</calcChain>
</file>

<file path=xl/sharedStrings.xml><?xml version="1.0" encoding="utf-8"?>
<sst xmlns="http://schemas.openxmlformats.org/spreadsheetml/2006/main" count="109" uniqueCount="57">
  <si>
    <t>Segment 1</t>
  </si>
  <si>
    <t>Segment 2</t>
  </si>
  <si>
    <t>Segment 3</t>
  </si>
  <si>
    <t>Mitigation type</t>
  </si>
  <si>
    <t>1 (fencing only)</t>
  </si>
  <si>
    <t>2 (grass buffer)</t>
  </si>
  <si>
    <t>3 (mixed buffer)</t>
  </si>
  <si>
    <t>N/A</t>
  </si>
  <si>
    <t>Riparian DST Simple Hypothetical Example</t>
  </si>
  <si>
    <t>Buffer width (m)</t>
  </si>
  <si>
    <t>Vegetation height (m)</t>
  </si>
  <si>
    <t>Planting setback (m)</t>
  </si>
  <si>
    <t>Time to maturity (yrs)</t>
  </si>
  <si>
    <t>Land slope (°)</t>
  </si>
  <si>
    <t>Soil clay content (%)</t>
  </si>
  <si>
    <t>Periphyton filaments cover (%)</t>
  </si>
  <si>
    <t>Mitigation parameters</t>
  </si>
  <si>
    <t>Current state parameters</t>
  </si>
  <si>
    <t>Land</t>
  </si>
  <si>
    <t>Hillslope length (m)</t>
  </si>
  <si>
    <t>Segment length (m)</t>
  </si>
  <si>
    <t>Wetted width (m)</t>
  </si>
  <si>
    <t>Bank height (m)</t>
  </si>
  <si>
    <t>Stream segment</t>
  </si>
  <si>
    <t>Shade (%)</t>
  </si>
  <si>
    <t>Deposited sediment (%)</t>
  </si>
  <si>
    <t>TSS concentration (mg/L)</t>
  </si>
  <si>
    <t>Buffer width to hillslope length ratio</t>
  </si>
  <si>
    <t>Bank + vegetation height to stream wetted width + planting setback ratio</t>
  </si>
  <si>
    <t>Derived parameters</t>
  </si>
  <si>
    <r>
      <t>Sediment efficacy for bank erosion, S</t>
    </r>
    <r>
      <rPr>
        <vertAlign val="subscript"/>
        <sz val="11"/>
        <color theme="1"/>
        <rFont val="Calibri Light"/>
        <family val="2"/>
        <scheme val="major"/>
      </rPr>
      <t xml:space="preserve">EB </t>
    </r>
    <r>
      <rPr>
        <sz val="11"/>
        <color theme="1"/>
        <rFont val="Calibri Light"/>
        <family val="2"/>
        <scheme val="major"/>
      </rPr>
      <t>(%)</t>
    </r>
  </si>
  <si>
    <r>
      <t>Amount of sediment from bank erosion mitigated, S</t>
    </r>
    <r>
      <rPr>
        <vertAlign val="subscript"/>
        <sz val="11"/>
        <color theme="1"/>
        <rFont val="Calibri Light"/>
        <family val="2"/>
        <scheme val="major"/>
      </rPr>
      <t xml:space="preserve">AB </t>
    </r>
    <r>
      <rPr>
        <sz val="11"/>
        <color theme="1"/>
        <rFont val="Calibri Light"/>
        <family val="2"/>
        <scheme val="major"/>
      </rPr>
      <t>(t/y)</t>
    </r>
  </si>
  <si>
    <r>
      <t>Amount of sediment from runoff mitigated, S</t>
    </r>
    <r>
      <rPr>
        <vertAlign val="subscript"/>
        <sz val="11"/>
        <color theme="1"/>
        <rFont val="Calibri Light"/>
        <family val="2"/>
        <scheme val="major"/>
      </rPr>
      <t xml:space="preserve">AR </t>
    </r>
    <r>
      <rPr>
        <sz val="11"/>
        <color theme="1"/>
        <rFont val="Calibri Light"/>
        <family val="2"/>
        <scheme val="major"/>
      </rPr>
      <t>(t/y)</t>
    </r>
  </si>
  <si>
    <r>
      <t>Sediment efficacy for runoff, S</t>
    </r>
    <r>
      <rPr>
        <vertAlign val="subscript"/>
        <sz val="11"/>
        <color theme="1"/>
        <rFont val="Calibri Light"/>
        <family val="2"/>
        <scheme val="major"/>
      </rPr>
      <t xml:space="preserve">ER </t>
    </r>
    <r>
      <rPr>
        <sz val="11"/>
        <color theme="1"/>
        <rFont val="Calibri Light"/>
        <family val="2"/>
        <scheme val="major"/>
      </rPr>
      <t>(%)</t>
    </r>
  </si>
  <si>
    <t>Efficacy results</t>
  </si>
  <si>
    <t>From Riparian Mitigations Table</t>
  </si>
  <si>
    <t>Water temperature (Cox-Rutherford Index, °C)</t>
  </si>
  <si>
    <r>
      <t>Sediment load input - total (S</t>
    </r>
    <r>
      <rPr>
        <vertAlign val="subscript"/>
        <sz val="11"/>
        <color theme="1"/>
        <rFont val="Calibri Light"/>
        <family val="2"/>
        <scheme val="major"/>
      </rPr>
      <t>LT</t>
    </r>
    <r>
      <rPr>
        <sz val="11"/>
        <color theme="1"/>
        <rFont val="Calibri Light"/>
        <family val="2"/>
        <scheme val="major"/>
      </rPr>
      <t>, t/y)</t>
    </r>
  </si>
  <si>
    <r>
      <t>Sediment load input - bank erosion (S</t>
    </r>
    <r>
      <rPr>
        <vertAlign val="subscript"/>
        <sz val="11"/>
        <color theme="1"/>
        <rFont val="Calibri Light"/>
        <family val="2"/>
        <scheme val="major"/>
      </rPr>
      <t>LB</t>
    </r>
    <r>
      <rPr>
        <sz val="11"/>
        <color theme="1"/>
        <rFont val="Calibri Light"/>
        <family val="2"/>
        <scheme val="major"/>
      </rPr>
      <t>, t/y)</t>
    </r>
  </si>
  <si>
    <r>
      <t>Sediment load input - runoff (S</t>
    </r>
    <r>
      <rPr>
        <vertAlign val="subscript"/>
        <sz val="11"/>
        <color theme="1"/>
        <rFont val="Calibri Light"/>
        <family val="2"/>
        <scheme val="major"/>
      </rPr>
      <t>LR</t>
    </r>
    <r>
      <rPr>
        <sz val="11"/>
        <color theme="1"/>
        <rFont val="Calibri Light"/>
        <family val="2"/>
        <scheme val="major"/>
      </rPr>
      <t>, t/y)</t>
    </r>
  </si>
  <si>
    <t>Predicted instream responses after 1 year</t>
  </si>
  <si>
    <t>Predicted instream responses after 5 years</t>
  </si>
  <si>
    <t>Predicted instream responses after 10 years</t>
  </si>
  <si>
    <t>Predicted instream responses                                                        (at mitigation maturity)</t>
  </si>
  <si>
    <t>If applicable assumes linear progress towards response at mitigation maturity, otherwise once matured mitigation response is maintained</t>
  </si>
  <si>
    <r>
      <t xml:space="preserve">Water temperature (Cox-Rutherford Index, </t>
    </r>
    <r>
      <rPr>
        <sz val="11"/>
        <color theme="1"/>
        <rFont val="Calibri"/>
        <family val="2"/>
      </rPr>
      <t>°</t>
    </r>
    <r>
      <rPr>
        <sz val="11"/>
        <color theme="1"/>
        <rFont val="Calibri Light"/>
        <family val="2"/>
      </rPr>
      <t>C</t>
    </r>
    <r>
      <rPr>
        <sz val="11"/>
        <color theme="1"/>
        <rFont val="Calibri Light"/>
        <family val="2"/>
        <scheme val="major"/>
      </rPr>
      <t>)</t>
    </r>
  </si>
  <si>
    <t>From Riparian Mitigations Table, as a fraction</t>
  </si>
  <si>
    <r>
      <t>Shade efficacy for shade and instream plants, H</t>
    </r>
    <r>
      <rPr>
        <vertAlign val="subscript"/>
        <sz val="11"/>
        <color theme="1"/>
        <rFont val="Calibri Light"/>
        <family val="2"/>
        <scheme val="major"/>
      </rPr>
      <t xml:space="preserve">P </t>
    </r>
    <r>
      <rPr>
        <sz val="11"/>
        <color theme="1"/>
        <rFont val="Calibri Light"/>
        <family val="2"/>
        <scheme val="major"/>
      </rPr>
      <t>(-)</t>
    </r>
  </si>
  <si>
    <r>
      <t>Shade efficacy for water temperature, H</t>
    </r>
    <r>
      <rPr>
        <vertAlign val="subscript"/>
        <sz val="11"/>
        <color theme="1"/>
        <rFont val="Calibri Light"/>
        <family val="2"/>
        <scheme val="major"/>
      </rPr>
      <t xml:space="preserve">PT </t>
    </r>
    <r>
      <rPr>
        <sz val="11"/>
        <color theme="1"/>
        <rFont val="Calibri Light"/>
        <family val="2"/>
        <scheme val="major"/>
      </rPr>
      <t>(-)</t>
    </r>
  </si>
  <si>
    <t>Stream order</t>
  </si>
  <si>
    <t>If shade efficacy is 1 then ecological target is met</t>
  </si>
  <si>
    <r>
      <t>Percentage of total cumulative sediment input mitigated, S</t>
    </r>
    <r>
      <rPr>
        <vertAlign val="subscript"/>
        <sz val="11"/>
        <color theme="1"/>
        <rFont val="Calibri Light"/>
        <family val="2"/>
        <scheme val="major"/>
      </rPr>
      <t xml:space="preserve">PT </t>
    </r>
    <r>
      <rPr>
        <sz val="11"/>
        <color theme="1"/>
        <rFont val="Calibri Light"/>
        <family val="2"/>
        <scheme val="major"/>
      </rPr>
      <t>(%)</t>
    </r>
  </si>
  <si>
    <r>
      <t>Cumulative sediment load (S</t>
    </r>
    <r>
      <rPr>
        <vertAlign val="subscript"/>
        <sz val="11"/>
        <color theme="1"/>
        <rFont val="Calibri Light"/>
        <family val="2"/>
        <scheme val="major"/>
      </rPr>
      <t>LT</t>
    </r>
    <r>
      <rPr>
        <sz val="11"/>
        <color theme="1"/>
        <rFont val="Calibri Light"/>
        <family val="2"/>
        <scheme val="major"/>
      </rPr>
      <t>, t/y)</t>
    </r>
  </si>
  <si>
    <t>Segment 4</t>
  </si>
  <si>
    <t>0 (none)</t>
  </si>
  <si>
    <r>
      <t>Local sediment load after mitigation, S</t>
    </r>
    <r>
      <rPr>
        <vertAlign val="subscript"/>
        <sz val="11"/>
        <color theme="1"/>
        <rFont val="Calibri Light"/>
        <family val="2"/>
        <scheme val="major"/>
      </rPr>
      <t>LLM</t>
    </r>
    <r>
      <rPr>
        <sz val="11"/>
        <color theme="1"/>
        <rFont val="Calibri Light"/>
        <family val="2"/>
        <scheme val="major"/>
      </rPr>
      <t xml:space="preserve"> (t/y)</t>
    </r>
  </si>
  <si>
    <r>
      <t>Cumulative sediment load after mitigation, S</t>
    </r>
    <r>
      <rPr>
        <vertAlign val="subscript"/>
        <sz val="11"/>
        <color theme="1"/>
        <rFont val="Calibri Light"/>
        <family val="2"/>
        <scheme val="major"/>
      </rPr>
      <t>CLM</t>
    </r>
    <r>
      <rPr>
        <sz val="11"/>
        <color theme="1"/>
        <rFont val="Calibri Light"/>
        <family val="2"/>
        <scheme val="major"/>
      </rPr>
      <t xml:space="preserve"> (t/y)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</si>
</sst>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vertAlign val="subscript"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11"/>
      <color rgb="FF9C5700"/>
      <name val="Calibri"/>
      <family val="2"/>
      <scheme val="minor"/>
    </font>
    <font>
      <sz val="1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2" fillId="16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left" vertical="center" wrapText="1"/>
    </xf>
    <xf numFmtId="0" fontId="5" fillId="11" borderId="2" xfId="0" applyFont="1" applyFill="1" applyBorder="1" applyAlignment="1">
      <alignment horizontal="left" vertical="center" wrapText="1"/>
    </xf>
    <xf numFmtId="2" fontId="5" fillId="11" borderId="2" xfId="0" applyNumberFormat="1" applyFont="1" applyFill="1" applyBorder="1" applyAlignment="1">
      <alignment horizontal="left" vertical="center" wrapText="1"/>
    </xf>
    <xf numFmtId="0" fontId="0" fillId="12" borderId="0" xfId="0" applyFill="1"/>
    <xf numFmtId="0" fontId="0" fillId="12" borderId="0" xfId="0" applyFill="1" applyAlignment="1">
      <alignment horizontal="left"/>
    </xf>
    <xf numFmtId="0" fontId="5" fillId="12" borderId="0" xfId="0" applyFont="1" applyFill="1" applyBorder="1" applyAlignment="1">
      <alignment vertical="center" wrapText="1"/>
    </xf>
    <xf numFmtId="1" fontId="5" fillId="7" borderId="2" xfId="0" applyNumberFormat="1" applyFont="1" applyFill="1" applyBorder="1" applyAlignment="1">
      <alignment horizontal="left" vertical="center" wrapText="1"/>
    </xf>
    <xf numFmtId="0" fontId="9" fillId="12" borderId="0" xfId="0" applyFont="1" applyFill="1" applyAlignment="1">
      <alignment vertical="center"/>
    </xf>
    <xf numFmtId="0" fontId="2" fillId="12" borderId="0" xfId="0" applyFont="1" applyFill="1" applyBorder="1" applyAlignment="1">
      <alignment vertical="center" wrapText="1"/>
    </xf>
    <xf numFmtId="0" fontId="0" fillId="12" borderId="0" xfId="0" applyFill="1" applyBorder="1" applyAlignment="1">
      <alignment vertical="top" wrapText="1"/>
    </xf>
    <xf numFmtId="0" fontId="3" fillId="12" borderId="0" xfId="0" applyFont="1" applyFill="1" applyBorder="1" applyAlignment="1">
      <alignment vertical="center" wrapText="1"/>
    </xf>
    <xf numFmtId="0" fontId="0" fillId="12" borderId="0" xfId="0" applyFill="1" applyBorder="1"/>
    <xf numFmtId="0" fontId="4" fillId="13" borderId="2" xfId="0" applyFont="1" applyFill="1" applyBorder="1" applyAlignment="1">
      <alignment horizontal="left" vertical="center" wrapText="1"/>
    </xf>
    <xf numFmtId="0" fontId="5" fillId="14" borderId="2" xfId="0" applyFont="1" applyFill="1" applyBorder="1" applyAlignment="1">
      <alignment horizontal="left" vertical="center" wrapText="1"/>
    </xf>
    <xf numFmtId="0" fontId="4" fillId="15" borderId="2" xfId="0" applyFont="1" applyFill="1" applyBorder="1" applyAlignment="1">
      <alignment horizontal="left" wrapText="1"/>
    </xf>
    <xf numFmtId="2" fontId="5" fillId="9" borderId="2" xfId="0" applyNumberFormat="1" applyFont="1" applyFill="1" applyBorder="1" applyAlignment="1">
      <alignment horizontal="left" vertical="center" wrapText="1"/>
    </xf>
    <xf numFmtId="164" fontId="5" fillId="14" borderId="2" xfId="0" applyNumberFormat="1" applyFont="1" applyFill="1" applyBorder="1" applyAlignment="1">
      <alignment horizontal="left" vertical="center" wrapText="1"/>
    </xf>
    <xf numFmtId="164" fontId="5" fillId="7" borderId="2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wrapText="1"/>
    </xf>
    <xf numFmtId="0" fontId="5" fillId="9" borderId="5" xfId="0" applyFont="1" applyFill="1" applyBorder="1" applyAlignment="1">
      <alignment horizontal="left" vertical="center" wrapText="1"/>
    </xf>
    <xf numFmtId="0" fontId="5" fillId="9" borderId="6" xfId="0" applyFont="1" applyFill="1" applyBorder="1" applyAlignment="1">
      <alignment horizontal="left" vertical="center" wrapText="1"/>
    </xf>
    <xf numFmtId="0" fontId="5" fillId="9" borderId="8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wrapText="1"/>
    </xf>
    <xf numFmtId="0" fontId="13" fillId="9" borderId="2" xfId="1" applyFont="1" applyFill="1" applyBorder="1" applyAlignment="1">
      <alignment horizontal="left" vertical="center" wrapText="1"/>
    </xf>
    <xf numFmtId="2" fontId="13" fillId="9" borderId="2" xfId="1" applyNumberFormat="1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/>
    </xf>
    <xf numFmtId="2" fontId="13" fillId="14" borderId="2" xfId="1" applyNumberFormat="1" applyFont="1" applyFill="1" applyBorder="1" applyAlignment="1">
      <alignment horizontal="left" vertical="center" wrapText="1"/>
    </xf>
    <xf numFmtId="1" fontId="13" fillId="14" borderId="2" xfId="1" applyNumberFormat="1" applyFont="1" applyFill="1" applyBorder="1" applyAlignment="1">
      <alignment horizontal="left" vertical="center" wrapText="1"/>
    </xf>
    <xf numFmtId="2" fontId="5" fillId="7" borderId="2" xfId="0" applyNumberFormat="1" applyFont="1" applyFill="1" applyBorder="1" applyAlignment="1">
      <alignment horizontal="left"/>
    </xf>
    <xf numFmtId="0" fontId="1" fillId="10" borderId="7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0" fillId="12" borderId="0" xfId="0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2</xdr:row>
      <xdr:rowOff>114300</xdr:rowOff>
    </xdr:from>
    <xdr:to>
      <xdr:col>13</xdr:col>
      <xdr:colOff>485775</xdr:colOff>
      <xdr:row>31</xdr:row>
      <xdr:rowOff>86559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7F4991D6-572D-47B2-AF77-631ED611E77A}"/>
            </a:ext>
          </a:extLst>
        </xdr:cNvPr>
        <xdr:cNvGrpSpPr/>
      </xdr:nvGrpSpPr>
      <xdr:grpSpPr>
        <a:xfrm>
          <a:off x="8782050" y="552450"/>
          <a:ext cx="7248525" cy="5496759"/>
          <a:chOff x="1342238" y="149032"/>
          <a:chExt cx="7248525" cy="5496759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F2FB4E2-C82D-48A5-9EE0-43112528973A}"/>
              </a:ext>
            </a:extLst>
          </xdr:cNvPr>
          <xdr:cNvGrpSpPr/>
        </xdr:nvGrpSpPr>
        <xdr:grpSpPr>
          <a:xfrm>
            <a:off x="3823497" y="149032"/>
            <a:ext cx="4767266" cy="4469364"/>
            <a:chOff x="3638939" y="811763"/>
            <a:chExt cx="4767266" cy="4469364"/>
          </a:xfrm>
        </xdr:grpSpPr>
        <xdr:sp macro="" textlink="">
          <xdr:nvSpPr>
            <xdr:cNvPr id="31" name="Freeform: Shape 30">
              <a:extLst>
                <a:ext uri="{FF2B5EF4-FFF2-40B4-BE49-F238E27FC236}">
                  <a16:creationId xmlns:a16="http://schemas.microsoft.com/office/drawing/2014/main" id="{E88C867F-F91E-4F2C-8959-F36FE491E899}"/>
                </a:ext>
              </a:extLst>
            </xdr:cNvPr>
            <xdr:cNvSpPr/>
          </xdr:nvSpPr>
          <xdr:spPr>
            <a:xfrm>
              <a:off x="3638939" y="2864498"/>
              <a:ext cx="1838130" cy="2416629"/>
            </a:xfrm>
            <a:custGeom>
              <a:avLst/>
              <a:gdLst>
                <a:gd name="connsiteX0" fmla="*/ 1390261 w 1838130"/>
                <a:gd name="connsiteY0" fmla="*/ 0 h 2416629"/>
                <a:gd name="connsiteX1" fmla="*/ 1390261 w 1838130"/>
                <a:gd name="connsiteY1" fmla="*/ 0 h 2416629"/>
                <a:gd name="connsiteX2" fmla="*/ 1306285 w 1838130"/>
                <a:gd name="connsiteY2" fmla="*/ 83975 h 2416629"/>
                <a:gd name="connsiteX3" fmla="*/ 1268963 w 1838130"/>
                <a:gd name="connsiteY3" fmla="*/ 139959 h 2416629"/>
                <a:gd name="connsiteX4" fmla="*/ 1259632 w 1838130"/>
                <a:gd name="connsiteY4" fmla="*/ 167951 h 2416629"/>
                <a:gd name="connsiteX5" fmla="*/ 1231641 w 1838130"/>
                <a:gd name="connsiteY5" fmla="*/ 186612 h 2416629"/>
                <a:gd name="connsiteX6" fmla="*/ 1194318 w 1838130"/>
                <a:gd name="connsiteY6" fmla="*/ 223935 h 2416629"/>
                <a:gd name="connsiteX7" fmla="*/ 1166326 w 1838130"/>
                <a:gd name="connsiteY7" fmla="*/ 251926 h 2416629"/>
                <a:gd name="connsiteX8" fmla="*/ 1147665 w 1838130"/>
                <a:gd name="connsiteY8" fmla="*/ 270588 h 2416629"/>
                <a:gd name="connsiteX9" fmla="*/ 1119673 w 1838130"/>
                <a:gd name="connsiteY9" fmla="*/ 289249 h 2416629"/>
                <a:gd name="connsiteX10" fmla="*/ 1063690 w 1838130"/>
                <a:gd name="connsiteY10" fmla="*/ 345233 h 2416629"/>
                <a:gd name="connsiteX11" fmla="*/ 1045028 w 1838130"/>
                <a:gd name="connsiteY11" fmla="*/ 363894 h 2416629"/>
                <a:gd name="connsiteX12" fmla="*/ 1026367 w 1838130"/>
                <a:gd name="connsiteY12" fmla="*/ 391886 h 2416629"/>
                <a:gd name="connsiteX13" fmla="*/ 998375 w 1838130"/>
                <a:gd name="connsiteY13" fmla="*/ 438539 h 2416629"/>
                <a:gd name="connsiteX14" fmla="*/ 979714 w 1838130"/>
                <a:gd name="connsiteY14" fmla="*/ 503853 h 2416629"/>
                <a:gd name="connsiteX15" fmla="*/ 961053 w 1838130"/>
                <a:gd name="connsiteY15" fmla="*/ 559837 h 2416629"/>
                <a:gd name="connsiteX16" fmla="*/ 942392 w 1838130"/>
                <a:gd name="connsiteY16" fmla="*/ 671804 h 2416629"/>
                <a:gd name="connsiteX17" fmla="*/ 933061 w 1838130"/>
                <a:gd name="connsiteY17" fmla="*/ 709126 h 2416629"/>
                <a:gd name="connsiteX18" fmla="*/ 914400 w 1838130"/>
                <a:gd name="connsiteY18" fmla="*/ 746449 h 2416629"/>
                <a:gd name="connsiteX19" fmla="*/ 895739 w 1838130"/>
                <a:gd name="connsiteY19" fmla="*/ 802433 h 2416629"/>
                <a:gd name="connsiteX20" fmla="*/ 886408 w 1838130"/>
                <a:gd name="connsiteY20" fmla="*/ 830424 h 2416629"/>
                <a:gd name="connsiteX21" fmla="*/ 858416 w 1838130"/>
                <a:gd name="connsiteY21" fmla="*/ 858416 h 2416629"/>
                <a:gd name="connsiteX22" fmla="*/ 830424 w 1838130"/>
                <a:gd name="connsiteY22" fmla="*/ 951722 h 2416629"/>
                <a:gd name="connsiteX23" fmla="*/ 811763 w 1838130"/>
                <a:gd name="connsiteY23" fmla="*/ 1007706 h 2416629"/>
                <a:gd name="connsiteX24" fmla="*/ 793102 w 1838130"/>
                <a:gd name="connsiteY24" fmla="*/ 1035698 h 2416629"/>
                <a:gd name="connsiteX25" fmla="*/ 765110 w 1838130"/>
                <a:gd name="connsiteY25" fmla="*/ 1147665 h 2416629"/>
                <a:gd name="connsiteX26" fmla="*/ 755779 w 1838130"/>
                <a:gd name="connsiteY26" fmla="*/ 1175657 h 2416629"/>
                <a:gd name="connsiteX27" fmla="*/ 746449 w 1838130"/>
                <a:gd name="connsiteY27" fmla="*/ 1203649 h 2416629"/>
                <a:gd name="connsiteX28" fmla="*/ 681134 w 1838130"/>
                <a:gd name="connsiteY28" fmla="*/ 1296955 h 2416629"/>
                <a:gd name="connsiteX29" fmla="*/ 671804 w 1838130"/>
                <a:gd name="connsiteY29" fmla="*/ 1324947 h 2416629"/>
                <a:gd name="connsiteX30" fmla="*/ 643812 w 1838130"/>
                <a:gd name="connsiteY30" fmla="*/ 1343608 h 2416629"/>
                <a:gd name="connsiteX31" fmla="*/ 615820 w 1838130"/>
                <a:gd name="connsiteY31" fmla="*/ 1371600 h 2416629"/>
                <a:gd name="connsiteX32" fmla="*/ 569167 w 1838130"/>
                <a:gd name="connsiteY32" fmla="*/ 1427584 h 2416629"/>
                <a:gd name="connsiteX33" fmla="*/ 541175 w 1838130"/>
                <a:gd name="connsiteY33" fmla="*/ 1474237 h 2416629"/>
                <a:gd name="connsiteX34" fmla="*/ 522514 w 1838130"/>
                <a:gd name="connsiteY34" fmla="*/ 1539551 h 2416629"/>
                <a:gd name="connsiteX35" fmla="*/ 503853 w 1838130"/>
                <a:gd name="connsiteY35" fmla="*/ 1567543 h 2416629"/>
                <a:gd name="connsiteX36" fmla="*/ 447869 w 1838130"/>
                <a:gd name="connsiteY36" fmla="*/ 1614196 h 2416629"/>
                <a:gd name="connsiteX37" fmla="*/ 429208 w 1838130"/>
                <a:gd name="connsiteY37" fmla="*/ 1651518 h 2416629"/>
                <a:gd name="connsiteX38" fmla="*/ 382555 w 1838130"/>
                <a:gd name="connsiteY38" fmla="*/ 1698171 h 2416629"/>
                <a:gd name="connsiteX39" fmla="*/ 363894 w 1838130"/>
                <a:gd name="connsiteY39" fmla="*/ 1716833 h 2416629"/>
                <a:gd name="connsiteX40" fmla="*/ 345232 w 1838130"/>
                <a:gd name="connsiteY40" fmla="*/ 1735494 h 2416629"/>
                <a:gd name="connsiteX41" fmla="*/ 298579 w 1838130"/>
                <a:gd name="connsiteY41" fmla="*/ 1791478 h 2416629"/>
                <a:gd name="connsiteX42" fmla="*/ 242596 w 1838130"/>
                <a:gd name="connsiteY42" fmla="*/ 1847461 h 2416629"/>
                <a:gd name="connsiteX43" fmla="*/ 195943 w 1838130"/>
                <a:gd name="connsiteY43" fmla="*/ 1903445 h 2416629"/>
                <a:gd name="connsiteX44" fmla="*/ 139959 w 1838130"/>
                <a:gd name="connsiteY44" fmla="*/ 1940767 h 2416629"/>
                <a:gd name="connsiteX45" fmla="*/ 93306 w 1838130"/>
                <a:gd name="connsiteY45" fmla="*/ 1978090 h 2416629"/>
                <a:gd name="connsiteX46" fmla="*/ 74645 w 1838130"/>
                <a:gd name="connsiteY46" fmla="*/ 2006082 h 2416629"/>
                <a:gd name="connsiteX47" fmla="*/ 18661 w 1838130"/>
                <a:gd name="connsiteY47" fmla="*/ 2080726 h 2416629"/>
                <a:gd name="connsiteX48" fmla="*/ 0 w 1838130"/>
                <a:gd name="connsiteY48" fmla="*/ 2136710 h 2416629"/>
                <a:gd name="connsiteX49" fmla="*/ 46653 w 1838130"/>
                <a:gd name="connsiteY49" fmla="*/ 2164702 h 2416629"/>
                <a:gd name="connsiteX50" fmla="*/ 102637 w 1838130"/>
                <a:gd name="connsiteY50" fmla="*/ 2192694 h 2416629"/>
                <a:gd name="connsiteX51" fmla="*/ 158620 w 1838130"/>
                <a:gd name="connsiteY51" fmla="*/ 2230016 h 2416629"/>
                <a:gd name="connsiteX52" fmla="*/ 186612 w 1838130"/>
                <a:gd name="connsiteY52" fmla="*/ 2258008 h 2416629"/>
                <a:gd name="connsiteX53" fmla="*/ 223934 w 1838130"/>
                <a:gd name="connsiteY53" fmla="*/ 2267339 h 2416629"/>
                <a:gd name="connsiteX54" fmla="*/ 242596 w 1838130"/>
                <a:gd name="connsiteY54" fmla="*/ 2286000 h 2416629"/>
                <a:gd name="connsiteX55" fmla="*/ 261257 w 1838130"/>
                <a:gd name="connsiteY55" fmla="*/ 2313992 h 2416629"/>
                <a:gd name="connsiteX56" fmla="*/ 289249 w 1838130"/>
                <a:gd name="connsiteY56" fmla="*/ 2332653 h 2416629"/>
                <a:gd name="connsiteX57" fmla="*/ 382555 w 1838130"/>
                <a:gd name="connsiteY57" fmla="*/ 2407298 h 2416629"/>
                <a:gd name="connsiteX58" fmla="*/ 410547 w 1838130"/>
                <a:gd name="connsiteY58" fmla="*/ 2416629 h 2416629"/>
                <a:gd name="connsiteX59" fmla="*/ 597159 w 1838130"/>
                <a:gd name="connsiteY59" fmla="*/ 2407298 h 2416629"/>
                <a:gd name="connsiteX60" fmla="*/ 681134 w 1838130"/>
                <a:gd name="connsiteY60" fmla="*/ 2341984 h 2416629"/>
                <a:gd name="connsiteX61" fmla="*/ 718457 w 1838130"/>
                <a:gd name="connsiteY61" fmla="*/ 2286000 h 2416629"/>
                <a:gd name="connsiteX62" fmla="*/ 737118 w 1838130"/>
                <a:gd name="connsiteY62" fmla="*/ 2258008 h 2416629"/>
                <a:gd name="connsiteX63" fmla="*/ 765110 w 1838130"/>
                <a:gd name="connsiteY63" fmla="*/ 2239347 h 2416629"/>
                <a:gd name="connsiteX64" fmla="*/ 839755 w 1838130"/>
                <a:gd name="connsiteY64" fmla="*/ 2174033 h 2416629"/>
                <a:gd name="connsiteX65" fmla="*/ 886408 w 1838130"/>
                <a:gd name="connsiteY65" fmla="*/ 2136710 h 2416629"/>
                <a:gd name="connsiteX66" fmla="*/ 951722 w 1838130"/>
                <a:gd name="connsiteY66" fmla="*/ 2080726 h 2416629"/>
                <a:gd name="connsiteX67" fmla="*/ 1035698 w 1838130"/>
                <a:gd name="connsiteY67" fmla="*/ 2006082 h 2416629"/>
                <a:gd name="connsiteX68" fmla="*/ 1054359 w 1838130"/>
                <a:gd name="connsiteY68" fmla="*/ 1987420 h 2416629"/>
                <a:gd name="connsiteX69" fmla="*/ 1073020 w 1838130"/>
                <a:gd name="connsiteY69" fmla="*/ 1950098 h 2416629"/>
                <a:gd name="connsiteX70" fmla="*/ 1110343 w 1838130"/>
                <a:gd name="connsiteY70" fmla="*/ 1894114 h 2416629"/>
                <a:gd name="connsiteX71" fmla="*/ 1166326 w 1838130"/>
                <a:gd name="connsiteY71" fmla="*/ 1810139 h 2416629"/>
                <a:gd name="connsiteX72" fmla="*/ 1184988 w 1838130"/>
                <a:gd name="connsiteY72" fmla="*/ 1782147 h 2416629"/>
                <a:gd name="connsiteX73" fmla="*/ 1203649 w 1838130"/>
                <a:gd name="connsiteY73" fmla="*/ 1744824 h 2416629"/>
                <a:gd name="connsiteX74" fmla="*/ 1231641 w 1838130"/>
                <a:gd name="connsiteY74" fmla="*/ 1716833 h 2416629"/>
                <a:gd name="connsiteX75" fmla="*/ 1259632 w 1838130"/>
                <a:gd name="connsiteY75" fmla="*/ 1660849 h 2416629"/>
                <a:gd name="connsiteX76" fmla="*/ 1278294 w 1838130"/>
                <a:gd name="connsiteY76" fmla="*/ 1642188 h 2416629"/>
                <a:gd name="connsiteX77" fmla="*/ 1296955 w 1838130"/>
                <a:gd name="connsiteY77" fmla="*/ 1614196 h 2416629"/>
                <a:gd name="connsiteX78" fmla="*/ 1324947 w 1838130"/>
                <a:gd name="connsiteY78" fmla="*/ 1586204 h 2416629"/>
                <a:gd name="connsiteX79" fmla="*/ 1343608 w 1838130"/>
                <a:gd name="connsiteY79" fmla="*/ 1548882 h 2416629"/>
                <a:gd name="connsiteX80" fmla="*/ 1390261 w 1838130"/>
                <a:gd name="connsiteY80" fmla="*/ 1502229 h 2416629"/>
                <a:gd name="connsiteX81" fmla="*/ 1408922 w 1838130"/>
                <a:gd name="connsiteY81" fmla="*/ 1446245 h 2416629"/>
                <a:gd name="connsiteX82" fmla="*/ 1436914 w 1838130"/>
                <a:gd name="connsiteY82" fmla="*/ 1390261 h 2416629"/>
                <a:gd name="connsiteX83" fmla="*/ 1446245 w 1838130"/>
                <a:gd name="connsiteY83" fmla="*/ 1352939 h 2416629"/>
                <a:gd name="connsiteX84" fmla="*/ 1455575 w 1838130"/>
                <a:gd name="connsiteY84" fmla="*/ 1324947 h 2416629"/>
                <a:gd name="connsiteX85" fmla="*/ 1464906 w 1838130"/>
                <a:gd name="connsiteY85" fmla="*/ 1287624 h 2416629"/>
                <a:gd name="connsiteX86" fmla="*/ 1483567 w 1838130"/>
                <a:gd name="connsiteY86" fmla="*/ 1259633 h 2416629"/>
                <a:gd name="connsiteX87" fmla="*/ 1530220 w 1838130"/>
                <a:gd name="connsiteY87" fmla="*/ 1166326 h 2416629"/>
                <a:gd name="connsiteX88" fmla="*/ 1548881 w 1838130"/>
                <a:gd name="connsiteY88" fmla="*/ 1138335 h 2416629"/>
                <a:gd name="connsiteX89" fmla="*/ 1567543 w 1838130"/>
                <a:gd name="connsiteY89" fmla="*/ 1045029 h 2416629"/>
                <a:gd name="connsiteX90" fmla="*/ 1558212 w 1838130"/>
                <a:gd name="connsiteY90" fmla="*/ 765110 h 2416629"/>
                <a:gd name="connsiteX91" fmla="*/ 1548881 w 1838130"/>
                <a:gd name="connsiteY91" fmla="*/ 737118 h 2416629"/>
                <a:gd name="connsiteX92" fmla="*/ 1520890 w 1838130"/>
                <a:gd name="connsiteY92" fmla="*/ 634482 h 2416629"/>
                <a:gd name="connsiteX93" fmla="*/ 1558212 w 1838130"/>
                <a:gd name="connsiteY93" fmla="*/ 466531 h 2416629"/>
                <a:gd name="connsiteX94" fmla="*/ 1595534 w 1838130"/>
                <a:gd name="connsiteY94" fmla="*/ 438539 h 2416629"/>
                <a:gd name="connsiteX95" fmla="*/ 1614196 w 1838130"/>
                <a:gd name="connsiteY95" fmla="*/ 419878 h 2416629"/>
                <a:gd name="connsiteX96" fmla="*/ 1651518 w 1838130"/>
                <a:gd name="connsiteY96" fmla="*/ 401216 h 2416629"/>
                <a:gd name="connsiteX97" fmla="*/ 1707502 w 1838130"/>
                <a:gd name="connsiteY97" fmla="*/ 363894 h 2416629"/>
                <a:gd name="connsiteX98" fmla="*/ 1726163 w 1838130"/>
                <a:gd name="connsiteY98" fmla="*/ 335902 h 2416629"/>
                <a:gd name="connsiteX99" fmla="*/ 1772816 w 1838130"/>
                <a:gd name="connsiteY99" fmla="*/ 279918 h 2416629"/>
                <a:gd name="connsiteX100" fmla="*/ 1782147 w 1838130"/>
                <a:gd name="connsiteY100" fmla="*/ 251926 h 2416629"/>
                <a:gd name="connsiteX101" fmla="*/ 1800808 w 1838130"/>
                <a:gd name="connsiteY101" fmla="*/ 223935 h 2416629"/>
                <a:gd name="connsiteX102" fmla="*/ 1838130 w 1838130"/>
                <a:gd name="connsiteY102" fmla="*/ 139959 h 2416629"/>
                <a:gd name="connsiteX103" fmla="*/ 1828800 w 1838130"/>
                <a:gd name="connsiteY103" fmla="*/ 111967 h 2416629"/>
                <a:gd name="connsiteX104" fmla="*/ 1707502 w 1838130"/>
                <a:gd name="connsiteY104" fmla="*/ 130629 h 2416629"/>
                <a:gd name="connsiteX105" fmla="*/ 1679510 w 1838130"/>
                <a:gd name="connsiteY105" fmla="*/ 149290 h 2416629"/>
                <a:gd name="connsiteX106" fmla="*/ 1623526 w 1838130"/>
                <a:gd name="connsiteY106" fmla="*/ 111967 h 2416629"/>
                <a:gd name="connsiteX107" fmla="*/ 1483567 w 1838130"/>
                <a:gd name="connsiteY107" fmla="*/ 102637 h 2416629"/>
                <a:gd name="connsiteX108" fmla="*/ 1436914 w 1838130"/>
                <a:gd name="connsiteY108" fmla="*/ 55984 h 2416629"/>
                <a:gd name="connsiteX109" fmla="*/ 1390261 w 1838130"/>
                <a:gd name="connsiteY109" fmla="*/ 0 h 2416629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</a:cxnLst>
              <a:rect l="l" t="t" r="r" b="b"/>
              <a:pathLst>
                <a:path w="1838130" h="2416629">
                  <a:moveTo>
                    <a:pt x="1390261" y="0"/>
                  </a:moveTo>
                  <a:lnTo>
                    <a:pt x="1390261" y="0"/>
                  </a:lnTo>
                  <a:cubicBezTo>
                    <a:pt x="1362269" y="27992"/>
                    <a:pt x="1328243" y="51037"/>
                    <a:pt x="1306285" y="83975"/>
                  </a:cubicBezTo>
                  <a:cubicBezTo>
                    <a:pt x="1293844" y="102636"/>
                    <a:pt x="1276056" y="118682"/>
                    <a:pt x="1268963" y="139959"/>
                  </a:cubicBezTo>
                  <a:cubicBezTo>
                    <a:pt x="1265853" y="149290"/>
                    <a:pt x="1265776" y="160271"/>
                    <a:pt x="1259632" y="167951"/>
                  </a:cubicBezTo>
                  <a:cubicBezTo>
                    <a:pt x="1252627" y="176707"/>
                    <a:pt x="1240155" y="179314"/>
                    <a:pt x="1231641" y="186612"/>
                  </a:cubicBezTo>
                  <a:cubicBezTo>
                    <a:pt x="1218283" y="198062"/>
                    <a:pt x="1206759" y="211494"/>
                    <a:pt x="1194318" y="223935"/>
                  </a:cubicBezTo>
                  <a:lnTo>
                    <a:pt x="1166326" y="251926"/>
                  </a:lnTo>
                  <a:cubicBezTo>
                    <a:pt x="1160105" y="258147"/>
                    <a:pt x="1154985" y="265708"/>
                    <a:pt x="1147665" y="270588"/>
                  </a:cubicBezTo>
                  <a:cubicBezTo>
                    <a:pt x="1138334" y="276808"/>
                    <a:pt x="1128054" y="281799"/>
                    <a:pt x="1119673" y="289249"/>
                  </a:cubicBezTo>
                  <a:cubicBezTo>
                    <a:pt x="1099948" y="306782"/>
                    <a:pt x="1082351" y="326572"/>
                    <a:pt x="1063690" y="345233"/>
                  </a:cubicBezTo>
                  <a:cubicBezTo>
                    <a:pt x="1057469" y="351454"/>
                    <a:pt x="1049908" y="356574"/>
                    <a:pt x="1045028" y="363894"/>
                  </a:cubicBezTo>
                  <a:lnTo>
                    <a:pt x="1026367" y="391886"/>
                  </a:lnTo>
                  <a:cubicBezTo>
                    <a:pt x="999937" y="471182"/>
                    <a:pt x="1036799" y="374500"/>
                    <a:pt x="998375" y="438539"/>
                  </a:cubicBezTo>
                  <a:cubicBezTo>
                    <a:pt x="992106" y="448987"/>
                    <a:pt x="982152" y="495726"/>
                    <a:pt x="979714" y="503853"/>
                  </a:cubicBezTo>
                  <a:cubicBezTo>
                    <a:pt x="974062" y="522694"/>
                    <a:pt x="961053" y="559837"/>
                    <a:pt x="961053" y="559837"/>
                  </a:cubicBezTo>
                  <a:cubicBezTo>
                    <a:pt x="945890" y="696297"/>
                    <a:pt x="962285" y="602178"/>
                    <a:pt x="942392" y="671804"/>
                  </a:cubicBezTo>
                  <a:cubicBezTo>
                    <a:pt x="938869" y="684134"/>
                    <a:pt x="937564" y="697119"/>
                    <a:pt x="933061" y="709126"/>
                  </a:cubicBezTo>
                  <a:cubicBezTo>
                    <a:pt x="928177" y="722150"/>
                    <a:pt x="919566" y="733534"/>
                    <a:pt x="914400" y="746449"/>
                  </a:cubicBezTo>
                  <a:cubicBezTo>
                    <a:pt x="907095" y="764713"/>
                    <a:pt x="901960" y="783772"/>
                    <a:pt x="895739" y="802433"/>
                  </a:cubicBezTo>
                  <a:cubicBezTo>
                    <a:pt x="892629" y="811763"/>
                    <a:pt x="893362" y="823470"/>
                    <a:pt x="886408" y="830424"/>
                  </a:cubicBezTo>
                  <a:lnTo>
                    <a:pt x="858416" y="858416"/>
                  </a:lnTo>
                  <a:cubicBezTo>
                    <a:pt x="844313" y="914826"/>
                    <a:pt x="853142" y="883567"/>
                    <a:pt x="830424" y="951722"/>
                  </a:cubicBezTo>
                  <a:cubicBezTo>
                    <a:pt x="830422" y="951727"/>
                    <a:pt x="811766" y="1007702"/>
                    <a:pt x="811763" y="1007706"/>
                  </a:cubicBezTo>
                  <a:lnTo>
                    <a:pt x="793102" y="1035698"/>
                  </a:lnTo>
                  <a:cubicBezTo>
                    <a:pt x="780537" y="1111083"/>
                    <a:pt x="789753" y="1073736"/>
                    <a:pt x="765110" y="1147665"/>
                  </a:cubicBezTo>
                  <a:lnTo>
                    <a:pt x="755779" y="1175657"/>
                  </a:lnTo>
                  <a:cubicBezTo>
                    <a:pt x="752669" y="1184988"/>
                    <a:pt x="751905" y="1195466"/>
                    <a:pt x="746449" y="1203649"/>
                  </a:cubicBezTo>
                  <a:cubicBezTo>
                    <a:pt x="700500" y="1272572"/>
                    <a:pt x="722583" y="1241691"/>
                    <a:pt x="681134" y="1296955"/>
                  </a:cubicBezTo>
                  <a:cubicBezTo>
                    <a:pt x="678024" y="1306286"/>
                    <a:pt x="677948" y="1317267"/>
                    <a:pt x="671804" y="1324947"/>
                  </a:cubicBezTo>
                  <a:cubicBezTo>
                    <a:pt x="664799" y="1333704"/>
                    <a:pt x="652427" y="1336429"/>
                    <a:pt x="643812" y="1343608"/>
                  </a:cubicBezTo>
                  <a:cubicBezTo>
                    <a:pt x="633675" y="1352056"/>
                    <a:pt x="624408" y="1361581"/>
                    <a:pt x="615820" y="1371600"/>
                  </a:cubicBezTo>
                  <a:cubicBezTo>
                    <a:pt x="549269" y="1449242"/>
                    <a:pt x="617651" y="1379098"/>
                    <a:pt x="569167" y="1427584"/>
                  </a:cubicBezTo>
                  <a:cubicBezTo>
                    <a:pt x="542737" y="1506878"/>
                    <a:pt x="579599" y="1410196"/>
                    <a:pt x="541175" y="1474237"/>
                  </a:cubicBezTo>
                  <a:cubicBezTo>
                    <a:pt x="532101" y="1489361"/>
                    <a:pt x="528610" y="1525328"/>
                    <a:pt x="522514" y="1539551"/>
                  </a:cubicBezTo>
                  <a:cubicBezTo>
                    <a:pt x="518097" y="1549858"/>
                    <a:pt x="511782" y="1559614"/>
                    <a:pt x="503853" y="1567543"/>
                  </a:cubicBezTo>
                  <a:cubicBezTo>
                    <a:pt x="462931" y="1608465"/>
                    <a:pt x="486086" y="1560693"/>
                    <a:pt x="447869" y="1614196"/>
                  </a:cubicBezTo>
                  <a:cubicBezTo>
                    <a:pt x="439784" y="1625514"/>
                    <a:pt x="437747" y="1640539"/>
                    <a:pt x="429208" y="1651518"/>
                  </a:cubicBezTo>
                  <a:cubicBezTo>
                    <a:pt x="415706" y="1668878"/>
                    <a:pt x="398106" y="1682620"/>
                    <a:pt x="382555" y="1698171"/>
                  </a:cubicBezTo>
                  <a:lnTo>
                    <a:pt x="363894" y="1716833"/>
                  </a:lnTo>
                  <a:cubicBezTo>
                    <a:pt x="357673" y="1723054"/>
                    <a:pt x="350112" y="1728174"/>
                    <a:pt x="345232" y="1735494"/>
                  </a:cubicBezTo>
                  <a:cubicBezTo>
                    <a:pt x="303988" y="1797361"/>
                    <a:pt x="352461" y="1728615"/>
                    <a:pt x="298579" y="1791478"/>
                  </a:cubicBezTo>
                  <a:cubicBezTo>
                    <a:pt x="252286" y="1845487"/>
                    <a:pt x="291873" y="1814610"/>
                    <a:pt x="242596" y="1847461"/>
                  </a:cubicBezTo>
                  <a:cubicBezTo>
                    <a:pt x="226010" y="1872340"/>
                    <a:pt x="220808" y="1884105"/>
                    <a:pt x="195943" y="1903445"/>
                  </a:cubicBezTo>
                  <a:cubicBezTo>
                    <a:pt x="178239" y="1917214"/>
                    <a:pt x="155818" y="1924908"/>
                    <a:pt x="139959" y="1940767"/>
                  </a:cubicBezTo>
                  <a:cubicBezTo>
                    <a:pt x="113369" y="1967359"/>
                    <a:pt x="128618" y="1954549"/>
                    <a:pt x="93306" y="1978090"/>
                  </a:cubicBezTo>
                  <a:cubicBezTo>
                    <a:pt x="87086" y="1987421"/>
                    <a:pt x="81650" y="1997325"/>
                    <a:pt x="74645" y="2006082"/>
                  </a:cubicBezTo>
                  <a:cubicBezTo>
                    <a:pt x="49380" y="2037662"/>
                    <a:pt x="37264" y="2024916"/>
                    <a:pt x="18661" y="2080726"/>
                  </a:cubicBezTo>
                  <a:lnTo>
                    <a:pt x="0" y="2136710"/>
                  </a:lnTo>
                  <a:cubicBezTo>
                    <a:pt x="15551" y="2146041"/>
                    <a:pt x="30732" y="2156018"/>
                    <a:pt x="46653" y="2164702"/>
                  </a:cubicBezTo>
                  <a:cubicBezTo>
                    <a:pt x="64969" y="2174693"/>
                    <a:pt x="84615" y="2182181"/>
                    <a:pt x="102637" y="2192694"/>
                  </a:cubicBezTo>
                  <a:cubicBezTo>
                    <a:pt x="122010" y="2203995"/>
                    <a:pt x="140917" y="2216247"/>
                    <a:pt x="158620" y="2230016"/>
                  </a:cubicBezTo>
                  <a:cubicBezTo>
                    <a:pt x="169036" y="2238117"/>
                    <a:pt x="175155" y="2251461"/>
                    <a:pt x="186612" y="2258008"/>
                  </a:cubicBezTo>
                  <a:cubicBezTo>
                    <a:pt x="197746" y="2264370"/>
                    <a:pt x="211493" y="2264229"/>
                    <a:pt x="223934" y="2267339"/>
                  </a:cubicBezTo>
                  <a:cubicBezTo>
                    <a:pt x="230155" y="2273559"/>
                    <a:pt x="237100" y="2279131"/>
                    <a:pt x="242596" y="2286000"/>
                  </a:cubicBezTo>
                  <a:cubicBezTo>
                    <a:pt x="249601" y="2294757"/>
                    <a:pt x="253328" y="2306063"/>
                    <a:pt x="261257" y="2313992"/>
                  </a:cubicBezTo>
                  <a:cubicBezTo>
                    <a:pt x="269186" y="2321921"/>
                    <a:pt x="280868" y="2325203"/>
                    <a:pt x="289249" y="2332653"/>
                  </a:cubicBezTo>
                  <a:cubicBezTo>
                    <a:pt x="353021" y="2389340"/>
                    <a:pt x="322706" y="2381648"/>
                    <a:pt x="382555" y="2407298"/>
                  </a:cubicBezTo>
                  <a:cubicBezTo>
                    <a:pt x="391595" y="2411172"/>
                    <a:pt x="401216" y="2413519"/>
                    <a:pt x="410547" y="2416629"/>
                  </a:cubicBezTo>
                  <a:cubicBezTo>
                    <a:pt x="472751" y="2413519"/>
                    <a:pt x="535111" y="2412694"/>
                    <a:pt x="597159" y="2407298"/>
                  </a:cubicBezTo>
                  <a:cubicBezTo>
                    <a:pt x="632641" y="2404212"/>
                    <a:pt x="665276" y="2365770"/>
                    <a:pt x="681134" y="2341984"/>
                  </a:cubicBezTo>
                  <a:lnTo>
                    <a:pt x="718457" y="2286000"/>
                  </a:lnTo>
                  <a:cubicBezTo>
                    <a:pt x="724677" y="2276669"/>
                    <a:pt x="727787" y="2264228"/>
                    <a:pt x="737118" y="2258008"/>
                  </a:cubicBezTo>
                  <a:lnTo>
                    <a:pt x="765110" y="2239347"/>
                  </a:lnTo>
                  <a:cubicBezTo>
                    <a:pt x="817989" y="2160028"/>
                    <a:pt x="730886" y="2282908"/>
                    <a:pt x="839755" y="2174033"/>
                  </a:cubicBezTo>
                  <a:cubicBezTo>
                    <a:pt x="894038" y="2119748"/>
                    <a:pt x="815796" y="2195553"/>
                    <a:pt x="886408" y="2136710"/>
                  </a:cubicBezTo>
                  <a:cubicBezTo>
                    <a:pt x="967793" y="2068890"/>
                    <a:pt x="853879" y="2150614"/>
                    <a:pt x="951722" y="2080726"/>
                  </a:cubicBezTo>
                  <a:cubicBezTo>
                    <a:pt x="1009999" y="2039100"/>
                    <a:pt x="952190" y="2089590"/>
                    <a:pt x="1035698" y="2006082"/>
                  </a:cubicBezTo>
                  <a:cubicBezTo>
                    <a:pt x="1041919" y="1999861"/>
                    <a:pt x="1050425" y="1995288"/>
                    <a:pt x="1054359" y="1987420"/>
                  </a:cubicBezTo>
                  <a:cubicBezTo>
                    <a:pt x="1060579" y="1974979"/>
                    <a:pt x="1065864" y="1962025"/>
                    <a:pt x="1073020" y="1950098"/>
                  </a:cubicBezTo>
                  <a:cubicBezTo>
                    <a:pt x="1084559" y="1930866"/>
                    <a:pt x="1097902" y="1912775"/>
                    <a:pt x="1110343" y="1894114"/>
                  </a:cubicBezTo>
                  <a:lnTo>
                    <a:pt x="1166326" y="1810139"/>
                  </a:lnTo>
                  <a:cubicBezTo>
                    <a:pt x="1172547" y="1800808"/>
                    <a:pt x="1179973" y="1792177"/>
                    <a:pt x="1184988" y="1782147"/>
                  </a:cubicBezTo>
                  <a:cubicBezTo>
                    <a:pt x="1191208" y="1769706"/>
                    <a:pt x="1195564" y="1756143"/>
                    <a:pt x="1203649" y="1744824"/>
                  </a:cubicBezTo>
                  <a:cubicBezTo>
                    <a:pt x="1211319" y="1734087"/>
                    <a:pt x="1222310" y="1726163"/>
                    <a:pt x="1231641" y="1716833"/>
                  </a:cubicBezTo>
                  <a:cubicBezTo>
                    <a:pt x="1241495" y="1687268"/>
                    <a:pt x="1238961" y="1686688"/>
                    <a:pt x="1259632" y="1660849"/>
                  </a:cubicBezTo>
                  <a:cubicBezTo>
                    <a:pt x="1265128" y="1653980"/>
                    <a:pt x="1272798" y="1649057"/>
                    <a:pt x="1278294" y="1642188"/>
                  </a:cubicBezTo>
                  <a:cubicBezTo>
                    <a:pt x="1285299" y="1633431"/>
                    <a:pt x="1289776" y="1622811"/>
                    <a:pt x="1296955" y="1614196"/>
                  </a:cubicBezTo>
                  <a:cubicBezTo>
                    <a:pt x="1305403" y="1604059"/>
                    <a:pt x="1317277" y="1596942"/>
                    <a:pt x="1324947" y="1586204"/>
                  </a:cubicBezTo>
                  <a:cubicBezTo>
                    <a:pt x="1333032" y="1574886"/>
                    <a:pt x="1335069" y="1559861"/>
                    <a:pt x="1343608" y="1548882"/>
                  </a:cubicBezTo>
                  <a:cubicBezTo>
                    <a:pt x="1357110" y="1531522"/>
                    <a:pt x="1390261" y="1502229"/>
                    <a:pt x="1390261" y="1502229"/>
                  </a:cubicBezTo>
                  <a:cubicBezTo>
                    <a:pt x="1396481" y="1483568"/>
                    <a:pt x="1398011" y="1462612"/>
                    <a:pt x="1408922" y="1446245"/>
                  </a:cubicBezTo>
                  <a:cubicBezTo>
                    <a:pt x="1429368" y="1415575"/>
                    <a:pt x="1427256" y="1424062"/>
                    <a:pt x="1436914" y="1390261"/>
                  </a:cubicBezTo>
                  <a:cubicBezTo>
                    <a:pt x="1440437" y="1377931"/>
                    <a:pt x="1442722" y="1365269"/>
                    <a:pt x="1446245" y="1352939"/>
                  </a:cubicBezTo>
                  <a:cubicBezTo>
                    <a:pt x="1448947" y="1343482"/>
                    <a:pt x="1452873" y="1334404"/>
                    <a:pt x="1455575" y="1324947"/>
                  </a:cubicBezTo>
                  <a:cubicBezTo>
                    <a:pt x="1459098" y="1312616"/>
                    <a:pt x="1459854" y="1299411"/>
                    <a:pt x="1464906" y="1287624"/>
                  </a:cubicBezTo>
                  <a:cubicBezTo>
                    <a:pt x="1469323" y="1277317"/>
                    <a:pt x="1477347" y="1268963"/>
                    <a:pt x="1483567" y="1259633"/>
                  </a:cubicBezTo>
                  <a:cubicBezTo>
                    <a:pt x="1498338" y="1200552"/>
                    <a:pt x="1485785" y="1232979"/>
                    <a:pt x="1530220" y="1166326"/>
                  </a:cubicBezTo>
                  <a:lnTo>
                    <a:pt x="1548881" y="1138335"/>
                  </a:lnTo>
                  <a:cubicBezTo>
                    <a:pt x="1555046" y="1113674"/>
                    <a:pt x="1567543" y="1067905"/>
                    <a:pt x="1567543" y="1045029"/>
                  </a:cubicBezTo>
                  <a:cubicBezTo>
                    <a:pt x="1567543" y="951671"/>
                    <a:pt x="1563860" y="858297"/>
                    <a:pt x="1558212" y="765110"/>
                  </a:cubicBezTo>
                  <a:cubicBezTo>
                    <a:pt x="1557617" y="755293"/>
                    <a:pt x="1551469" y="746607"/>
                    <a:pt x="1548881" y="737118"/>
                  </a:cubicBezTo>
                  <a:cubicBezTo>
                    <a:pt x="1517308" y="621349"/>
                    <a:pt x="1542367" y="698915"/>
                    <a:pt x="1520890" y="634482"/>
                  </a:cubicBezTo>
                  <a:cubicBezTo>
                    <a:pt x="1528913" y="514128"/>
                    <a:pt x="1497774" y="518335"/>
                    <a:pt x="1558212" y="466531"/>
                  </a:cubicBezTo>
                  <a:cubicBezTo>
                    <a:pt x="1570019" y="456411"/>
                    <a:pt x="1583587" y="448494"/>
                    <a:pt x="1595534" y="438539"/>
                  </a:cubicBezTo>
                  <a:cubicBezTo>
                    <a:pt x="1602292" y="432907"/>
                    <a:pt x="1606876" y="424758"/>
                    <a:pt x="1614196" y="419878"/>
                  </a:cubicBezTo>
                  <a:cubicBezTo>
                    <a:pt x="1625769" y="412162"/>
                    <a:pt x="1639591" y="408372"/>
                    <a:pt x="1651518" y="401216"/>
                  </a:cubicBezTo>
                  <a:cubicBezTo>
                    <a:pt x="1670750" y="389677"/>
                    <a:pt x="1707502" y="363894"/>
                    <a:pt x="1707502" y="363894"/>
                  </a:cubicBezTo>
                  <a:cubicBezTo>
                    <a:pt x="1713722" y="354563"/>
                    <a:pt x="1718984" y="344517"/>
                    <a:pt x="1726163" y="335902"/>
                  </a:cubicBezTo>
                  <a:cubicBezTo>
                    <a:pt x="1751959" y="304946"/>
                    <a:pt x="1755440" y="314669"/>
                    <a:pt x="1772816" y="279918"/>
                  </a:cubicBezTo>
                  <a:cubicBezTo>
                    <a:pt x="1777215" y="271121"/>
                    <a:pt x="1777748" y="260723"/>
                    <a:pt x="1782147" y="251926"/>
                  </a:cubicBezTo>
                  <a:cubicBezTo>
                    <a:pt x="1787162" y="241896"/>
                    <a:pt x="1796254" y="234182"/>
                    <a:pt x="1800808" y="223935"/>
                  </a:cubicBezTo>
                  <a:cubicBezTo>
                    <a:pt x="1845224" y="123999"/>
                    <a:pt x="1795897" y="203310"/>
                    <a:pt x="1838130" y="139959"/>
                  </a:cubicBezTo>
                  <a:cubicBezTo>
                    <a:pt x="1835020" y="130628"/>
                    <a:pt x="1838444" y="113896"/>
                    <a:pt x="1828800" y="111967"/>
                  </a:cubicBezTo>
                  <a:cubicBezTo>
                    <a:pt x="1798947" y="105996"/>
                    <a:pt x="1741701" y="122079"/>
                    <a:pt x="1707502" y="130629"/>
                  </a:cubicBezTo>
                  <a:cubicBezTo>
                    <a:pt x="1698171" y="136849"/>
                    <a:pt x="1690457" y="151723"/>
                    <a:pt x="1679510" y="149290"/>
                  </a:cubicBezTo>
                  <a:cubicBezTo>
                    <a:pt x="1657616" y="144424"/>
                    <a:pt x="1645905" y="113459"/>
                    <a:pt x="1623526" y="111967"/>
                  </a:cubicBezTo>
                  <a:lnTo>
                    <a:pt x="1483567" y="102637"/>
                  </a:lnTo>
                  <a:cubicBezTo>
                    <a:pt x="1468016" y="87086"/>
                    <a:pt x="1443869" y="76848"/>
                    <a:pt x="1436914" y="55984"/>
                  </a:cubicBezTo>
                  <a:lnTo>
                    <a:pt x="1390261" y="0"/>
                  </a:lnTo>
                  <a:close/>
                </a:path>
              </a:pathLst>
            </a:custGeom>
            <a:pattFill prst="pct90">
              <a:fgClr>
                <a:schemeClr val="accent6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NZ"/>
            </a:p>
          </xdr:txBody>
        </xdr:sp>
        <xdr:sp macro="" textlink="">
          <xdr:nvSpPr>
            <xdr:cNvPr id="32" name="Freeform: Shape 31">
              <a:extLst>
                <a:ext uri="{FF2B5EF4-FFF2-40B4-BE49-F238E27FC236}">
                  <a16:creationId xmlns:a16="http://schemas.microsoft.com/office/drawing/2014/main" id="{BFDF9CE1-1C37-4FFE-95AF-84ED541325B3}"/>
                </a:ext>
              </a:extLst>
            </xdr:cNvPr>
            <xdr:cNvSpPr/>
          </xdr:nvSpPr>
          <xdr:spPr>
            <a:xfrm>
              <a:off x="5280308" y="811763"/>
              <a:ext cx="2128198" cy="2192694"/>
            </a:xfrm>
            <a:custGeom>
              <a:avLst/>
              <a:gdLst>
                <a:gd name="connsiteX0" fmla="*/ 38141 w 2128198"/>
                <a:gd name="connsiteY0" fmla="*/ 2034074 h 2192694"/>
                <a:gd name="connsiteX1" fmla="*/ 38141 w 2128198"/>
                <a:gd name="connsiteY1" fmla="*/ 2034074 h 2192694"/>
                <a:gd name="connsiteX2" fmla="*/ 187431 w 2128198"/>
                <a:gd name="connsiteY2" fmla="*/ 2015413 h 2192694"/>
                <a:gd name="connsiteX3" fmla="*/ 262076 w 2128198"/>
                <a:gd name="connsiteY3" fmla="*/ 1996751 h 2192694"/>
                <a:gd name="connsiteX4" fmla="*/ 290068 w 2128198"/>
                <a:gd name="connsiteY4" fmla="*/ 1978090 h 2192694"/>
                <a:gd name="connsiteX5" fmla="*/ 336721 w 2128198"/>
                <a:gd name="connsiteY5" fmla="*/ 1931437 h 2192694"/>
                <a:gd name="connsiteX6" fmla="*/ 364712 w 2128198"/>
                <a:gd name="connsiteY6" fmla="*/ 1922106 h 2192694"/>
                <a:gd name="connsiteX7" fmla="*/ 411365 w 2128198"/>
                <a:gd name="connsiteY7" fmla="*/ 1884784 h 2192694"/>
                <a:gd name="connsiteX8" fmla="*/ 430027 w 2128198"/>
                <a:gd name="connsiteY8" fmla="*/ 1866123 h 2192694"/>
                <a:gd name="connsiteX9" fmla="*/ 458019 w 2128198"/>
                <a:gd name="connsiteY9" fmla="*/ 1856792 h 2192694"/>
                <a:gd name="connsiteX10" fmla="*/ 486010 w 2128198"/>
                <a:gd name="connsiteY10" fmla="*/ 1838131 h 2192694"/>
                <a:gd name="connsiteX11" fmla="*/ 523333 w 2128198"/>
                <a:gd name="connsiteY11" fmla="*/ 1819470 h 2192694"/>
                <a:gd name="connsiteX12" fmla="*/ 579316 w 2128198"/>
                <a:gd name="connsiteY12" fmla="*/ 1791478 h 2192694"/>
                <a:gd name="connsiteX13" fmla="*/ 644631 w 2128198"/>
                <a:gd name="connsiteY13" fmla="*/ 1726164 h 2192694"/>
                <a:gd name="connsiteX14" fmla="*/ 663292 w 2128198"/>
                <a:gd name="connsiteY14" fmla="*/ 1707502 h 2192694"/>
                <a:gd name="connsiteX15" fmla="*/ 691284 w 2128198"/>
                <a:gd name="connsiteY15" fmla="*/ 1679510 h 2192694"/>
                <a:gd name="connsiteX16" fmla="*/ 700614 w 2128198"/>
                <a:gd name="connsiteY16" fmla="*/ 1651519 h 2192694"/>
                <a:gd name="connsiteX17" fmla="*/ 747268 w 2128198"/>
                <a:gd name="connsiteY17" fmla="*/ 1604866 h 2192694"/>
                <a:gd name="connsiteX18" fmla="*/ 775259 w 2128198"/>
                <a:gd name="connsiteY18" fmla="*/ 1567543 h 2192694"/>
                <a:gd name="connsiteX19" fmla="*/ 812582 w 2128198"/>
                <a:gd name="connsiteY19" fmla="*/ 1511559 h 2192694"/>
                <a:gd name="connsiteX20" fmla="*/ 831243 w 2128198"/>
                <a:gd name="connsiteY20" fmla="*/ 1483568 h 2192694"/>
                <a:gd name="connsiteX21" fmla="*/ 868565 w 2128198"/>
                <a:gd name="connsiteY21" fmla="*/ 1436915 h 2192694"/>
                <a:gd name="connsiteX22" fmla="*/ 887227 w 2128198"/>
                <a:gd name="connsiteY22" fmla="*/ 1418253 h 2192694"/>
                <a:gd name="connsiteX23" fmla="*/ 924549 w 2128198"/>
                <a:gd name="connsiteY23" fmla="*/ 1352939 h 2192694"/>
                <a:gd name="connsiteX24" fmla="*/ 971202 w 2128198"/>
                <a:gd name="connsiteY24" fmla="*/ 1296955 h 2192694"/>
                <a:gd name="connsiteX25" fmla="*/ 1008525 w 2128198"/>
                <a:gd name="connsiteY25" fmla="*/ 1250302 h 2192694"/>
                <a:gd name="connsiteX26" fmla="*/ 1036516 w 2128198"/>
                <a:gd name="connsiteY26" fmla="*/ 1194319 h 2192694"/>
                <a:gd name="connsiteX27" fmla="*/ 1045847 w 2128198"/>
                <a:gd name="connsiteY27" fmla="*/ 1166327 h 2192694"/>
                <a:gd name="connsiteX28" fmla="*/ 1083170 w 2128198"/>
                <a:gd name="connsiteY28" fmla="*/ 1091682 h 2192694"/>
                <a:gd name="connsiteX29" fmla="*/ 1111161 w 2128198"/>
                <a:gd name="connsiteY29" fmla="*/ 998376 h 2192694"/>
                <a:gd name="connsiteX30" fmla="*/ 1120492 w 2128198"/>
                <a:gd name="connsiteY30" fmla="*/ 970384 h 2192694"/>
                <a:gd name="connsiteX31" fmla="*/ 1157814 w 2128198"/>
                <a:gd name="connsiteY31" fmla="*/ 905070 h 2192694"/>
                <a:gd name="connsiteX32" fmla="*/ 1176476 w 2128198"/>
                <a:gd name="connsiteY32" fmla="*/ 830425 h 2192694"/>
                <a:gd name="connsiteX33" fmla="*/ 1195137 w 2128198"/>
                <a:gd name="connsiteY33" fmla="*/ 783772 h 2192694"/>
                <a:gd name="connsiteX34" fmla="*/ 1223129 w 2128198"/>
                <a:gd name="connsiteY34" fmla="*/ 699796 h 2192694"/>
                <a:gd name="connsiteX35" fmla="*/ 1232459 w 2128198"/>
                <a:gd name="connsiteY35" fmla="*/ 671804 h 2192694"/>
                <a:gd name="connsiteX36" fmla="*/ 1241790 w 2128198"/>
                <a:gd name="connsiteY36" fmla="*/ 643813 h 2192694"/>
                <a:gd name="connsiteX37" fmla="*/ 1251121 w 2128198"/>
                <a:gd name="connsiteY37" fmla="*/ 606490 h 2192694"/>
                <a:gd name="connsiteX38" fmla="*/ 1260451 w 2128198"/>
                <a:gd name="connsiteY38" fmla="*/ 550506 h 2192694"/>
                <a:gd name="connsiteX39" fmla="*/ 1279112 w 2128198"/>
                <a:gd name="connsiteY39" fmla="*/ 494523 h 2192694"/>
                <a:gd name="connsiteX40" fmla="*/ 1297774 w 2128198"/>
                <a:gd name="connsiteY40" fmla="*/ 466531 h 2192694"/>
                <a:gd name="connsiteX41" fmla="*/ 1307104 w 2128198"/>
                <a:gd name="connsiteY41" fmla="*/ 438539 h 2192694"/>
                <a:gd name="connsiteX42" fmla="*/ 1316435 w 2128198"/>
                <a:gd name="connsiteY42" fmla="*/ 401217 h 2192694"/>
                <a:gd name="connsiteX43" fmla="*/ 1344427 w 2128198"/>
                <a:gd name="connsiteY43" fmla="*/ 373225 h 2192694"/>
                <a:gd name="connsiteX44" fmla="*/ 1372419 w 2128198"/>
                <a:gd name="connsiteY44" fmla="*/ 326572 h 2192694"/>
                <a:gd name="connsiteX45" fmla="*/ 1391080 w 2128198"/>
                <a:gd name="connsiteY45" fmla="*/ 289249 h 2192694"/>
                <a:gd name="connsiteX46" fmla="*/ 1400410 w 2128198"/>
                <a:gd name="connsiteY46" fmla="*/ 261257 h 2192694"/>
                <a:gd name="connsiteX47" fmla="*/ 1419072 w 2128198"/>
                <a:gd name="connsiteY47" fmla="*/ 242596 h 2192694"/>
                <a:gd name="connsiteX48" fmla="*/ 1456394 w 2128198"/>
                <a:gd name="connsiteY48" fmla="*/ 195943 h 2192694"/>
                <a:gd name="connsiteX49" fmla="*/ 1465725 w 2128198"/>
                <a:gd name="connsiteY49" fmla="*/ 167951 h 2192694"/>
                <a:gd name="connsiteX50" fmla="*/ 1531039 w 2128198"/>
                <a:gd name="connsiteY50" fmla="*/ 93306 h 2192694"/>
                <a:gd name="connsiteX51" fmla="*/ 1559031 w 2128198"/>
                <a:gd name="connsiteY51" fmla="*/ 65315 h 2192694"/>
                <a:gd name="connsiteX52" fmla="*/ 1615014 w 2128198"/>
                <a:gd name="connsiteY52" fmla="*/ 46653 h 2192694"/>
                <a:gd name="connsiteX53" fmla="*/ 1643006 w 2128198"/>
                <a:gd name="connsiteY53" fmla="*/ 37323 h 2192694"/>
                <a:gd name="connsiteX54" fmla="*/ 1717651 w 2128198"/>
                <a:gd name="connsiteY54" fmla="*/ 27992 h 2192694"/>
                <a:gd name="connsiteX55" fmla="*/ 1754974 w 2128198"/>
                <a:gd name="connsiteY55" fmla="*/ 18661 h 2192694"/>
                <a:gd name="connsiteX56" fmla="*/ 1876272 w 2128198"/>
                <a:gd name="connsiteY56" fmla="*/ 9331 h 2192694"/>
                <a:gd name="connsiteX57" fmla="*/ 1960247 w 2128198"/>
                <a:gd name="connsiteY57" fmla="*/ 0 h 2192694"/>
                <a:gd name="connsiteX58" fmla="*/ 2034892 w 2128198"/>
                <a:gd name="connsiteY58" fmla="*/ 27992 h 2192694"/>
                <a:gd name="connsiteX59" fmla="*/ 2053553 w 2128198"/>
                <a:gd name="connsiteY59" fmla="*/ 55984 h 2192694"/>
                <a:gd name="connsiteX60" fmla="*/ 2100206 w 2128198"/>
                <a:gd name="connsiteY60" fmla="*/ 111968 h 2192694"/>
                <a:gd name="connsiteX61" fmla="*/ 2118868 w 2128198"/>
                <a:gd name="connsiteY61" fmla="*/ 167951 h 2192694"/>
                <a:gd name="connsiteX62" fmla="*/ 2128198 w 2128198"/>
                <a:gd name="connsiteY62" fmla="*/ 195943 h 2192694"/>
                <a:gd name="connsiteX63" fmla="*/ 2109537 w 2128198"/>
                <a:gd name="connsiteY63" fmla="*/ 223935 h 2192694"/>
                <a:gd name="connsiteX64" fmla="*/ 2053553 w 2128198"/>
                <a:gd name="connsiteY64" fmla="*/ 270588 h 2192694"/>
                <a:gd name="connsiteX65" fmla="*/ 2025561 w 2128198"/>
                <a:gd name="connsiteY65" fmla="*/ 279919 h 2192694"/>
                <a:gd name="connsiteX66" fmla="*/ 1932255 w 2128198"/>
                <a:gd name="connsiteY66" fmla="*/ 289249 h 2192694"/>
                <a:gd name="connsiteX67" fmla="*/ 1820288 w 2128198"/>
                <a:gd name="connsiteY67" fmla="*/ 326572 h 2192694"/>
                <a:gd name="connsiteX68" fmla="*/ 1764304 w 2128198"/>
                <a:gd name="connsiteY68" fmla="*/ 345233 h 2192694"/>
                <a:gd name="connsiteX69" fmla="*/ 1736312 w 2128198"/>
                <a:gd name="connsiteY69" fmla="*/ 363894 h 2192694"/>
                <a:gd name="connsiteX70" fmla="*/ 1680329 w 2128198"/>
                <a:gd name="connsiteY70" fmla="*/ 401217 h 2192694"/>
                <a:gd name="connsiteX71" fmla="*/ 1624345 w 2128198"/>
                <a:gd name="connsiteY71" fmla="*/ 438539 h 2192694"/>
                <a:gd name="connsiteX72" fmla="*/ 1568361 w 2128198"/>
                <a:gd name="connsiteY72" fmla="*/ 513184 h 2192694"/>
                <a:gd name="connsiteX73" fmla="*/ 1531039 w 2128198"/>
                <a:gd name="connsiteY73" fmla="*/ 597159 h 2192694"/>
                <a:gd name="connsiteX74" fmla="*/ 1503047 w 2128198"/>
                <a:gd name="connsiteY74" fmla="*/ 690466 h 2192694"/>
                <a:gd name="connsiteX75" fmla="*/ 1493716 w 2128198"/>
                <a:gd name="connsiteY75" fmla="*/ 718457 h 2192694"/>
                <a:gd name="connsiteX76" fmla="*/ 1484386 w 2128198"/>
                <a:gd name="connsiteY76" fmla="*/ 802433 h 2192694"/>
                <a:gd name="connsiteX77" fmla="*/ 1465725 w 2128198"/>
                <a:gd name="connsiteY77" fmla="*/ 858417 h 2192694"/>
                <a:gd name="connsiteX78" fmla="*/ 1456394 w 2128198"/>
                <a:gd name="connsiteY78" fmla="*/ 886408 h 2192694"/>
                <a:gd name="connsiteX79" fmla="*/ 1437733 w 2128198"/>
                <a:gd name="connsiteY79" fmla="*/ 914400 h 2192694"/>
                <a:gd name="connsiteX80" fmla="*/ 1428402 w 2128198"/>
                <a:gd name="connsiteY80" fmla="*/ 942392 h 2192694"/>
                <a:gd name="connsiteX81" fmla="*/ 1409741 w 2128198"/>
                <a:gd name="connsiteY81" fmla="*/ 970384 h 2192694"/>
                <a:gd name="connsiteX82" fmla="*/ 1381749 w 2128198"/>
                <a:gd name="connsiteY82" fmla="*/ 1026368 h 2192694"/>
                <a:gd name="connsiteX83" fmla="*/ 1363088 w 2128198"/>
                <a:gd name="connsiteY83" fmla="*/ 1082351 h 2192694"/>
                <a:gd name="connsiteX84" fmla="*/ 1344427 w 2128198"/>
                <a:gd name="connsiteY84" fmla="*/ 1110343 h 2192694"/>
                <a:gd name="connsiteX85" fmla="*/ 1325765 w 2128198"/>
                <a:gd name="connsiteY85" fmla="*/ 1166327 h 2192694"/>
                <a:gd name="connsiteX86" fmla="*/ 1316435 w 2128198"/>
                <a:gd name="connsiteY86" fmla="*/ 1194319 h 2192694"/>
                <a:gd name="connsiteX87" fmla="*/ 1307104 w 2128198"/>
                <a:gd name="connsiteY87" fmla="*/ 1231641 h 2192694"/>
                <a:gd name="connsiteX88" fmla="*/ 1288443 w 2128198"/>
                <a:gd name="connsiteY88" fmla="*/ 1259633 h 2192694"/>
                <a:gd name="connsiteX89" fmla="*/ 1279112 w 2128198"/>
                <a:gd name="connsiteY89" fmla="*/ 1296955 h 2192694"/>
                <a:gd name="connsiteX90" fmla="*/ 1260451 w 2128198"/>
                <a:gd name="connsiteY90" fmla="*/ 1324947 h 2192694"/>
                <a:gd name="connsiteX91" fmla="*/ 1232459 w 2128198"/>
                <a:gd name="connsiteY91" fmla="*/ 1436915 h 2192694"/>
                <a:gd name="connsiteX92" fmla="*/ 1167145 w 2128198"/>
                <a:gd name="connsiteY92" fmla="*/ 1511559 h 2192694"/>
                <a:gd name="connsiteX93" fmla="*/ 1129823 w 2128198"/>
                <a:gd name="connsiteY93" fmla="*/ 1558213 h 2192694"/>
                <a:gd name="connsiteX94" fmla="*/ 1120492 w 2128198"/>
                <a:gd name="connsiteY94" fmla="*/ 1586204 h 2192694"/>
                <a:gd name="connsiteX95" fmla="*/ 1101831 w 2128198"/>
                <a:gd name="connsiteY95" fmla="*/ 1604866 h 2192694"/>
                <a:gd name="connsiteX96" fmla="*/ 1083170 w 2128198"/>
                <a:gd name="connsiteY96" fmla="*/ 1632857 h 2192694"/>
                <a:gd name="connsiteX97" fmla="*/ 1064508 w 2128198"/>
                <a:gd name="connsiteY97" fmla="*/ 1651519 h 2192694"/>
                <a:gd name="connsiteX98" fmla="*/ 1027186 w 2128198"/>
                <a:gd name="connsiteY98" fmla="*/ 1707502 h 2192694"/>
                <a:gd name="connsiteX99" fmla="*/ 989863 w 2128198"/>
                <a:gd name="connsiteY99" fmla="*/ 1763486 h 2192694"/>
                <a:gd name="connsiteX100" fmla="*/ 971202 w 2128198"/>
                <a:gd name="connsiteY100" fmla="*/ 1791478 h 2192694"/>
                <a:gd name="connsiteX101" fmla="*/ 952541 w 2128198"/>
                <a:gd name="connsiteY101" fmla="*/ 1819470 h 2192694"/>
                <a:gd name="connsiteX102" fmla="*/ 905888 w 2128198"/>
                <a:gd name="connsiteY102" fmla="*/ 1866123 h 2192694"/>
                <a:gd name="connsiteX103" fmla="*/ 877896 w 2128198"/>
                <a:gd name="connsiteY103" fmla="*/ 1884784 h 2192694"/>
                <a:gd name="connsiteX104" fmla="*/ 849904 w 2128198"/>
                <a:gd name="connsiteY104" fmla="*/ 1912776 h 2192694"/>
                <a:gd name="connsiteX105" fmla="*/ 756598 w 2128198"/>
                <a:gd name="connsiteY105" fmla="*/ 1950098 h 2192694"/>
                <a:gd name="connsiteX106" fmla="*/ 719276 w 2128198"/>
                <a:gd name="connsiteY106" fmla="*/ 1968759 h 2192694"/>
                <a:gd name="connsiteX107" fmla="*/ 700614 w 2128198"/>
                <a:gd name="connsiteY107" fmla="*/ 1987421 h 2192694"/>
                <a:gd name="connsiteX108" fmla="*/ 644631 w 2128198"/>
                <a:gd name="connsiteY108" fmla="*/ 2006082 h 2192694"/>
                <a:gd name="connsiteX109" fmla="*/ 579316 w 2128198"/>
                <a:gd name="connsiteY109" fmla="*/ 2052735 h 2192694"/>
                <a:gd name="connsiteX110" fmla="*/ 551325 w 2128198"/>
                <a:gd name="connsiteY110" fmla="*/ 2071396 h 2192694"/>
                <a:gd name="connsiteX111" fmla="*/ 532663 w 2128198"/>
                <a:gd name="connsiteY111" fmla="*/ 2090057 h 2192694"/>
                <a:gd name="connsiteX112" fmla="*/ 476680 w 2128198"/>
                <a:gd name="connsiteY112" fmla="*/ 2108719 h 2192694"/>
                <a:gd name="connsiteX113" fmla="*/ 290068 w 2128198"/>
                <a:gd name="connsiteY113" fmla="*/ 2127380 h 2192694"/>
                <a:gd name="connsiteX114" fmla="*/ 252745 w 2128198"/>
                <a:gd name="connsiteY114" fmla="*/ 2136710 h 2192694"/>
                <a:gd name="connsiteX115" fmla="*/ 187431 w 2128198"/>
                <a:gd name="connsiteY115" fmla="*/ 2146041 h 2192694"/>
                <a:gd name="connsiteX116" fmla="*/ 131447 w 2128198"/>
                <a:gd name="connsiteY116" fmla="*/ 2164702 h 2192694"/>
                <a:gd name="connsiteX117" fmla="*/ 103455 w 2128198"/>
                <a:gd name="connsiteY117" fmla="*/ 2174033 h 2192694"/>
                <a:gd name="connsiteX118" fmla="*/ 75463 w 2128198"/>
                <a:gd name="connsiteY118" fmla="*/ 2192694 h 2192694"/>
                <a:gd name="connsiteX119" fmla="*/ 10149 w 2128198"/>
                <a:gd name="connsiteY119" fmla="*/ 2183364 h 2192694"/>
                <a:gd name="connsiteX120" fmla="*/ 819 w 2128198"/>
                <a:gd name="connsiteY120" fmla="*/ 2108719 h 2192694"/>
                <a:gd name="connsiteX121" fmla="*/ 38141 w 2128198"/>
                <a:gd name="connsiteY121" fmla="*/ 2034074 h 2192694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  <a:cxn ang="0">
                  <a:pos x="connsiteX93" y="connsiteY93"/>
                </a:cxn>
                <a:cxn ang="0">
                  <a:pos x="connsiteX94" y="connsiteY94"/>
                </a:cxn>
                <a:cxn ang="0">
                  <a:pos x="connsiteX95" y="connsiteY95"/>
                </a:cxn>
                <a:cxn ang="0">
                  <a:pos x="connsiteX96" y="connsiteY96"/>
                </a:cxn>
                <a:cxn ang="0">
                  <a:pos x="connsiteX97" y="connsiteY97"/>
                </a:cxn>
                <a:cxn ang="0">
                  <a:pos x="connsiteX98" y="connsiteY98"/>
                </a:cxn>
                <a:cxn ang="0">
                  <a:pos x="connsiteX99" y="connsiteY99"/>
                </a:cxn>
                <a:cxn ang="0">
                  <a:pos x="connsiteX100" y="connsiteY100"/>
                </a:cxn>
                <a:cxn ang="0">
                  <a:pos x="connsiteX101" y="connsiteY101"/>
                </a:cxn>
                <a:cxn ang="0">
                  <a:pos x="connsiteX102" y="connsiteY102"/>
                </a:cxn>
                <a:cxn ang="0">
                  <a:pos x="connsiteX103" y="connsiteY103"/>
                </a:cxn>
                <a:cxn ang="0">
                  <a:pos x="connsiteX104" y="connsiteY104"/>
                </a:cxn>
                <a:cxn ang="0">
                  <a:pos x="connsiteX105" y="connsiteY105"/>
                </a:cxn>
                <a:cxn ang="0">
                  <a:pos x="connsiteX106" y="connsiteY106"/>
                </a:cxn>
                <a:cxn ang="0">
                  <a:pos x="connsiteX107" y="connsiteY107"/>
                </a:cxn>
                <a:cxn ang="0">
                  <a:pos x="connsiteX108" y="connsiteY108"/>
                </a:cxn>
                <a:cxn ang="0">
                  <a:pos x="connsiteX109" y="connsiteY109"/>
                </a:cxn>
                <a:cxn ang="0">
                  <a:pos x="connsiteX110" y="connsiteY110"/>
                </a:cxn>
                <a:cxn ang="0">
                  <a:pos x="connsiteX111" y="connsiteY111"/>
                </a:cxn>
                <a:cxn ang="0">
                  <a:pos x="connsiteX112" y="connsiteY112"/>
                </a:cxn>
                <a:cxn ang="0">
                  <a:pos x="connsiteX113" y="connsiteY113"/>
                </a:cxn>
                <a:cxn ang="0">
                  <a:pos x="connsiteX114" y="connsiteY114"/>
                </a:cxn>
                <a:cxn ang="0">
                  <a:pos x="connsiteX115" y="connsiteY115"/>
                </a:cxn>
                <a:cxn ang="0">
                  <a:pos x="connsiteX116" y="connsiteY116"/>
                </a:cxn>
                <a:cxn ang="0">
                  <a:pos x="connsiteX117" y="connsiteY117"/>
                </a:cxn>
                <a:cxn ang="0">
                  <a:pos x="connsiteX118" y="connsiteY118"/>
                </a:cxn>
                <a:cxn ang="0">
                  <a:pos x="connsiteX119" y="connsiteY119"/>
                </a:cxn>
                <a:cxn ang="0">
                  <a:pos x="connsiteX120" y="connsiteY120"/>
                </a:cxn>
                <a:cxn ang="0">
                  <a:pos x="connsiteX121" y="connsiteY121"/>
                </a:cxn>
              </a:cxnLst>
              <a:rect l="l" t="t" r="r" b="b"/>
              <a:pathLst>
                <a:path w="2128198" h="2192694">
                  <a:moveTo>
                    <a:pt x="38141" y="2034074"/>
                  </a:moveTo>
                  <a:lnTo>
                    <a:pt x="38141" y="2034074"/>
                  </a:lnTo>
                  <a:cubicBezTo>
                    <a:pt x="87904" y="2027854"/>
                    <a:pt x="137963" y="2023658"/>
                    <a:pt x="187431" y="2015413"/>
                  </a:cubicBezTo>
                  <a:cubicBezTo>
                    <a:pt x="212730" y="2011197"/>
                    <a:pt x="262076" y="1996751"/>
                    <a:pt x="262076" y="1996751"/>
                  </a:cubicBezTo>
                  <a:cubicBezTo>
                    <a:pt x="271407" y="1990531"/>
                    <a:pt x="281629" y="1985474"/>
                    <a:pt x="290068" y="1978090"/>
                  </a:cubicBezTo>
                  <a:cubicBezTo>
                    <a:pt x="306619" y="1963608"/>
                    <a:pt x="315857" y="1938392"/>
                    <a:pt x="336721" y="1931437"/>
                  </a:cubicBezTo>
                  <a:lnTo>
                    <a:pt x="364712" y="1922106"/>
                  </a:lnTo>
                  <a:cubicBezTo>
                    <a:pt x="409772" y="1877048"/>
                    <a:pt x="352512" y="1931866"/>
                    <a:pt x="411365" y="1884784"/>
                  </a:cubicBezTo>
                  <a:cubicBezTo>
                    <a:pt x="418234" y="1879289"/>
                    <a:pt x="422484" y="1870649"/>
                    <a:pt x="430027" y="1866123"/>
                  </a:cubicBezTo>
                  <a:cubicBezTo>
                    <a:pt x="438461" y="1861063"/>
                    <a:pt x="449222" y="1861191"/>
                    <a:pt x="458019" y="1856792"/>
                  </a:cubicBezTo>
                  <a:cubicBezTo>
                    <a:pt x="468049" y="1851777"/>
                    <a:pt x="476274" y="1843695"/>
                    <a:pt x="486010" y="1838131"/>
                  </a:cubicBezTo>
                  <a:cubicBezTo>
                    <a:pt x="498087" y="1831230"/>
                    <a:pt x="511256" y="1826371"/>
                    <a:pt x="523333" y="1819470"/>
                  </a:cubicBezTo>
                  <a:cubicBezTo>
                    <a:pt x="573981" y="1790528"/>
                    <a:pt x="527994" y="1808585"/>
                    <a:pt x="579316" y="1791478"/>
                  </a:cubicBezTo>
                  <a:lnTo>
                    <a:pt x="644631" y="1726164"/>
                  </a:lnTo>
                  <a:lnTo>
                    <a:pt x="663292" y="1707502"/>
                  </a:lnTo>
                  <a:lnTo>
                    <a:pt x="691284" y="1679510"/>
                  </a:lnTo>
                  <a:cubicBezTo>
                    <a:pt x="694394" y="1670180"/>
                    <a:pt x="694713" y="1659387"/>
                    <a:pt x="700614" y="1651519"/>
                  </a:cubicBezTo>
                  <a:cubicBezTo>
                    <a:pt x="713810" y="1633925"/>
                    <a:pt x="734073" y="1622460"/>
                    <a:pt x="747268" y="1604866"/>
                  </a:cubicBezTo>
                  <a:cubicBezTo>
                    <a:pt x="756598" y="1592425"/>
                    <a:pt x="766341" y="1580283"/>
                    <a:pt x="775259" y="1567543"/>
                  </a:cubicBezTo>
                  <a:cubicBezTo>
                    <a:pt x="788121" y="1549169"/>
                    <a:pt x="800141" y="1530220"/>
                    <a:pt x="812582" y="1511559"/>
                  </a:cubicBezTo>
                  <a:cubicBezTo>
                    <a:pt x="818802" y="1502229"/>
                    <a:pt x="823314" y="1491498"/>
                    <a:pt x="831243" y="1483568"/>
                  </a:cubicBezTo>
                  <a:cubicBezTo>
                    <a:pt x="876306" y="1438503"/>
                    <a:pt x="821477" y="1495774"/>
                    <a:pt x="868565" y="1436915"/>
                  </a:cubicBezTo>
                  <a:cubicBezTo>
                    <a:pt x="874061" y="1430045"/>
                    <a:pt x="881731" y="1425123"/>
                    <a:pt x="887227" y="1418253"/>
                  </a:cubicBezTo>
                  <a:cubicBezTo>
                    <a:pt x="916578" y="1381564"/>
                    <a:pt x="897183" y="1396724"/>
                    <a:pt x="924549" y="1352939"/>
                  </a:cubicBezTo>
                  <a:cubicBezTo>
                    <a:pt x="969912" y="1280360"/>
                    <a:pt x="934705" y="1342577"/>
                    <a:pt x="971202" y="1296955"/>
                  </a:cubicBezTo>
                  <a:cubicBezTo>
                    <a:pt x="1018279" y="1238108"/>
                    <a:pt x="963469" y="1295358"/>
                    <a:pt x="1008525" y="1250302"/>
                  </a:cubicBezTo>
                  <a:cubicBezTo>
                    <a:pt x="1031974" y="1179950"/>
                    <a:pt x="1000344" y="1266661"/>
                    <a:pt x="1036516" y="1194319"/>
                  </a:cubicBezTo>
                  <a:cubicBezTo>
                    <a:pt x="1040915" y="1185522"/>
                    <a:pt x="1041777" y="1175281"/>
                    <a:pt x="1045847" y="1166327"/>
                  </a:cubicBezTo>
                  <a:cubicBezTo>
                    <a:pt x="1057359" y="1141002"/>
                    <a:pt x="1083170" y="1091682"/>
                    <a:pt x="1083170" y="1091682"/>
                  </a:cubicBezTo>
                  <a:cubicBezTo>
                    <a:pt x="1097270" y="1035278"/>
                    <a:pt x="1088446" y="1066522"/>
                    <a:pt x="1111161" y="998376"/>
                  </a:cubicBezTo>
                  <a:cubicBezTo>
                    <a:pt x="1114271" y="989045"/>
                    <a:pt x="1116094" y="979181"/>
                    <a:pt x="1120492" y="970384"/>
                  </a:cubicBezTo>
                  <a:cubicBezTo>
                    <a:pt x="1144168" y="923031"/>
                    <a:pt x="1131437" y="944634"/>
                    <a:pt x="1157814" y="905070"/>
                  </a:cubicBezTo>
                  <a:cubicBezTo>
                    <a:pt x="1164035" y="880188"/>
                    <a:pt x="1168933" y="854938"/>
                    <a:pt x="1176476" y="830425"/>
                  </a:cubicBezTo>
                  <a:cubicBezTo>
                    <a:pt x="1181402" y="814417"/>
                    <a:pt x="1189413" y="799513"/>
                    <a:pt x="1195137" y="783772"/>
                  </a:cubicBezTo>
                  <a:cubicBezTo>
                    <a:pt x="1205220" y="756042"/>
                    <a:pt x="1213798" y="727788"/>
                    <a:pt x="1223129" y="699796"/>
                  </a:cubicBezTo>
                  <a:lnTo>
                    <a:pt x="1232459" y="671804"/>
                  </a:lnTo>
                  <a:cubicBezTo>
                    <a:pt x="1235569" y="662474"/>
                    <a:pt x="1239405" y="653354"/>
                    <a:pt x="1241790" y="643813"/>
                  </a:cubicBezTo>
                  <a:cubicBezTo>
                    <a:pt x="1244900" y="631372"/>
                    <a:pt x="1248606" y="619065"/>
                    <a:pt x="1251121" y="606490"/>
                  </a:cubicBezTo>
                  <a:cubicBezTo>
                    <a:pt x="1254831" y="587939"/>
                    <a:pt x="1255863" y="568860"/>
                    <a:pt x="1260451" y="550506"/>
                  </a:cubicBezTo>
                  <a:cubicBezTo>
                    <a:pt x="1265222" y="531423"/>
                    <a:pt x="1268201" y="510890"/>
                    <a:pt x="1279112" y="494523"/>
                  </a:cubicBezTo>
                  <a:lnTo>
                    <a:pt x="1297774" y="466531"/>
                  </a:lnTo>
                  <a:cubicBezTo>
                    <a:pt x="1300884" y="457200"/>
                    <a:pt x="1304402" y="447996"/>
                    <a:pt x="1307104" y="438539"/>
                  </a:cubicBezTo>
                  <a:cubicBezTo>
                    <a:pt x="1310627" y="426209"/>
                    <a:pt x="1310073" y="412351"/>
                    <a:pt x="1316435" y="401217"/>
                  </a:cubicBezTo>
                  <a:cubicBezTo>
                    <a:pt x="1322982" y="389760"/>
                    <a:pt x="1335096" y="382556"/>
                    <a:pt x="1344427" y="373225"/>
                  </a:cubicBezTo>
                  <a:cubicBezTo>
                    <a:pt x="1366085" y="308247"/>
                    <a:pt x="1338264" y="377804"/>
                    <a:pt x="1372419" y="326572"/>
                  </a:cubicBezTo>
                  <a:cubicBezTo>
                    <a:pt x="1380135" y="314999"/>
                    <a:pt x="1385601" y="302034"/>
                    <a:pt x="1391080" y="289249"/>
                  </a:cubicBezTo>
                  <a:cubicBezTo>
                    <a:pt x="1394954" y="280209"/>
                    <a:pt x="1395350" y="269691"/>
                    <a:pt x="1400410" y="261257"/>
                  </a:cubicBezTo>
                  <a:cubicBezTo>
                    <a:pt x="1404936" y="253714"/>
                    <a:pt x="1412851" y="248816"/>
                    <a:pt x="1419072" y="242596"/>
                  </a:cubicBezTo>
                  <a:cubicBezTo>
                    <a:pt x="1442522" y="172240"/>
                    <a:pt x="1408162" y="256232"/>
                    <a:pt x="1456394" y="195943"/>
                  </a:cubicBezTo>
                  <a:cubicBezTo>
                    <a:pt x="1462538" y="188263"/>
                    <a:pt x="1461326" y="176748"/>
                    <a:pt x="1465725" y="167951"/>
                  </a:cubicBezTo>
                  <a:cubicBezTo>
                    <a:pt x="1481156" y="137090"/>
                    <a:pt x="1506716" y="117629"/>
                    <a:pt x="1531039" y="93306"/>
                  </a:cubicBezTo>
                  <a:cubicBezTo>
                    <a:pt x="1540370" y="83976"/>
                    <a:pt x="1546513" y="69488"/>
                    <a:pt x="1559031" y="65315"/>
                  </a:cubicBezTo>
                  <a:lnTo>
                    <a:pt x="1615014" y="46653"/>
                  </a:lnTo>
                  <a:cubicBezTo>
                    <a:pt x="1624345" y="43543"/>
                    <a:pt x="1633247" y="38543"/>
                    <a:pt x="1643006" y="37323"/>
                  </a:cubicBezTo>
                  <a:cubicBezTo>
                    <a:pt x="1667888" y="34213"/>
                    <a:pt x="1692917" y="32114"/>
                    <a:pt x="1717651" y="27992"/>
                  </a:cubicBezTo>
                  <a:cubicBezTo>
                    <a:pt x="1730300" y="25884"/>
                    <a:pt x="1742238" y="20159"/>
                    <a:pt x="1754974" y="18661"/>
                  </a:cubicBezTo>
                  <a:cubicBezTo>
                    <a:pt x="1795248" y="13923"/>
                    <a:pt x="1835886" y="13002"/>
                    <a:pt x="1876272" y="9331"/>
                  </a:cubicBezTo>
                  <a:cubicBezTo>
                    <a:pt x="1904320" y="6781"/>
                    <a:pt x="1932255" y="3110"/>
                    <a:pt x="1960247" y="0"/>
                  </a:cubicBezTo>
                  <a:cubicBezTo>
                    <a:pt x="1993625" y="6676"/>
                    <a:pt x="2010867" y="3967"/>
                    <a:pt x="2034892" y="27992"/>
                  </a:cubicBezTo>
                  <a:cubicBezTo>
                    <a:pt x="2042821" y="35921"/>
                    <a:pt x="2046374" y="47369"/>
                    <a:pt x="2053553" y="55984"/>
                  </a:cubicBezTo>
                  <a:cubicBezTo>
                    <a:pt x="2074482" y="81099"/>
                    <a:pt x="2086967" y="82181"/>
                    <a:pt x="2100206" y="111968"/>
                  </a:cubicBezTo>
                  <a:cubicBezTo>
                    <a:pt x="2108195" y="129943"/>
                    <a:pt x="2112648" y="149290"/>
                    <a:pt x="2118868" y="167951"/>
                  </a:cubicBezTo>
                  <a:lnTo>
                    <a:pt x="2128198" y="195943"/>
                  </a:lnTo>
                  <a:cubicBezTo>
                    <a:pt x="2121978" y="205274"/>
                    <a:pt x="2116716" y="215320"/>
                    <a:pt x="2109537" y="223935"/>
                  </a:cubicBezTo>
                  <a:cubicBezTo>
                    <a:pt x="2094797" y="241623"/>
                    <a:pt x="2074524" y="260103"/>
                    <a:pt x="2053553" y="270588"/>
                  </a:cubicBezTo>
                  <a:cubicBezTo>
                    <a:pt x="2044756" y="274987"/>
                    <a:pt x="2035282" y="278423"/>
                    <a:pt x="2025561" y="279919"/>
                  </a:cubicBezTo>
                  <a:cubicBezTo>
                    <a:pt x="1994667" y="284672"/>
                    <a:pt x="1963357" y="286139"/>
                    <a:pt x="1932255" y="289249"/>
                  </a:cubicBezTo>
                  <a:lnTo>
                    <a:pt x="1820288" y="326572"/>
                  </a:lnTo>
                  <a:cubicBezTo>
                    <a:pt x="1820283" y="326574"/>
                    <a:pt x="1764308" y="345230"/>
                    <a:pt x="1764304" y="345233"/>
                  </a:cubicBezTo>
                  <a:cubicBezTo>
                    <a:pt x="1754973" y="351453"/>
                    <a:pt x="1744927" y="356715"/>
                    <a:pt x="1736312" y="363894"/>
                  </a:cubicBezTo>
                  <a:cubicBezTo>
                    <a:pt x="1636923" y="446719"/>
                    <a:pt x="1768874" y="352026"/>
                    <a:pt x="1680329" y="401217"/>
                  </a:cubicBezTo>
                  <a:cubicBezTo>
                    <a:pt x="1660723" y="412109"/>
                    <a:pt x="1624345" y="438539"/>
                    <a:pt x="1624345" y="438539"/>
                  </a:cubicBezTo>
                  <a:cubicBezTo>
                    <a:pt x="1582143" y="501843"/>
                    <a:pt x="1602882" y="478664"/>
                    <a:pt x="1568361" y="513184"/>
                  </a:cubicBezTo>
                  <a:cubicBezTo>
                    <a:pt x="1546154" y="579806"/>
                    <a:pt x="1560611" y="552801"/>
                    <a:pt x="1531039" y="597159"/>
                  </a:cubicBezTo>
                  <a:cubicBezTo>
                    <a:pt x="1516938" y="653560"/>
                    <a:pt x="1525761" y="622324"/>
                    <a:pt x="1503047" y="690466"/>
                  </a:cubicBezTo>
                  <a:lnTo>
                    <a:pt x="1493716" y="718457"/>
                  </a:lnTo>
                  <a:cubicBezTo>
                    <a:pt x="1490606" y="746449"/>
                    <a:pt x="1489909" y="774816"/>
                    <a:pt x="1484386" y="802433"/>
                  </a:cubicBezTo>
                  <a:cubicBezTo>
                    <a:pt x="1480528" y="821722"/>
                    <a:pt x="1471946" y="839756"/>
                    <a:pt x="1465725" y="858417"/>
                  </a:cubicBezTo>
                  <a:cubicBezTo>
                    <a:pt x="1462615" y="867747"/>
                    <a:pt x="1461849" y="878225"/>
                    <a:pt x="1456394" y="886408"/>
                  </a:cubicBezTo>
                  <a:cubicBezTo>
                    <a:pt x="1450174" y="895739"/>
                    <a:pt x="1442748" y="904370"/>
                    <a:pt x="1437733" y="914400"/>
                  </a:cubicBezTo>
                  <a:cubicBezTo>
                    <a:pt x="1433334" y="923197"/>
                    <a:pt x="1432801" y="933595"/>
                    <a:pt x="1428402" y="942392"/>
                  </a:cubicBezTo>
                  <a:cubicBezTo>
                    <a:pt x="1423387" y="952422"/>
                    <a:pt x="1414756" y="960354"/>
                    <a:pt x="1409741" y="970384"/>
                  </a:cubicBezTo>
                  <a:cubicBezTo>
                    <a:pt x="1371110" y="1047645"/>
                    <a:pt x="1435229" y="946147"/>
                    <a:pt x="1381749" y="1026368"/>
                  </a:cubicBezTo>
                  <a:cubicBezTo>
                    <a:pt x="1375529" y="1045029"/>
                    <a:pt x="1373999" y="1065984"/>
                    <a:pt x="1363088" y="1082351"/>
                  </a:cubicBezTo>
                  <a:cubicBezTo>
                    <a:pt x="1356868" y="1091682"/>
                    <a:pt x="1348981" y="1100096"/>
                    <a:pt x="1344427" y="1110343"/>
                  </a:cubicBezTo>
                  <a:cubicBezTo>
                    <a:pt x="1336438" y="1128318"/>
                    <a:pt x="1331985" y="1147666"/>
                    <a:pt x="1325765" y="1166327"/>
                  </a:cubicBezTo>
                  <a:cubicBezTo>
                    <a:pt x="1322655" y="1175658"/>
                    <a:pt x="1318821" y="1184777"/>
                    <a:pt x="1316435" y="1194319"/>
                  </a:cubicBezTo>
                  <a:cubicBezTo>
                    <a:pt x="1313325" y="1206760"/>
                    <a:pt x="1312156" y="1219854"/>
                    <a:pt x="1307104" y="1231641"/>
                  </a:cubicBezTo>
                  <a:cubicBezTo>
                    <a:pt x="1302687" y="1241948"/>
                    <a:pt x="1294663" y="1250302"/>
                    <a:pt x="1288443" y="1259633"/>
                  </a:cubicBezTo>
                  <a:cubicBezTo>
                    <a:pt x="1285333" y="1272074"/>
                    <a:pt x="1284164" y="1285168"/>
                    <a:pt x="1279112" y="1296955"/>
                  </a:cubicBezTo>
                  <a:cubicBezTo>
                    <a:pt x="1274695" y="1307262"/>
                    <a:pt x="1263997" y="1314308"/>
                    <a:pt x="1260451" y="1324947"/>
                  </a:cubicBezTo>
                  <a:cubicBezTo>
                    <a:pt x="1252741" y="1348078"/>
                    <a:pt x="1252057" y="1417317"/>
                    <a:pt x="1232459" y="1436915"/>
                  </a:cubicBezTo>
                  <a:cubicBezTo>
                    <a:pt x="1117366" y="1552008"/>
                    <a:pt x="1228859" y="1434416"/>
                    <a:pt x="1167145" y="1511559"/>
                  </a:cubicBezTo>
                  <a:cubicBezTo>
                    <a:pt x="1144003" y="1540487"/>
                    <a:pt x="1148968" y="1519923"/>
                    <a:pt x="1129823" y="1558213"/>
                  </a:cubicBezTo>
                  <a:cubicBezTo>
                    <a:pt x="1125425" y="1567010"/>
                    <a:pt x="1125552" y="1577770"/>
                    <a:pt x="1120492" y="1586204"/>
                  </a:cubicBezTo>
                  <a:cubicBezTo>
                    <a:pt x="1115966" y="1593747"/>
                    <a:pt x="1107326" y="1597997"/>
                    <a:pt x="1101831" y="1604866"/>
                  </a:cubicBezTo>
                  <a:cubicBezTo>
                    <a:pt x="1094826" y="1613622"/>
                    <a:pt x="1090175" y="1624101"/>
                    <a:pt x="1083170" y="1632857"/>
                  </a:cubicBezTo>
                  <a:cubicBezTo>
                    <a:pt x="1077674" y="1639727"/>
                    <a:pt x="1069786" y="1644481"/>
                    <a:pt x="1064508" y="1651519"/>
                  </a:cubicBezTo>
                  <a:cubicBezTo>
                    <a:pt x="1051051" y="1669461"/>
                    <a:pt x="1039627" y="1688841"/>
                    <a:pt x="1027186" y="1707502"/>
                  </a:cubicBezTo>
                  <a:lnTo>
                    <a:pt x="989863" y="1763486"/>
                  </a:lnTo>
                  <a:lnTo>
                    <a:pt x="971202" y="1791478"/>
                  </a:lnTo>
                  <a:cubicBezTo>
                    <a:pt x="964982" y="1800809"/>
                    <a:pt x="960470" y="1811541"/>
                    <a:pt x="952541" y="1819470"/>
                  </a:cubicBezTo>
                  <a:cubicBezTo>
                    <a:pt x="936990" y="1835021"/>
                    <a:pt x="924187" y="1853924"/>
                    <a:pt x="905888" y="1866123"/>
                  </a:cubicBezTo>
                  <a:cubicBezTo>
                    <a:pt x="896557" y="1872343"/>
                    <a:pt x="886511" y="1877605"/>
                    <a:pt x="877896" y="1884784"/>
                  </a:cubicBezTo>
                  <a:cubicBezTo>
                    <a:pt x="867759" y="1893232"/>
                    <a:pt x="860642" y="1905106"/>
                    <a:pt x="849904" y="1912776"/>
                  </a:cubicBezTo>
                  <a:cubicBezTo>
                    <a:pt x="811857" y="1939953"/>
                    <a:pt x="801921" y="1927437"/>
                    <a:pt x="756598" y="1950098"/>
                  </a:cubicBezTo>
                  <a:cubicBezTo>
                    <a:pt x="744157" y="1956318"/>
                    <a:pt x="730849" y="1961044"/>
                    <a:pt x="719276" y="1968759"/>
                  </a:cubicBezTo>
                  <a:cubicBezTo>
                    <a:pt x="711956" y="1973639"/>
                    <a:pt x="708483" y="1983487"/>
                    <a:pt x="700614" y="1987421"/>
                  </a:cubicBezTo>
                  <a:cubicBezTo>
                    <a:pt x="683020" y="1996218"/>
                    <a:pt x="660998" y="1995171"/>
                    <a:pt x="644631" y="2006082"/>
                  </a:cubicBezTo>
                  <a:cubicBezTo>
                    <a:pt x="578676" y="2050051"/>
                    <a:pt x="660312" y="1994881"/>
                    <a:pt x="579316" y="2052735"/>
                  </a:cubicBezTo>
                  <a:cubicBezTo>
                    <a:pt x="570191" y="2059253"/>
                    <a:pt x="560081" y="2064391"/>
                    <a:pt x="551325" y="2071396"/>
                  </a:cubicBezTo>
                  <a:cubicBezTo>
                    <a:pt x="544456" y="2076891"/>
                    <a:pt x="540531" y="2086123"/>
                    <a:pt x="532663" y="2090057"/>
                  </a:cubicBezTo>
                  <a:cubicBezTo>
                    <a:pt x="515069" y="2098854"/>
                    <a:pt x="495763" y="2103949"/>
                    <a:pt x="476680" y="2108719"/>
                  </a:cubicBezTo>
                  <a:cubicBezTo>
                    <a:pt x="390985" y="2130141"/>
                    <a:pt x="452156" y="2117249"/>
                    <a:pt x="290068" y="2127380"/>
                  </a:cubicBezTo>
                  <a:cubicBezTo>
                    <a:pt x="277627" y="2130490"/>
                    <a:pt x="265362" y="2134416"/>
                    <a:pt x="252745" y="2136710"/>
                  </a:cubicBezTo>
                  <a:cubicBezTo>
                    <a:pt x="231107" y="2140644"/>
                    <a:pt x="208860" y="2141096"/>
                    <a:pt x="187431" y="2146041"/>
                  </a:cubicBezTo>
                  <a:cubicBezTo>
                    <a:pt x="168264" y="2150464"/>
                    <a:pt x="150108" y="2158482"/>
                    <a:pt x="131447" y="2164702"/>
                  </a:cubicBezTo>
                  <a:cubicBezTo>
                    <a:pt x="122116" y="2167812"/>
                    <a:pt x="111639" y="2168577"/>
                    <a:pt x="103455" y="2174033"/>
                  </a:cubicBezTo>
                  <a:lnTo>
                    <a:pt x="75463" y="2192694"/>
                  </a:lnTo>
                  <a:cubicBezTo>
                    <a:pt x="53692" y="2189584"/>
                    <a:pt x="29820" y="2193199"/>
                    <a:pt x="10149" y="2183364"/>
                  </a:cubicBezTo>
                  <a:cubicBezTo>
                    <a:pt x="-4098" y="2176240"/>
                    <a:pt x="819" y="2108885"/>
                    <a:pt x="819" y="2108719"/>
                  </a:cubicBezTo>
                  <a:lnTo>
                    <a:pt x="38141" y="2034074"/>
                  </a:lnTo>
                  <a:close/>
                </a:path>
              </a:pathLst>
            </a:custGeom>
            <a:pattFill prst="lgConfetti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NZ"/>
            </a:p>
          </xdr:txBody>
        </xdr:sp>
        <xdr:sp macro="" textlink="">
          <xdr:nvSpPr>
            <xdr:cNvPr id="33" name="Freeform: Shape 32">
              <a:extLst>
                <a:ext uri="{FF2B5EF4-FFF2-40B4-BE49-F238E27FC236}">
                  <a16:creationId xmlns:a16="http://schemas.microsoft.com/office/drawing/2014/main" id="{1BD364C8-C56F-4BAB-8765-A5C5713785F5}"/>
                </a:ext>
              </a:extLst>
            </xdr:cNvPr>
            <xdr:cNvSpPr/>
          </xdr:nvSpPr>
          <xdr:spPr>
            <a:xfrm>
              <a:off x="3704252" y="931178"/>
              <a:ext cx="1616847" cy="2038525"/>
            </a:xfrm>
            <a:custGeom>
              <a:avLst/>
              <a:gdLst>
                <a:gd name="connsiteX0" fmla="*/ 1627464 w 1646722"/>
                <a:gd name="connsiteY0" fmla="*/ 1937857 h 2038525"/>
                <a:gd name="connsiteX1" fmla="*/ 1627464 w 1646722"/>
                <a:gd name="connsiteY1" fmla="*/ 1937857 h 2038525"/>
                <a:gd name="connsiteX2" fmla="*/ 1568741 w 1646722"/>
                <a:gd name="connsiteY2" fmla="*/ 1820411 h 2038525"/>
                <a:gd name="connsiteX3" fmla="*/ 1526796 w 1646722"/>
                <a:gd name="connsiteY3" fmla="*/ 1770077 h 2038525"/>
                <a:gd name="connsiteX4" fmla="*/ 1493240 w 1646722"/>
                <a:gd name="connsiteY4" fmla="*/ 1719743 h 2038525"/>
                <a:gd name="connsiteX5" fmla="*/ 1476462 w 1646722"/>
                <a:gd name="connsiteY5" fmla="*/ 1694576 h 2038525"/>
                <a:gd name="connsiteX6" fmla="*/ 1459684 w 1646722"/>
                <a:gd name="connsiteY6" fmla="*/ 1652631 h 2038525"/>
                <a:gd name="connsiteX7" fmla="*/ 1426128 w 1646722"/>
                <a:gd name="connsiteY7" fmla="*/ 1602297 h 2038525"/>
                <a:gd name="connsiteX8" fmla="*/ 1400961 w 1646722"/>
                <a:gd name="connsiteY8" fmla="*/ 1551963 h 2038525"/>
                <a:gd name="connsiteX9" fmla="*/ 1325461 w 1646722"/>
                <a:gd name="connsiteY9" fmla="*/ 1476462 h 2038525"/>
                <a:gd name="connsiteX10" fmla="*/ 1308683 w 1646722"/>
                <a:gd name="connsiteY10" fmla="*/ 1442906 h 2038525"/>
                <a:gd name="connsiteX11" fmla="*/ 1249960 w 1646722"/>
                <a:gd name="connsiteY11" fmla="*/ 1400961 h 2038525"/>
                <a:gd name="connsiteX12" fmla="*/ 1233182 w 1646722"/>
                <a:gd name="connsiteY12" fmla="*/ 1359016 h 2038525"/>
                <a:gd name="connsiteX13" fmla="*/ 1124125 w 1646722"/>
                <a:gd name="connsiteY13" fmla="*/ 1300294 h 2038525"/>
                <a:gd name="connsiteX14" fmla="*/ 1057013 w 1646722"/>
                <a:gd name="connsiteY14" fmla="*/ 1266738 h 2038525"/>
                <a:gd name="connsiteX15" fmla="*/ 998290 w 1646722"/>
                <a:gd name="connsiteY15" fmla="*/ 1233182 h 2038525"/>
                <a:gd name="connsiteX16" fmla="*/ 947956 w 1646722"/>
                <a:gd name="connsiteY16" fmla="*/ 1174459 h 2038525"/>
                <a:gd name="connsiteX17" fmla="*/ 939567 w 1646722"/>
                <a:gd name="connsiteY17" fmla="*/ 1149292 h 2038525"/>
                <a:gd name="connsiteX18" fmla="*/ 906011 w 1646722"/>
                <a:gd name="connsiteY18" fmla="*/ 1098958 h 2038525"/>
                <a:gd name="connsiteX19" fmla="*/ 889233 w 1646722"/>
                <a:gd name="connsiteY19" fmla="*/ 1073791 h 2038525"/>
                <a:gd name="connsiteX20" fmla="*/ 838899 w 1646722"/>
                <a:gd name="connsiteY20" fmla="*/ 1023457 h 2038525"/>
                <a:gd name="connsiteX21" fmla="*/ 780176 w 1646722"/>
                <a:gd name="connsiteY21" fmla="*/ 989901 h 2038525"/>
                <a:gd name="connsiteX22" fmla="*/ 738231 w 1646722"/>
                <a:gd name="connsiteY22" fmla="*/ 939567 h 2038525"/>
                <a:gd name="connsiteX23" fmla="*/ 713064 w 1646722"/>
                <a:gd name="connsiteY23" fmla="*/ 906011 h 2038525"/>
                <a:gd name="connsiteX24" fmla="*/ 679508 w 1646722"/>
                <a:gd name="connsiteY24" fmla="*/ 855677 h 2038525"/>
                <a:gd name="connsiteX25" fmla="*/ 645952 w 1646722"/>
                <a:gd name="connsiteY25" fmla="*/ 805343 h 2038525"/>
                <a:gd name="connsiteX26" fmla="*/ 595618 w 1646722"/>
                <a:gd name="connsiteY26" fmla="*/ 771787 h 2038525"/>
                <a:gd name="connsiteX27" fmla="*/ 545284 w 1646722"/>
                <a:gd name="connsiteY27" fmla="*/ 696286 h 2038525"/>
                <a:gd name="connsiteX28" fmla="*/ 494950 w 1646722"/>
                <a:gd name="connsiteY28" fmla="*/ 637563 h 2038525"/>
                <a:gd name="connsiteX29" fmla="*/ 436228 w 1646722"/>
                <a:gd name="connsiteY29" fmla="*/ 562062 h 2038525"/>
                <a:gd name="connsiteX30" fmla="*/ 402672 w 1646722"/>
                <a:gd name="connsiteY30" fmla="*/ 494950 h 2038525"/>
                <a:gd name="connsiteX31" fmla="*/ 385894 w 1646722"/>
                <a:gd name="connsiteY31" fmla="*/ 461394 h 2038525"/>
                <a:gd name="connsiteX32" fmla="*/ 360727 w 1646722"/>
                <a:gd name="connsiteY32" fmla="*/ 436228 h 2038525"/>
                <a:gd name="connsiteX33" fmla="*/ 352338 w 1646722"/>
                <a:gd name="connsiteY33" fmla="*/ 411061 h 2038525"/>
                <a:gd name="connsiteX34" fmla="*/ 318782 w 1646722"/>
                <a:gd name="connsiteY34" fmla="*/ 360727 h 2038525"/>
                <a:gd name="connsiteX35" fmla="*/ 276837 w 1646722"/>
                <a:gd name="connsiteY35" fmla="*/ 285226 h 2038525"/>
                <a:gd name="connsiteX36" fmla="*/ 268448 w 1646722"/>
                <a:gd name="connsiteY36" fmla="*/ 243281 h 2038525"/>
                <a:gd name="connsiteX37" fmla="*/ 251670 w 1646722"/>
                <a:gd name="connsiteY37" fmla="*/ 192947 h 2038525"/>
                <a:gd name="connsiteX38" fmla="*/ 226503 w 1646722"/>
                <a:gd name="connsiteY38" fmla="*/ 125835 h 2038525"/>
                <a:gd name="connsiteX39" fmla="*/ 218114 w 1646722"/>
                <a:gd name="connsiteY39" fmla="*/ 92279 h 2038525"/>
                <a:gd name="connsiteX40" fmla="*/ 125835 w 1646722"/>
                <a:gd name="connsiteY40" fmla="*/ 16778 h 2038525"/>
                <a:gd name="connsiteX41" fmla="*/ 83890 w 1646722"/>
                <a:gd name="connsiteY41" fmla="*/ 0 h 2038525"/>
                <a:gd name="connsiteX42" fmla="*/ 8389 w 1646722"/>
                <a:gd name="connsiteY42" fmla="*/ 33556 h 2038525"/>
                <a:gd name="connsiteX43" fmla="*/ 0 w 1646722"/>
                <a:gd name="connsiteY43" fmla="*/ 58723 h 2038525"/>
                <a:gd name="connsiteX44" fmla="*/ 8389 w 1646722"/>
                <a:gd name="connsiteY44" fmla="*/ 192947 h 2038525"/>
                <a:gd name="connsiteX45" fmla="*/ 33556 w 1646722"/>
                <a:gd name="connsiteY45" fmla="*/ 243281 h 2038525"/>
                <a:gd name="connsiteX46" fmla="*/ 41945 w 1646722"/>
                <a:gd name="connsiteY46" fmla="*/ 268448 h 2038525"/>
                <a:gd name="connsiteX47" fmla="*/ 58723 w 1646722"/>
                <a:gd name="connsiteY47" fmla="*/ 293615 h 2038525"/>
                <a:gd name="connsiteX48" fmla="*/ 67112 w 1646722"/>
                <a:gd name="connsiteY48" fmla="*/ 318782 h 2038525"/>
                <a:gd name="connsiteX49" fmla="*/ 92279 w 1646722"/>
                <a:gd name="connsiteY49" fmla="*/ 369116 h 2038525"/>
                <a:gd name="connsiteX50" fmla="*/ 109057 w 1646722"/>
                <a:gd name="connsiteY50" fmla="*/ 427839 h 2038525"/>
                <a:gd name="connsiteX51" fmla="*/ 125835 w 1646722"/>
                <a:gd name="connsiteY51" fmla="*/ 511728 h 2038525"/>
                <a:gd name="connsiteX52" fmla="*/ 159391 w 1646722"/>
                <a:gd name="connsiteY52" fmla="*/ 562062 h 2038525"/>
                <a:gd name="connsiteX53" fmla="*/ 184558 w 1646722"/>
                <a:gd name="connsiteY53" fmla="*/ 620785 h 2038525"/>
                <a:gd name="connsiteX54" fmla="*/ 201336 w 1646722"/>
                <a:gd name="connsiteY54" fmla="*/ 671119 h 2038525"/>
                <a:gd name="connsiteX55" fmla="*/ 268448 w 1646722"/>
                <a:gd name="connsiteY55" fmla="*/ 771787 h 2038525"/>
                <a:gd name="connsiteX56" fmla="*/ 285226 w 1646722"/>
                <a:gd name="connsiteY56" fmla="*/ 796954 h 2038525"/>
                <a:gd name="connsiteX57" fmla="*/ 302004 w 1646722"/>
                <a:gd name="connsiteY57" fmla="*/ 822121 h 2038525"/>
                <a:gd name="connsiteX58" fmla="*/ 327171 w 1646722"/>
                <a:gd name="connsiteY58" fmla="*/ 847288 h 2038525"/>
                <a:gd name="connsiteX59" fmla="*/ 352338 w 1646722"/>
                <a:gd name="connsiteY59" fmla="*/ 897622 h 2038525"/>
                <a:gd name="connsiteX60" fmla="*/ 369116 w 1646722"/>
                <a:gd name="connsiteY60" fmla="*/ 931178 h 2038525"/>
                <a:gd name="connsiteX61" fmla="*/ 411061 w 1646722"/>
                <a:gd name="connsiteY61" fmla="*/ 989901 h 2038525"/>
                <a:gd name="connsiteX62" fmla="*/ 469783 w 1646722"/>
                <a:gd name="connsiteY62" fmla="*/ 1057013 h 2038525"/>
                <a:gd name="connsiteX63" fmla="*/ 511728 w 1646722"/>
                <a:gd name="connsiteY63" fmla="*/ 1107347 h 2038525"/>
                <a:gd name="connsiteX64" fmla="*/ 536895 w 1646722"/>
                <a:gd name="connsiteY64" fmla="*/ 1124125 h 2038525"/>
                <a:gd name="connsiteX65" fmla="*/ 562062 w 1646722"/>
                <a:gd name="connsiteY65" fmla="*/ 1149292 h 2038525"/>
                <a:gd name="connsiteX66" fmla="*/ 612396 w 1646722"/>
                <a:gd name="connsiteY66" fmla="*/ 1174459 h 2038525"/>
                <a:gd name="connsiteX67" fmla="*/ 662730 w 1646722"/>
                <a:gd name="connsiteY67" fmla="*/ 1224793 h 2038525"/>
                <a:gd name="connsiteX68" fmla="*/ 704675 w 1646722"/>
                <a:gd name="connsiteY68" fmla="*/ 1275127 h 2038525"/>
                <a:gd name="connsiteX69" fmla="*/ 729842 w 1646722"/>
                <a:gd name="connsiteY69" fmla="*/ 1291905 h 2038525"/>
                <a:gd name="connsiteX70" fmla="*/ 771787 w 1646722"/>
                <a:gd name="connsiteY70" fmla="*/ 1342239 h 2038525"/>
                <a:gd name="connsiteX71" fmla="*/ 822121 w 1646722"/>
                <a:gd name="connsiteY71" fmla="*/ 1375794 h 2038525"/>
                <a:gd name="connsiteX72" fmla="*/ 872455 w 1646722"/>
                <a:gd name="connsiteY72" fmla="*/ 1417739 h 2038525"/>
                <a:gd name="connsiteX73" fmla="*/ 897622 w 1646722"/>
                <a:gd name="connsiteY73" fmla="*/ 1442906 h 2038525"/>
                <a:gd name="connsiteX74" fmla="*/ 922789 w 1646722"/>
                <a:gd name="connsiteY74" fmla="*/ 1459684 h 2038525"/>
                <a:gd name="connsiteX75" fmla="*/ 989901 w 1646722"/>
                <a:gd name="connsiteY75" fmla="*/ 1518407 h 2038525"/>
                <a:gd name="connsiteX76" fmla="*/ 1040235 w 1646722"/>
                <a:gd name="connsiteY76" fmla="*/ 1560352 h 2038525"/>
                <a:gd name="connsiteX77" fmla="*/ 1057013 w 1646722"/>
                <a:gd name="connsiteY77" fmla="*/ 1585519 h 2038525"/>
                <a:gd name="connsiteX78" fmla="*/ 1115736 w 1646722"/>
                <a:gd name="connsiteY78" fmla="*/ 1627464 h 2038525"/>
                <a:gd name="connsiteX79" fmla="*/ 1166070 w 1646722"/>
                <a:gd name="connsiteY79" fmla="*/ 1677798 h 2038525"/>
                <a:gd name="connsiteX80" fmla="*/ 1241571 w 1646722"/>
                <a:gd name="connsiteY80" fmla="*/ 1728132 h 2038525"/>
                <a:gd name="connsiteX81" fmla="*/ 1266738 w 1646722"/>
                <a:gd name="connsiteY81" fmla="*/ 1744910 h 2038525"/>
                <a:gd name="connsiteX82" fmla="*/ 1291905 w 1646722"/>
                <a:gd name="connsiteY82" fmla="*/ 1770077 h 2038525"/>
                <a:gd name="connsiteX83" fmla="*/ 1325461 w 1646722"/>
                <a:gd name="connsiteY83" fmla="*/ 1820411 h 2038525"/>
                <a:gd name="connsiteX84" fmla="*/ 1350628 w 1646722"/>
                <a:gd name="connsiteY84" fmla="*/ 1879134 h 2038525"/>
                <a:gd name="connsiteX85" fmla="*/ 1375794 w 1646722"/>
                <a:gd name="connsiteY85" fmla="*/ 1887523 h 2038525"/>
                <a:gd name="connsiteX86" fmla="*/ 1409350 w 1646722"/>
                <a:gd name="connsiteY86" fmla="*/ 2004969 h 2038525"/>
                <a:gd name="connsiteX87" fmla="*/ 1426128 w 1646722"/>
                <a:gd name="connsiteY87" fmla="*/ 2030136 h 2038525"/>
                <a:gd name="connsiteX88" fmla="*/ 1451295 w 1646722"/>
                <a:gd name="connsiteY88" fmla="*/ 2038525 h 2038525"/>
                <a:gd name="connsiteX89" fmla="*/ 1543574 w 1646722"/>
                <a:gd name="connsiteY89" fmla="*/ 2030136 h 2038525"/>
                <a:gd name="connsiteX90" fmla="*/ 1619075 w 1646722"/>
                <a:gd name="connsiteY90" fmla="*/ 1996580 h 2038525"/>
                <a:gd name="connsiteX91" fmla="*/ 1644242 w 1646722"/>
                <a:gd name="connsiteY91" fmla="*/ 1971413 h 2038525"/>
                <a:gd name="connsiteX92" fmla="*/ 1627464 w 1646722"/>
                <a:gd name="connsiteY92" fmla="*/ 1937857 h 2038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  <a:cxn ang="0">
                  <a:pos x="connsiteX59" y="connsiteY59"/>
                </a:cxn>
                <a:cxn ang="0">
                  <a:pos x="connsiteX60" y="connsiteY60"/>
                </a:cxn>
                <a:cxn ang="0">
                  <a:pos x="connsiteX61" y="connsiteY61"/>
                </a:cxn>
                <a:cxn ang="0">
                  <a:pos x="connsiteX62" y="connsiteY62"/>
                </a:cxn>
                <a:cxn ang="0">
                  <a:pos x="connsiteX63" y="connsiteY63"/>
                </a:cxn>
                <a:cxn ang="0">
                  <a:pos x="connsiteX64" y="connsiteY64"/>
                </a:cxn>
                <a:cxn ang="0">
                  <a:pos x="connsiteX65" y="connsiteY65"/>
                </a:cxn>
                <a:cxn ang="0">
                  <a:pos x="connsiteX66" y="connsiteY66"/>
                </a:cxn>
                <a:cxn ang="0">
                  <a:pos x="connsiteX67" y="connsiteY67"/>
                </a:cxn>
                <a:cxn ang="0">
                  <a:pos x="connsiteX68" y="connsiteY68"/>
                </a:cxn>
                <a:cxn ang="0">
                  <a:pos x="connsiteX69" y="connsiteY69"/>
                </a:cxn>
                <a:cxn ang="0">
                  <a:pos x="connsiteX70" y="connsiteY70"/>
                </a:cxn>
                <a:cxn ang="0">
                  <a:pos x="connsiteX71" y="connsiteY71"/>
                </a:cxn>
                <a:cxn ang="0">
                  <a:pos x="connsiteX72" y="connsiteY72"/>
                </a:cxn>
                <a:cxn ang="0">
                  <a:pos x="connsiteX73" y="connsiteY73"/>
                </a:cxn>
                <a:cxn ang="0">
                  <a:pos x="connsiteX74" y="connsiteY74"/>
                </a:cxn>
                <a:cxn ang="0">
                  <a:pos x="connsiteX75" y="connsiteY75"/>
                </a:cxn>
                <a:cxn ang="0">
                  <a:pos x="connsiteX76" y="connsiteY76"/>
                </a:cxn>
                <a:cxn ang="0">
                  <a:pos x="connsiteX77" y="connsiteY77"/>
                </a:cxn>
                <a:cxn ang="0">
                  <a:pos x="connsiteX78" y="connsiteY78"/>
                </a:cxn>
                <a:cxn ang="0">
                  <a:pos x="connsiteX79" y="connsiteY79"/>
                </a:cxn>
                <a:cxn ang="0">
                  <a:pos x="connsiteX80" y="connsiteY80"/>
                </a:cxn>
                <a:cxn ang="0">
                  <a:pos x="connsiteX81" y="connsiteY81"/>
                </a:cxn>
                <a:cxn ang="0">
                  <a:pos x="connsiteX82" y="connsiteY82"/>
                </a:cxn>
                <a:cxn ang="0">
                  <a:pos x="connsiteX83" y="connsiteY83"/>
                </a:cxn>
                <a:cxn ang="0">
                  <a:pos x="connsiteX84" y="connsiteY84"/>
                </a:cxn>
                <a:cxn ang="0">
                  <a:pos x="connsiteX85" y="connsiteY85"/>
                </a:cxn>
                <a:cxn ang="0">
                  <a:pos x="connsiteX86" y="connsiteY86"/>
                </a:cxn>
                <a:cxn ang="0">
                  <a:pos x="connsiteX87" y="connsiteY87"/>
                </a:cxn>
                <a:cxn ang="0">
                  <a:pos x="connsiteX88" y="connsiteY88"/>
                </a:cxn>
                <a:cxn ang="0">
                  <a:pos x="connsiteX89" y="connsiteY89"/>
                </a:cxn>
                <a:cxn ang="0">
                  <a:pos x="connsiteX90" y="connsiteY90"/>
                </a:cxn>
                <a:cxn ang="0">
                  <a:pos x="connsiteX91" y="connsiteY91"/>
                </a:cxn>
                <a:cxn ang="0">
                  <a:pos x="connsiteX92" y="connsiteY92"/>
                </a:cxn>
              </a:cxnLst>
              <a:rect l="l" t="t" r="r" b="b"/>
              <a:pathLst>
                <a:path w="1646722" h="2038525">
                  <a:moveTo>
                    <a:pt x="1627464" y="1937857"/>
                  </a:moveTo>
                  <a:lnTo>
                    <a:pt x="1627464" y="1937857"/>
                  </a:lnTo>
                  <a:cubicBezTo>
                    <a:pt x="1590720" y="1827624"/>
                    <a:pt x="1623339" y="1856809"/>
                    <a:pt x="1568741" y="1820411"/>
                  </a:cubicBezTo>
                  <a:cubicBezTo>
                    <a:pt x="1508787" y="1730480"/>
                    <a:pt x="1602154" y="1866966"/>
                    <a:pt x="1526796" y="1770077"/>
                  </a:cubicBezTo>
                  <a:cubicBezTo>
                    <a:pt x="1514416" y="1754160"/>
                    <a:pt x="1504425" y="1736521"/>
                    <a:pt x="1493240" y="1719743"/>
                  </a:cubicBezTo>
                  <a:cubicBezTo>
                    <a:pt x="1487647" y="1711354"/>
                    <a:pt x="1480206" y="1703937"/>
                    <a:pt x="1476462" y="1694576"/>
                  </a:cubicBezTo>
                  <a:cubicBezTo>
                    <a:pt x="1470869" y="1680594"/>
                    <a:pt x="1466895" y="1665851"/>
                    <a:pt x="1459684" y="1652631"/>
                  </a:cubicBezTo>
                  <a:cubicBezTo>
                    <a:pt x="1450028" y="1634929"/>
                    <a:pt x="1432505" y="1621427"/>
                    <a:pt x="1426128" y="1602297"/>
                  </a:cubicBezTo>
                  <a:cubicBezTo>
                    <a:pt x="1418626" y="1579790"/>
                    <a:pt x="1417998" y="1570549"/>
                    <a:pt x="1400961" y="1551963"/>
                  </a:cubicBezTo>
                  <a:cubicBezTo>
                    <a:pt x="1376911" y="1525727"/>
                    <a:pt x="1341378" y="1508296"/>
                    <a:pt x="1325461" y="1476462"/>
                  </a:cubicBezTo>
                  <a:cubicBezTo>
                    <a:pt x="1319868" y="1465277"/>
                    <a:pt x="1316822" y="1452401"/>
                    <a:pt x="1308683" y="1442906"/>
                  </a:cubicBezTo>
                  <a:cubicBezTo>
                    <a:pt x="1301746" y="1434813"/>
                    <a:pt x="1261749" y="1408820"/>
                    <a:pt x="1249960" y="1400961"/>
                  </a:cubicBezTo>
                  <a:cubicBezTo>
                    <a:pt x="1244367" y="1386979"/>
                    <a:pt x="1243830" y="1369664"/>
                    <a:pt x="1233182" y="1359016"/>
                  </a:cubicBezTo>
                  <a:cubicBezTo>
                    <a:pt x="1203228" y="1329062"/>
                    <a:pt x="1162063" y="1315469"/>
                    <a:pt x="1124125" y="1300294"/>
                  </a:cubicBezTo>
                  <a:cubicBezTo>
                    <a:pt x="1093942" y="1255019"/>
                    <a:pt x="1123990" y="1286831"/>
                    <a:pt x="1057013" y="1266738"/>
                  </a:cubicBezTo>
                  <a:cubicBezTo>
                    <a:pt x="1037661" y="1260932"/>
                    <a:pt x="1015140" y="1244415"/>
                    <a:pt x="998290" y="1233182"/>
                  </a:cubicBezTo>
                  <a:cubicBezTo>
                    <a:pt x="953343" y="1143289"/>
                    <a:pt x="1016019" y="1256135"/>
                    <a:pt x="947956" y="1174459"/>
                  </a:cubicBezTo>
                  <a:cubicBezTo>
                    <a:pt x="942295" y="1167666"/>
                    <a:pt x="943861" y="1157022"/>
                    <a:pt x="939567" y="1149292"/>
                  </a:cubicBezTo>
                  <a:cubicBezTo>
                    <a:pt x="929774" y="1131665"/>
                    <a:pt x="917196" y="1115736"/>
                    <a:pt x="906011" y="1098958"/>
                  </a:cubicBezTo>
                  <a:cubicBezTo>
                    <a:pt x="900418" y="1090569"/>
                    <a:pt x="896362" y="1080920"/>
                    <a:pt x="889233" y="1073791"/>
                  </a:cubicBezTo>
                  <a:cubicBezTo>
                    <a:pt x="872455" y="1057013"/>
                    <a:pt x="860122" y="1034068"/>
                    <a:pt x="838899" y="1023457"/>
                  </a:cubicBezTo>
                  <a:cubicBezTo>
                    <a:pt x="818386" y="1013201"/>
                    <a:pt x="797962" y="1004723"/>
                    <a:pt x="780176" y="989901"/>
                  </a:cubicBezTo>
                  <a:cubicBezTo>
                    <a:pt x="752528" y="966861"/>
                    <a:pt x="757640" y="966739"/>
                    <a:pt x="738231" y="939567"/>
                  </a:cubicBezTo>
                  <a:cubicBezTo>
                    <a:pt x="730104" y="928190"/>
                    <a:pt x="721453" y="917196"/>
                    <a:pt x="713064" y="906011"/>
                  </a:cubicBezTo>
                  <a:cubicBezTo>
                    <a:pt x="695605" y="836174"/>
                    <a:pt x="720062" y="902024"/>
                    <a:pt x="679508" y="855677"/>
                  </a:cubicBezTo>
                  <a:cubicBezTo>
                    <a:pt x="666229" y="840502"/>
                    <a:pt x="662730" y="816528"/>
                    <a:pt x="645952" y="805343"/>
                  </a:cubicBezTo>
                  <a:lnTo>
                    <a:pt x="595618" y="771787"/>
                  </a:lnTo>
                  <a:cubicBezTo>
                    <a:pt x="578840" y="746620"/>
                    <a:pt x="566672" y="717674"/>
                    <a:pt x="545284" y="696286"/>
                  </a:cubicBezTo>
                  <a:cubicBezTo>
                    <a:pt x="482835" y="633837"/>
                    <a:pt x="559521" y="712895"/>
                    <a:pt x="494950" y="637563"/>
                  </a:cubicBezTo>
                  <a:cubicBezTo>
                    <a:pt x="461807" y="598896"/>
                    <a:pt x="465686" y="620979"/>
                    <a:pt x="436228" y="562062"/>
                  </a:cubicBezTo>
                  <a:lnTo>
                    <a:pt x="402672" y="494950"/>
                  </a:lnTo>
                  <a:cubicBezTo>
                    <a:pt x="397079" y="483765"/>
                    <a:pt x="394737" y="470237"/>
                    <a:pt x="385894" y="461394"/>
                  </a:cubicBezTo>
                  <a:lnTo>
                    <a:pt x="360727" y="436228"/>
                  </a:lnTo>
                  <a:cubicBezTo>
                    <a:pt x="357931" y="427839"/>
                    <a:pt x="356632" y="418791"/>
                    <a:pt x="352338" y="411061"/>
                  </a:cubicBezTo>
                  <a:cubicBezTo>
                    <a:pt x="342545" y="393434"/>
                    <a:pt x="325159" y="379857"/>
                    <a:pt x="318782" y="360727"/>
                  </a:cubicBezTo>
                  <a:cubicBezTo>
                    <a:pt x="298252" y="299138"/>
                    <a:pt x="314510" y="322899"/>
                    <a:pt x="276837" y="285226"/>
                  </a:cubicBezTo>
                  <a:cubicBezTo>
                    <a:pt x="274041" y="271244"/>
                    <a:pt x="272200" y="257037"/>
                    <a:pt x="268448" y="243281"/>
                  </a:cubicBezTo>
                  <a:cubicBezTo>
                    <a:pt x="263795" y="226219"/>
                    <a:pt x="255138" y="210289"/>
                    <a:pt x="251670" y="192947"/>
                  </a:cubicBezTo>
                  <a:cubicBezTo>
                    <a:pt x="241304" y="141115"/>
                    <a:pt x="251190" y="162866"/>
                    <a:pt x="226503" y="125835"/>
                  </a:cubicBezTo>
                  <a:cubicBezTo>
                    <a:pt x="223707" y="114650"/>
                    <a:pt x="224895" y="101603"/>
                    <a:pt x="218114" y="92279"/>
                  </a:cubicBezTo>
                  <a:cubicBezTo>
                    <a:pt x="185483" y="47411"/>
                    <a:pt x="168369" y="35682"/>
                    <a:pt x="125835" y="16778"/>
                  </a:cubicBezTo>
                  <a:cubicBezTo>
                    <a:pt x="112074" y="10662"/>
                    <a:pt x="97872" y="5593"/>
                    <a:pt x="83890" y="0"/>
                  </a:cubicBezTo>
                  <a:cubicBezTo>
                    <a:pt x="41851" y="7006"/>
                    <a:pt x="31636" y="-1314"/>
                    <a:pt x="8389" y="33556"/>
                  </a:cubicBezTo>
                  <a:cubicBezTo>
                    <a:pt x="3484" y="40914"/>
                    <a:pt x="2796" y="50334"/>
                    <a:pt x="0" y="58723"/>
                  </a:cubicBezTo>
                  <a:cubicBezTo>
                    <a:pt x="2796" y="103464"/>
                    <a:pt x="3696" y="148365"/>
                    <a:pt x="8389" y="192947"/>
                  </a:cubicBezTo>
                  <a:cubicBezTo>
                    <a:pt x="11200" y="219656"/>
                    <a:pt x="21868" y="219904"/>
                    <a:pt x="33556" y="243281"/>
                  </a:cubicBezTo>
                  <a:cubicBezTo>
                    <a:pt x="37511" y="251190"/>
                    <a:pt x="37990" y="260539"/>
                    <a:pt x="41945" y="268448"/>
                  </a:cubicBezTo>
                  <a:cubicBezTo>
                    <a:pt x="46454" y="277466"/>
                    <a:pt x="54214" y="284597"/>
                    <a:pt x="58723" y="293615"/>
                  </a:cubicBezTo>
                  <a:cubicBezTo>
                    <a:pt x="62678" y="301524"/>
                    <a:pt x="63157" y="310873"/>
                    <a:pt x="67112" y="318782"/>
                  </a:cubicBezTo>
                  <a:cubicBezTo>
                    <a:pt x="93626" y="371810"/>
                    <a:pt x="76465" y="316401"/>
                    <a:pt x="92279" y="369116"/>
                  </a:cubicBezTo>
                  <a:cubicBezTo>
                    <a:pt x="98129" y="388615"/>
                    <a:pt x="104479" y="408003"/>
                    <a:pt x="109057" y="427839"/>
                  </a:cubicBezTo>
                  <a:cubicBezTo>
                    <a:pt x="110863" y="435663"/>
                    <a:pt x="119068" y="498194"/>
                    <a:pt x="125835" y="511728"/>
                  </a:cubicBezTo>
                  <a:cubicBezTo>
                    <a:pt x="134853" y="529764"/>
                    <a:pt x="159391" y="562062"/>
                    <a:pt x="159391" y="562062"/>
                  </a:cubicBezTo>
                  <a:cubicBezTo>
                    <a:pt x="181582" y="650828"/>
                    <a:pt x="151453" y="546299"/>
                    <a:pt x="184558" y="620785"/>
                  </a:cubicBezTo>
                  <a:cubicBezTo>
                    <a:pt x="191741" y="636946"/>
                    <a:pt x="191526" y="656404"/>
                    <a:pt x="201336" y="671119"/>
                  </a:cubicBezTo>
                  <a:lnTo>
                    <a:pt x="268448" y="771787"/>
                  </a:lnTo>
                  <a:lnTo>
                    <a:pt x="285226" y="796954"/>
                  </a:lnTo>
                  <a:cubicBezTo>
                    <a:pt x="290819" y="805343"/>
                    <a:pt x="294875" y="814992"/>
                    <a:pt x="302004" y="822121"/>
                  </a:cubicBezTo>
                  <a:lnTo>
                    <a:pt x="327171" y="847288"/>
                  </a:lnTo>
                  <a:cubicBezTo>
                    <a:pt x="342552" y="893430"/>
                    <a:pt x="326318" y="852088"/>
                    <a:pt x="352338" y="897622"/>
                  </a:cubicBezTo>
                  <a:cubicBezTo>
                    <a:pt x="358543" y="908480"/>
                    <a:pt x="362911" y="920320"/>
                    <a:pt x="369116" y="931178"/>
                  </a:cubicBezTo>
                  <a:cubicBezTo>
                    <a:pt x="381238" y="952392"/>
                    <a:pt x="397056" y="969893"/>
                    <a:pt x="411061" y="989901"/>
                  </a:cubicBezTo>
                  <a:cubicBezTo>
                    <a:pt x="453880" y="1051071"/>
                    <a:pt x="426003" y="1027826"/>
                    <a:pt x="469783" y="1057013"/>
                  </a:cubicBezTo>
                  <a:cubicBezTo>
                    <a:pt x="486280" y="1081759"/>
                    <a:pt x="487506" y="1087162"/>
                    <a:pt x="511728" y="1107347"/>
                  </a:cubicBezTo>
                  <a:cubicBezTo>
                    <a:pt x="519473" y="1113802"/>
                    <a:pt x="529150" y="1117670"/>
                    <a:pt x="536895" y="1124125"/>
                  </a:cubicBezTo>
                  <a:cubicBezTo>
                    <a:pt x="546009" y="1131720"/>
                    <a:pt x="552191" y="1142711"/>
                    <a:pt x="562062" y="1149292"/>
                  </a:cubicBezTo>
                  <a:cubicBezTo>
                    <a:pt x="620366" y="1188161"/>
                    <a:pt x="552995" y="1121658"/>
                    <a:pt x="612396" y="1174459"/>
                  </a:cubicBezTo>
                  <a:cubicBezTo>
                    <a:pt x="630130" y="1190223"/>
                    <a:pt x="649568" y="1205050"/>
                    <a:pt x="662730" y="1224793"/>
                  </a:cubicBezTo>
                  <a:cubicBezTo>
                    <a:pt x="679227" y="1249539"/>
                    <a:pt x="680453" y="1254942"/>
                    <a:pt x="704675" y="1275127"/>
                  </a:cubicBezTo>
                  <a:cubicBezTo>
                    <a:pt x="712420" y="1281582"/>
                    <a:pt x="721453" y="1286312"/>
                    <a:pt x="729842" y="1291905"/>
                  </a:cubicBezTo>
                  <a:cubicBezTo>
                    <a:pt x="744755" y="1314275"/>
                    <a:pt x="749428" y="1324849"/>
                    <a:pt x="771787" y="1342239"/>
                  </a:cubicBezTo>
                  <a:cubicBezTo>
                    <a:pt x="787704" y="1354619"/>
                    <a:pt x="822121" y="1375794"/>
                    <a:pt x="822121" y="1375794"/>
                  </a:cubicBezTo>
                  <a:cubicBezTo>
                    <a:pt x="855197" y="1425408"/>
                    <a:pt x="818270" y="1379035"/>
                    <a:pt x="872455" y="1417739"/>
                  </a:cubicBezTo>
                  <a:cubicBezTo>
                    <a:pt x="882109" y="1424635"/>
                    <a:pt x="888508" y="1435311"/>
                    <a:pt x="897622" y="1442906"/>
                  </a:cubicBezTo>
                  <a:cubicBezTo>
                    <a:pt x="905367" y="1449361"/>
                    <a:pt x="914400" y="1454091"/>
                    <a:pt x="922789" y="1459684"/>
                  </a:cubicBezTo>
                  <a:cubicBezTo>
                    <a:pt x="970327" y="1530990"/>
                    <a:pt x="892029" y="1420535"/>
                    <a:pt x="989901" y="1518407"/>
                  </a:cubicBezTo>
                  <a:cubicBezTo>
                    <a:pt x="1022197" y="1550703"/>
                    <a:pt x="1005197" y="1536993"/>
                    <a:pt x="1040235" y="1560352"/>
                  </a:cubicBezTo>
                  <a:cubicBezTo>
                    <a:pt x="1045828" y="1568741"/>
                    <a:pt x="1049884" y="1578390"/>
                    <a:pt x="1057013" y="1585519"/>
                  </a:cubicBezTo>
                  <a:cubicBezTo>
                    <a:pt x="1107052" y="1635558"/>
                    <a:pt x="1072866" y="1589357"/>
                    <a:pt x="1115736" y="1627464"/>
                  </a:cubicBezTo>
                  <a:cubicBezTo>
                    <a:pt x="1133470" y="1643228"/>
                    <a:pt x="1146327" y="1664636"/>
                    <a:pt x="1166070" y="1677798"/>
                  </a:cubicBezTo>
                  <a:lnTo>
                    <a:pt x="1241571" y="1728132"/>
                  </a:lnTo>
                  <a:cubicBezTo>
                    <a:pt x="1249960" y="1733725"/>
                    <a:pt x="1259609" y="1737781"/>
                    <a:pt x="1266738" y="1744910"/>
                  </a:cubicBezTo>
                  <a:lnTo>
                    <a:pt x="1291905" y="1770077"/>
                  </a:lnTo>
                  <a:cubicBezTo>
                    <a:pt x="1315989" y="1866414"/>
                    <a:pt x="1279114" y="1750891"/>
                    <a:pt x="1325461" y="1820411"/>
                  </a:cubicBezTo>
                  <a:cubicBezTo>
                    <a:pt x="1348491" y="1854955"/>
                    <a:pt x="1316790" y="1852063"/>
                    <a:pt x="1350628" y="1879134"/>
                  </a:cubicBezTo>
                  <a:cubicBezTo>
                    <a:pt x="1357533" y="1884658"/>
                    <a:pt x="1367405" y="1884727"/>
                    <a:pt x="1375794" y="1887523"/>
                  </a:cubicBezTo>
                  <a:cubicBezTo>
                    <a:pt x="1378031" y="1896472"/>
                    <a:pt x="1399722" y="1990527"/>
                    <a:pt x="1409350" y="2004969"/>
                  </a:cubicBezTo>
                  <a:cubicBezTo>
                    <a:pt x="1414943" y="2013358"/>
                    <a:pt x="1418255" y="2023838"/>
                    <a:pt x="1426128" y="2030136"/>
                  </a:cubicBezTo>
                  <a:cubicBezTo>
                    <a:pt x="1433033" y="2035660"/>
                    <a:pt x="1442906" y="2035729"/>
                    <a:pt x="1451295" y="2038525"/>
                  </a:cubicBezTo>
                  <a:cubicBezTo>
                    <a:pt x="1482055" y="2035729"/>
                    <a:pt x="1513157" y="2035504"/>
                    <a:pt x="1543574" y="2030136"/>
                  </a:cubicBezTo>
                  <a:cubicBezTo>
                    <a:pt x="1571418" y="2025222"/>
                    <a:pt x="1597467" y="2014587"/>
                    <a:pt x="1619075" y="1996580"/>
                  </a:cubicBezTo>
                  <a:cubicBezTo>
                    <a:pt x="1628189" y="1988985"/>
                    <a:pt x="1635853" y="1979802"/>
                    <a:pt x="1644242" y="1971413"/>
                  </a:cubicBezTo>
                  <a:cubicBezTo>
                    <a:pt x="1654400" y="1940940"/>
                    <a:pt x="1630260" y="1943450"/>
                    <a:pt x="1627464" y="1937857"/>
                  </a:cubicBezTo>
                  <a:close/>
                </a:path>
              </a:pathLst>
            </a:custGeom>
            <a:pattFill prst="dkVert">
              <a:fgClr>
                <a:schemeClr val="accent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NZ"/>
            </a:p>
          </xdr:txBody>
        </xdr:sp>
        <xdr:sp macro="" textlink="">
          <xdr:nvSpPr>
            <xdr:cNvPr id="34" name="Freeform: Shape 33">
              <a:extLst>
                <a:ext uri="{FF2B5EF4-FFF2-40B4-BE49-F238E27FC236}">
                  <a16:creationId xmlns:a16="http://schemas.microsoft.com/office/drawing/2014/main" id="{ECE5D1E5-0ADB-49C4-B960-3C408C28317F}"/>
                </a:ext>
              </a:extLst>
            </xdr:cNvPr>
            <xdr:cNvSpPr/>
          </xdr:nvSpPr>
          <xdr:spPr>
            <a:xfrm>
              <a:off x="3775046" y="1040235"/>
              <a:ext cx="1493240" cy="1929468"/>
            </a:xfrm>
            <a:custGeom>
              <a:avLst/>
              <a:gdLst>
                <a:gd name="connsiteX0" fmla="*/ 0 w 1493240"/>
                <a:gd name="connsiteY0" fmla="*/ 0 h 1929468"/>
                <a:gd name="connsiteX1" fmla="*/ 25167 w 1493240"/>
                <a:gd name="connsiteY1" fmla="*/ 100668 h 1929468"/>
                <a:gd name="connsiteX2" fmla="*/ 33556 w 1493240"/>
                <a:gd name="connsiteY2" fmla="*/ 125835 h 1929468"/>
                <a:gd name="connsiteX3" fmla="*/ 41945 w 1493240"/>
                <a:gd name="connsiteY3" fmla="*/ 151002 h 1929468"/>
                <a:gd name="connsiteX4" fmla="*/ 58723 w 1493240"/>
                <a:gd name="connsiteY4" fmla="*/ 176169 h 1929468"/>
                <a:gd name="connsiteX5" fmla="*/ 75501 w 1493240"/>
                <a:gd name="connsiteY5" fmla="*/ 218114 h 1929468"/>
                <a:gd name="connsiteX6" fmla="*/ 92279 w 1493240"/>
                <a:gd name="connsiteY6" fmla="*/ 243281 h 1929468"/>
                <a:gd name="connsiteX7" fmla="*/ 142613 w 1493240"/>
                <a:gd name="connsiteY7" fmla="*/ 318782 h 1929468"/>
                <a:gd name="connsiteX8" fmla="*/ 167780 w 1493240"/>
                <a:gd name="connsiteY8" fmla="*/ 369115 h 1929468"/>
                <a:gd name="connsiteX9" fmla="*/ 192947 w 1493240"/>
                <a:gd name="connsiteY9" fmla="*/ 394282 h 1929468"/>
                <a:gd name="connsiteX10" fmla="*/ 226503 w 1493240"/>
                <a:gd name="connsiteY10" fmla="*/ 461394 h 1929468"/>
                <a:gd name="connsiteX11" fmla="*/ 243281 w 1493240"/>
                <a:gd name="connsiteY11" fmla="*/ 494950 h 1929468"/>
                <a:gd name="connsiteX12" fmla="*/ 260059 w 1493240"/>
                <a:gd name="connsiteY12" fmla="*/ 520117 h 1929468"/>
                <a:gd name="connsiteX13" fmla="*/ 310393 w 1493240"/>
                <a:gd name="connsiteY13" fmla="*/ 604007 h 1929468"/>
                <a:gd name="connsiteX14" fmla="*/ 343948 w 1493240"/>
                <a:gd name="connsiteY14" fmla="*/ 637563 h 1929468"/>
                <a:gd name="connsiteX15" fmla="*/ 377504 w 1493240"/>
                <a:gd name="connsiteY15" fmla="*/ 696286 h 1929468"/>
                <a:gd name="connsiteX16" fmla="*/ 402671 w 1493240"/>
                <a:gd name="connsiteY16" fmla="*/ 713064 h 1929468"/>
                <a:gd name="connsiteX17" fmla="*/ 427838 w 1493240"/>
                <a:gd name="connsiteY17" fmla="*/ 746620 h 1929468"/>
                <a:gd name="connsiteX18" fmla="*/ 486561 w 1493240"/>
                <a:gd name="connsiteY18" fmla="*/ 805343 h 1929468"/>
                <a:gd name="connsiteX19" fmla="*/ 511728 w 1493240"/>
                <a:gd name="connsiteY19" fmla="*/ 830510 h 1929468"/>
                <a:gd name="connsiteX20" fmla="*/ 536895 w 1493240"/>
                <a:gd name="connsiteY20" fmla="*/ 855677 h 1929468"/>
                <a:gd name="connsiteX21" fmla="*/ 587229 w 1493240"/>
                <a:gd name="connsiteY21" fmla="*/ 922789 h 1929468"/>
                <a:gd name="connsiteX22" fmla="*/ 620785 w 1493240"/>
                <a:gd name="connsiteY22" fmla="*/ 956345 h 1929468"/>
                <a:gd name="connsiteX23" fmla="*/ 645952 w 1493240"/>
                <a:gd name="connsiteY23" fmla="*/ 989901 h 1929468"/>
                <a:gd name="connsiteX24" fmla="*/ 671119 w 1493240"/>
                <a:gd name="connsiteY24" fmla="*/ 1015068 h 1929468"/>
                <a:gd name="connsiteX25" fmla="*/ 738231 w 1493240"/>
                <a:gd name="connsiteY25" fmla="*/ 1107347 h 1929468"/>
                <a:gd name="connsiteX26" fmla="*/ 771787 w 1493240"/>
                <a:gd name="connsiteY26" fmla="*/ 1132514 h 1929468"/>
                <a:gd name="connsiteX27" fmla="*/ 822121 w 1493240"/>
                <a:gd name="connsiteY27" fmla="*/ 1166070 h 1929468"/>
                <a:gd name="connsiteX28" fmla="*/ 880844 w 1493240"/>
                <a:gd name="connsiteY28" fmla="*/ 1216404 h 1929468"/>
                <a:gd name="connsiteX29" fmla="*/ 906011 w 1493240"/>
                <a:gd name="connsiteY29" fmla="*/ 1241571 h 1929468"/>
                <a:gd name="connsiteX30" fmla="*/ 939567 w 1493240"/>
                <a:gd name="connsiteY30" fmla="*/ 1266737 h 1929468"/>
                <a:gd name="connsiteX31" fmla="*/ 973123 w 1493240"/>
                <a:gd name="connsiteY31" fmla="*/ 1300293 h 1929468"/>
                <a:gd name="connsiteX32" fmla="*/ 1006679 w 1493240"/>
                <a:gd name="connsiteY32" fmla="*/ 1325460 h 1929468"/>
                <a:gd name="connsiteX33" fmla="*/ 1057013 w 1493240"/>
                <a:gd name="connsiteY33" fmla="*/ 1359016 h 1929468"/>
                <a:gd name="connsiteX34" fmla="*/ 1107347 w 1493240"/>
                <a:gd name="connsiteY34" fmla="*/ 1400961 h 1929468"/>
                <a:gd name="connsiteX35" fmla="*/ 1132514 w 1493240"/>
                <a:gd name="connsiteY35" fmla="*/ 1426128 h 1929468"/>
                <a:gd name="connsiteX36" fmla="*/ 1216404 w 1493240"/>
                <a:gd name="connsiteY36" fmla="*/ 1501629 h 1929468"/>
                <a:gd name="connsiteX37" fmla="*/ 1241571 w 1493240"/>
                <a:gd name="connsiteY37" fmla="*/ 1535185 h 1929468"/>
                <a:gd name="connsiteX38" fmla="*/ 1266737 w 1493240"/>
                <a:gd name="connsiteY38" fmla="*/ 1577130 h 1929468"/>
                <a:gd name="connsiteX39" fmla="*/ 1300293 w 1493240"/>
                <a:gd name="connsiteY39" fmla="*/ 1602297 h 1929468"/>
                <a:gd name="connsiteX40" fmla="*/ 1333849 w 1493240"/>
                <a:gd name="connsiteY40" fmla="*/ 1661020 h 1929468"/>
                <a:gd name="connsiteX41" fmla="*/ 1375794 w 1493240"/>
                <a:gd name="connsiteY41" fmla="*/ 1711354 h 1929468"/>
                <a:gd name="connsiteX42" fmla="*/ 1384183 w 1493240"/>
                <a:gd name="connsiteY42" fmla="*/ 1736521 h 1929468"/>
                <a:gd name="connsiteX43" fmla="*/ 1417739 w 1493240"/>
                <a:gd name="connsiteY43" fmla="*/ 1812022 h 1929468"/>
                <a:gd name="connsiteX44" fmla="*/ 1442906 w 1493240"/>
                <a:gd name="connsiteY44" fmla="*/ 1837189 h 1929468"/>
                <a:gd name="connsiteX45" fmla="*/ 1476462 w 1493240"/>
                <a:gd name="connsiteY45" fmla="*/ 1904301 h 1929468"/>
                <a:gd name="connsiteX46" fmla="*/ 1493240 w 1493240"/>
                <a:gd name="connsiteY46" fmla="*/ 1929468 h 192946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</a:cxnLst>
              <a:rect l="l" t="t" r="r" b="b"/>
              <a:pathLst>
                <a:path w="1493240" h="1929468">
                  <a:moveTo>
                    <a:pt x="0" y="0"/>
                  </a:moveTo>
                  <a:cubicBezTo>
                    <a:pt x="11296" y="67779"/>
                    <a:pt x="3010" y="34197"/>
                    <a:pt x="25167" y="100668"/>
                  </a:cubicBezTo>
                  <a:lnTo>
                    <a:pt x="33556" y="125835"/>
                  </a:lnTo>
                  <a:cubicBezTo>
                    <a:pt x="36352" y="134224"/>
                    <a:pt x="37040" y="143644"/>
                    <a:pt x="41945" y="151002"/>
                  </a:cubicBezTo>
                  <a:cubicBezTo>
                    <a:pt x="47538" y="159391"/>
                    <a:pt x="54214" y="167151"/>
                    <a:pt x="58723" y="176169"/>
                  </a:cubicBezTo>
                  <a:cubicBezTo>
                    <a:pt x="65457" y="189638"/>
                    <a:pt x="68767" y="204645"/>
                    <a:pt x="75501" y="218114"/>
                  </a:cubicBezTo>
                  <a:cubicBezTo>
                    <a:pt x="80010" y="227132"/>
                    <a:pt x="86935" y="234731"/>
                    <a:pt x="92279" y="243281"/>
                  </a:cubicBezTo>
                  <a:cubicBezTo>
                    <a:pt x="132730" y="308002"/>
                    <a:pt x="100726" y="262932"/>
                    <a:pt x="142613" y="318782"/>
                  </a:cubicBezTo>
                  <a:cubicBezTo>
                    <a:pt x="151021" y="344004"/>
                    <a:pt x="149711" y="347432"/>
                    <a:pt x="167780" y="369115"/>
                  </a:cubicBezTo>
                  <a:cubicBezTo>
                    <a:pt x="175375" y="378229"/>
                    <a:pt x="186578" y="384273"/>
                    <a:pt x="192947" y="394282"/>
                  </a:cubicBezTo>
                  <a:cubicBezTo>
                    <a:pt x="206375" y="415383"/>
                    <a:pt x="215318" y="439023"/>
                    <a:pt x="226503" y="461394"/>
                  </a:cubicBezTo>
                  <a:cubicBezTo>
                    <a:pt x="232096" y="472579"/>
                    <a:pt x="236344" y="484545"/>
                    <a:pt x="243281" y="494950"/>
                  </a:cubicBezTo>
                  <a:cubicBezTo>
                    <a:pt x="248874" y="503339"/>
                    <a:pt x="254775" y="511530"/>
                    <a:pt x="260059" y="520117"/>
                  </a:cubicBezTo>
                  <a:cubicBezTo>
                    <a:pt x="277150" y="547890"/>
                    <a:pt x="287334" y="580948"/>
                    <a:pt x="310393" y="604007"/>
                  </a:cubicBezTo>
                  <a:cubicBezTo>
                    <a:pt x="321578" y="615192"/>
                    <a:pt x="334457" y="624908"/>
                    <a:pt x="343948" y="637563"/>
                  </a:cubicBezTo>
                  <a:cubicBezTo>
                    <a:pt x="363685" y="663880"/>
                    <a:pt x="355039" y="673821"/>
                    <a:pt x="377504" y="696286"/>
                  </a:cubicBezTo>
                  <a:cubicBezTo>
                    <a:pt x="384633" y="703415"/>
                    <a:pt x="395542" y="705935"/>
                    <a:pt x="402671" y="713064"/>
                  </a:cubicBezTo>
                  <a:cubicBezTo>
                    <a:pt x="412558" y="722951"/>
                    <a:pt x="418433" y="736274"/>
                    <a:pt x="427838" y="746620"/>
                  </a:cubicBezTo>
                  <a:cubicBezTo>
                    <a:pt x="446459" y="767103"/>
                    <a:pt x="466987" y="785769"/>
                    <a:pt x="486561" y="805343"/>
                  </a:cubicBezTo>
                  <a:lnTo>
                    <a:pt x="511728" y="830510"/>
                  </a:lnTo>
                  <a:cubicBezTo>
                    <a:pt x="520117" y="838899"/>
                    <a:pt x="530314" y="845806"/>
                    <a:pt x="536895" y="855677"/>
                  </a:cubicBezTo>
                  <a:cubicBezTo>
                    <a:pt x="556124" y="884521"/>
                    <a:pt x="560659" y="892898"/>
                    <a:pt x="587229" y="922789"/>
                  </a:cubicBezTo>
                  <a:cubicBezTo>
                    <a:pt x="597738" y="934612"/>
                    <a:pt x="610368" y="944440"/>
                    <a:pt x="620785" y="956345"/>
                  </a:cubicBezTo>
                  <a:cubicBezTo>
                    <a:pt x="629992" y="966867"/>
                    <a:pt x="636853" y="979285"/>
                    <a:pt x="645952" y="989901"/>
                  </a:cubicBezTo>
                  <a:cubicBezTo>
                    <a:pt x="653673" y="998909"/>
                    <a:pt x="663524" y="1005954"/>
                    <a:pt x="671119" y="1015068"/>
                  </a:cubicBezTo>
                  <a:cubicBezTo>
                    <a:pt x="698582" y="1048023"/>
                    <a:pt x="695234" y="1075099"/>
                    <a:pt x="738231" y="1107347"/>
                  </a:cubicBezTo>
                  <a:cubicBezTo>
                    <a:pt x="749416" y="1115736"/>
                    <a:pt x="760333" y="1124496"/>
                    <a:pt x="771787" y="1132514"/>
                  </a:cubicBezTo>
                  <a:cubicBezTo>
                    <a:pt x="788307" y="1144078"/>
                    <a:pt x="807862" y="1151811"/>
                    <a:pt x="822121" y="1166070"/>
                  </a:cubicBezTo>
                  <a:cubicBezTo>
                    <a:pt x="884570" y="1228519"/>
                    <a:pt x="805512" y="1151833"/>
                    <a:pt x="880844" y="1216404"/>
                  </a:cubicBezTo>
                  <a:cubicBezTo>
                    <a:pt x="889852" y="1224125"/>
                    <a:pt x="897003" y="1233850"/>
                    <a:pt x="906011" y="1241571"/>
                  </a:cubicBezTo>
                  <a:cubicBezTo>
                    <a:pt x="916627" y="1250670"/>
                    <a:pt x="929045" y="1257530"/>
                    <a:pt x="939567" y="1266737"/>
                  </a:cubicBezTo>
                  <a:cubicBezTo>
                    <a:pt x="951472" y="1277153"/>
                    <a:pt x="961218" y="1289876"/>
                    <a:pt x="973123" y="1300293"/>
                  </a:cubicBezTo>
                  <a:cubicBezTo>
                    <a:pt x="983645" y="1309500"/>
                    <a:pt x="995225" y="1317442"/>
                    <a:pt x="1006679" y="1325460"/>
                  </a:cubicBezTo>
                  <a:cubicBezTo>
                    <a:pt x="1023199" y="1337024"/>
                    <a:pt x="1042754" y="1344757"/>
                    <a:pt x="1057013" y="1359016"/>
                  </a:cubicBezTo>
                  <a:cubicBezTo>
                    <a:pt x="1130539" y="1432542"/>
                    <a:pt x="1037270" y="1342564"/>
                    <a:pt x="1107347" y="1400961"/>
                  </a:cubicBezTo>
                  <a:cubicBezTo>
                    <a:pt x="1116461" y="1408556"/>
                    <a:pt x="1123400" y="1418533"/>
                    <a:pt x="1132514" y="1426128"/>
                  </a:cubicBezTo>
                  <a:cubicBezTo>
                    <a:pt x="1180791" y="1466359"/>
                    <a:pt x="1150340" y="1413544"/>
                    <a:pt x="1216404" y="1501629"/>
                  </a:cubicBezTo>
                  <a:cubicBezTo>
                    <a:pt x="1224793" y="1512814"/>
                    <a:pt x="1233815" y="1523551"/>
                    <a:pt x="1241571" y="1535185"/>
                  </a:cubicBezTo>
                  <a:cubicBezTo>
                    <a:pt x="1250615" y="1548752"/>
                    <a:pt x="1256000" y="1564859"/>
                    <a:pt x="1266737" y="1577130"/>
                  </a:cubicBezTo>
                  <a:cubicBezTo>
                    <a:pt x="1275944" y="1587652"/>
                    <a:pt x="1289108" y="1593908"/>
                    <a:pt x="1300293" y="1602297"/>
                  </a:cubicBezTo>
                  <a:cubicBezTo>
                    <a:pt x="1311351" y="1635472"/>
                    <a:pt x="1306147" y="1628701"/>
                    <a:pt x="1333849" y="1661020"/>
                  </a:cubicBezTo>
                  <a:cubicBezTo>
                    <a:pt x="1356113" y="1686994"/>
                    <a:pt x="1360961" y="1681688"/>
                    <a:pt x="1375794" y="1711354"/>
                  </a:cubicBezTo>
                  <a:cubicBezTo>
                    <a:pt x="1379749" y="1719263"/>
                    <a:pt x="1381078" y="1728241"/>
                    <a:pt x="1384183" y="1736521"/>
                  </a:cubicBezTo>
                  <a:cubicBezTo>
                    <a:pt x="1389375" y="1750367"/>
                    <a:pt x="1407705" y="1797974"/>
                    <a:pt x="1417739" y="1812022"/>
                  </a:cubicBezTo>
                  <a:cubicBezTo>
                    <a:pt x="1424635" y="1821676"/>
                    <a:pt x="1436537" y="1827180"/>
                    <a:pt x="1442906" y="1837189"/>
                  </a:cubicBezTo>
                  <a:cubicBezTo>
                    <a:pt x="1456334" y="1858290"/>
                    <a:pt x="1462588" y="1883490"/>
                    <a:pt x="1476462" y="1904301"/>
                  </a:cubicBezTo>
                  <a:lnTo>
                    <a:pt x="1493240" y="1929468"/>
                  </a:lnTo>
                </a:path>
              </a:pathLst>
            </a:custGeom>
            <a:noFill/>
            <a:ln w="476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NZ"/>
            </a:p>
          </xdr:txBody>
        </xdr:sp>
        <xdr:sp macro="" textlink="">
          <xdr:nvSpPr>
            <xdr:cNvPr id="35" name="Freeform: Shape 34">
              <a:extLst>
                <a:ext uri="{FF2B5EF4-FFF2-40B4-BE49-F238E27FC236}">
                  <a16:creationId xmlns:a16="http://schemas.microsoft.com/office/drawing/2014/main" id="{0BFA18D7-B863-4DE1-812B-87C34962C7DD}"/>
                </a:ext>
              </a:extLst>
            </xdr:cNvPr>
            <xdr:cNvSpPr/>
          </xdr:nvSpPr>
          <xdr:spPr>
            <a:xfrm>
              <a:off x="5268286" y="938360"/>
              <a:ext cx="1963024" cy="2031343"/>
            </a:xfrm>
            <a:custGeom>
              <a:avLst/>
              <a:gdLst>
                <a:gd name="connsiteX0" fmla="*/ 1963024 w 1963024"/>
                <a:gd name="connsiteY0" fmla="*/ 9596 h 2031343"/>
                <a:gd name="connsiteX1" fmla="*/ 1828800 w 1963024"/>
                <a:gd name="connsiteY1" fmla="*/ 9596 h 2031343"/>
                <a:gd name="connsiteX2" fmla="*/ 1770077 w 1963024"/>
                <a:gd name="connsiteY2" fmla="*/ 26374 h 2031343"/>
                <a:gd name="connsiteX3" fmla="*/ 1711354 w 1963024"/>
                <a:gd name="connsiteY3" fmla="*/ 51541 h 2031343"/>
                <a:gd name="connsiteX4" fmla="*/ 1686187 w 1963024"/>
                <a:gd name="connsiteY4" fmla="*/ 68319 h 2031343"/>
                <a:gd name="connsiteX5" fmla="*/ 1661020 w 1963024"/>
                <a:gd name="connsiteY5" fmla="*/ 76708 h 2031343"/>
                <a:gd name="connsiteX6" fmla="*/ 1644242 w 1963024"/>
                <a:gd name="connsiteY6" fmla="*/ 101875 h 2031343"/>
                <a:gd name="connsiteX7" fmla="*/ 1619075 w 1963024"/>
                <a:gd name="connsiteY7" fmla="*/ 118653 h 2031343"/>
                <a:gd name="connsiteX8" fmla="*/ 1551964 w 1963024"/>
                <a:gd name="connsiteY8" fmla="*/ 194154 h 2031343"/>
                <a:gd name="connsiteX9" fmla="*/ 1526797 w 1963024"/>
                <a:gd name="connsiteY9" fmla="*/ 219321 h 2031343"/>
                <a:gd name="connsiteX10" fmla="*/ 1510019 w 1963024"/>
                <a:gd name="connsiteY10" fmla="*/ 252877 h 2031343"/>
                <a:gd name="connsiteX11" fmla="*/ 1493241 w 1963024"/>
                <a:gd name="connsiteY11" fmla="*/ 278044 h 2031343"/>
                <a:gd name="connsiteX12" fmla="*/ 1468074 w 1963024"/>
                <a:gd name="connsiteY12" fmla="*/ 328378 h 2031343"/>
                <a:gd name="connsiteX13" fmla="*/ 1459685 w 1963024"/>
                <a:gd name="connsiteY13" fmla="*/ 361934 h 2031343"/>
                <a:gd name="connsiteX14" fmla="*/ 1417740 w 1963024"/>
                <a:gd name="connsiteY14" fmla="*/ 420656 h 2031343"/>
                <a:gd name="connsiteX15" fmla="*/ 1392573 w 1963024"/>
                <a:gd name="connsiteY15" fmla="*/ 470990 h 2031343"/>
                <a:gd name="connsiteX16" fmla="*/ 1375795 w 1963024"/>
                <a:gd name="connsiteY16" fmla="*/ 521324 h 2031343"/>
                <a:gd name="connsiteX17" fmla="*/ 1359017 w 1963024"/>
                <a:gd name="connsiteY17" fmla="*/ 546491 h 2031343"/>
                <a:gd name="connsiteX18" fmla="*/ 1342239 w 1963024"/>
                <a:gd name="connsiteY18" fmla="*/ 596825 h 2031343"/>
                <a:gd name="connsiteX19" fmla="*/ 1308683 w 1963024"/>
                <a:gd name="connsiteY19" fmla="*/ 655548 h 2031343"/>
                <a:gd name="connsiteX20" fmla="*/ 1300294 w 1963024"/>
                <a:gd name="connsiteY20" fmla="*/ 689104 h 2031343"/>
                <a:gd name="connsiteX21" fmla="*/ 1275127 w 1963024"/>
                <a:gd name="connsiteY21" fmla="*/ 731049 h 2031343"/>
                <a:gd name="connsiteX22" fmla="*/ 1258349 w 1963024"/>
                <a:gd name="connsiteY22" fmla="*/ 781383 h 2031343"/>
                <a:gd name="connsiteX23" fmla="*/ 1224793 w 1963024"/>
                <a:gd name="connsiteY23" fmla="*/ 856884 h 2031343"/>
                <a:gd name="connsiteX24" fmla="*/ 1216404 w 1963024"/>
                <a:gd name="connsiteY24" fmla="*/ 882051 h 2031343"/>
                <a:gd name="connsiteX25" fmla="*/ 1208015 w 1963024"/>
                <a:gd name="connsiteY25" fmla="*/ 923996 h 2031343"/>
                <a:gd name="connsiteX26" fmla="*/ 1191237 w 1963024"/>
                <a:gd name="connsiteY26" fmla="*/ 949163 h 2031343"/>
                <a:gd name="connsiteX27" fmla="*/ 1166070 w 1963024"/>
                <a:gd name="connsiteY27" fmla="*/ 1058220 h 2031343"/>
                <a:gd name="connsiteX28" fmla="*/ 1149292 w 1963024"/>
                <a:gd name="connsiteY28" fmla="*/ 1108554 h 2031343"/>
                <a:gd name="connsiteX29" fmla="*/ 1124125 w 1963024"/>
                <a:gd name="connsiteY29" fmla="*/ 1192444 h 2031343"/>
                <a:gd name="connsiteX30" fmla="*/ 1107347 w 1963024"/>
                <a:gd name="connsiteY30" fmla="*/ 1226000 h 2031343"/>
                <a:gd name="connsiteX31" fmla="*/ 1090569 w 1963024"/>
                <a:gd name="connsiteY31" fmla="*/ 1284723 h 2031343"/>
                <a:gd name="connsiteX32" fmla="*/ 1048624 w 1963024"/>
                <a:gd name="connsiteY32" fmla="*/ 1335056 h 2031343"/>
                <a:gd name="connsiteX33" fmla="*/ 1023457 w 1963024"/>
                <a:gd name="connsiteY33" fmla="*/ 1385390 h 2031343"/>
                <a:gd name="connsiteX34" fmla="*/ 998290 w 1963024"/>
                <a:gd name="connsiteY34" fmla="*/ 1410557 h 2031343"/>
                <a:gd name="connsiteX35" fmla="*/ 981512 w 1963024"/>
                <a:gd name="connsiteY35" fmla="*/ 1435724 h 2031343"/>
                <a:gd name="connsiteX36" fmla="*/ 922789 w 1963024"/>
                <a:gd name="connsiteY36" fmla="*/ 1511225 h 2031343"/>
                <a:gd name="connsiteX37" fmla="*/ 914400 w 1963024"/>
                <a:gd name="connsiteY37" fmla="*/ 1536392 h 2031343"/>
                <a:gd name="connsiteX38" fmla="*/ 838899 w 1963024"/>
                <a:gd name="connsiteY38" fmla="*/ 1603504 h 2031343"/>
                <a:gd name="connsiteX39" fmla="*/ 788565 w 1963024"/>
                <a:gd name="connsiteY39" fmla="*/ 1653838 h 2031343"/>
                <a:gd name="connsiteX40" fmla="*/ 763398 w 1963024"/>
                <a:gd name="connsiteY40" fmla="*/ 1670616 h 2031343"/>
                <a:gd name="connsiteX41" fmla="*/ 713064 w 1963024"/>
                <a:gd name="connsiteY41" fmla="*/ 1704172 h 2031343"/>
                <a:gd name="connsiteX42" fmla="*/ 637564 w 1963024"/>
                <a:gd name="connsiteY42" fmla="*/ 1762895 h 2031343"/>
                <a:gd name="connsiteX43" fmla="*/ 612397 w 1963024"/>
                <a:gd name="connsiteY43" fmla="*/ 1779673 h 2031343"/>
                <a:gd name="connsiteX44" fmla="*/ 587230 w 1963024"/>
                <a:gd name="connsiteY44" fmla="*/ 1796451 h 2031343"/>
                <a:gd name="connsiteX45" fmla="*/ 536896 w 1963024"/>
                <a:gd name="connsiteY45" fmla="*/ 1838396 h 2031343"/>
                <a:gd name="connsiteX46" fmla="*/ 511729 w 1963024"/>
                <a:gd name="connsiteY46" fmla="*/ 1846785 h 2031343"/>
                <a:gd name="connsiteX47" fmla="*/ 486562 w 1963024"/>
                <a:gd name="connsiteY47" fmla="*/ 1871952 h 2031343"/>
                <a:gd name="connsiteX48" fmla="*/ 461395 w 1963024"/>
                <a:gd name="connsiteY48" fmla="*/ 1880341 h 2031343"/>
                <a:gd name="connsiteX49" fmla="*/ 402672 w 1963024"/>
                <a:gd name="connsiteY49" fmla="*/ 1905508 h 2031343"/>
                <a:gd name="connsiteX50" fmla="*/ 377505 w 1963024"/>
                <a:gd name="connsiteY50" fmla="*/ 1922286 h 2031343"/>
                <a:gd name="connsiteX51" fmla="*/ 343949 w 1963024"/>
                <a:gd name="connsiteY51" fmla="*/ 1930675 h 2031343"/>
                <a:gd name="connsiteX52" fmla="*/ 293615 w 1963024"/>
                <a:gd name="connsiteY52" fmla="*/ 1947453 h 2031343"/>
                <a:gd name="connsiteX53" fmla="*/ 218114 w 1963024"/>
                <a:gd name="connsiteY53" fmla="*/ 1972620 h 2031343"/>
                <a:gd name="connsiteX54" fmla="*/ 192947 w 1963024"/>
                <a:gd name="connsiteY54" fmla="*/ 1981009 h 2031343"/>
                <a:gd name="connsiteX55" fmla="*/ 125835 w 1963024"/>
                <a:gd name="connsiteY55" fmla="*/ 1997787 h 2031343"/>
                <a:gd name="connsiteX56" fmla="*/ 100668 w 1963024"/>
                <a:gd name="connsiteY56" fmla="*/ 2006176 h 2031343"/>
                <a:gd name="connsiteX57" fmla="*/ 16778 w 1963024"/>
                <a:gd name="connsiteY57" fmla="*/ 2022954 h 2031343"/>
                <a:gd name="connsiteX58" fmla="*/ 0 w 1963024"/>
                <a:gd name="connsiteY58" fmla="*/ 2031343 h 203134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  <a:cxn ang="0">
                  <a:pos x="connsiteX46" y="connsiteY46"/>
                </a:cxn>
                <a:cxn ang="0">
                  <a:pos x="connsiteX47" y="connsiteY47"/>
                </a:cxn>
                <a:cxn ang="0">
                  <a:pos x="connsiteX48" y="connsiteY48"/>
                </a:cxn>
                <a:cxn ang="0">
                  <a:pos x="connsiteX49" y="connsiteY49"/>
                </a:cxn>
                <a:cxn ang="0">
                  <a:pos x="connsiteX50" y="connsiteY50"/>
                </a:cxn>
                <a:cxn ang="0">
                  <a:pos x="connsiteX51" y="connsiteY51"/>
                </a:cxn>
                <a:cxn ang="0">
                  <a:pos x="connsiteX52" y="connsiteY52"/>
                </a:cxn>
                <a:cxn ang="0">
                  <a:pos x="connsiteX53" y="connsiteY53"/>
                </a:cxn>
                <a:cxn ang="0">
                  <a:pos x="connsiteX54" y="connsiteY54"/>
                </a:cxn>
                <a:cxn ang="0">
                  <a:pos x="connsiteX55" y="connsiteY55"/>
                </a:cxn>
                <a:cxn ang="0">
                  <a:pos x="connsiteX56" y="connsiteY56"/>
                </a:cxn>
                <a:cxn ang="0">
                  <a:pos x="connsiteX57" y="connsiteY57"/>
                </a:cxn>
                <a:cxn ang="0">
                  <a:pos x="connsiteX58" y="connsiteY58"/>
                </a:cxn>
              </a:cxnLst>
              <a:rect l="l" t="t" r="r" b="b"/>
              <a:pathLst>
                <a:path w="1963024" h="2031343">
                  <a:moveTo>
                    <a:pt x="1963024" y="9596"/>
                  </a:moveTo>
                  <a:cubicBezTo>
                    <a:pt x="1897048" y="-3599"/>
                    <a:pt x="1921727" y="-2794"/>
                    <a:pt x="1828800" y="9596"/>
                  </a:cubicBezTo>
                  <a:cubicBezTo>
                    <a:pt x="1821470" y="10573"/>
                    <a:pt x="1779488" y="21668"/>
                    <a:pt x="1770077" y="26374"/>
                  </a:cubicBezTo>
                  <a:cubicBezTo>
                    <a:pt x="1712143" y="55341"/>
                    <a:pt x="1781191" y="34082"/>
                    <a:pt x="1711354" y="51541"/>
                  </a:cubicBezTo>
                  <a:cubicBezTo>
                    <a:pt x="1702965" y="57134"/>
                    <a:pt x="1695205" y="63810"/>
                    <a:pt x="1686187" y="68319"/>
                  </a:cubicBezTo>
                  <a:cubicBezTo>
                    <a:pt x="1678278" y="72274"/>
                    <a:pt x="1667925" y="71184"/>
                    <a:pt x="1661020" y="76708"/>
                  </a:cubicBezTo>
                  <a:cubicBezTo>
                    <a:pt x="1653147" y="83006"/>
                    <a:pt x="1651371" y="94746"/>
                    <a:pt x="1644242" y="101875"/>
                  </a:cubicBezTo>
                  <a:cubicBezTo>
                    <a:pt x="1637113" y="109004"/>
                    <a:pt x="1626611" y="111955"/>
                    <a:pt x="1619075" y="118653"/>
                  </a:cubicBezTo>
                  <a:cubicBezTo>
                    <a:pt x="1514192" y="211883"/>
                    <a:pt x="1602054" y="134046"/>
                    <a:pt x="1551964" y="194154"/>
                  </a:cubicBezTo>
                  <a:cubicBezTo>
                    <a:pt x="1544369" y="203268"/>
                    <a:pt x="1533693" y="209667"/>
                    <a:pt x="1526797" y="219321"/>
                  </a:cubicBezTo>
                  <a:cubicBezTo>
                    <a:pt x="1519528" y="229497"/>
                    <a:pt x="1516224" y="242019"/>
                    <a:pt x="1510019" y="252877"/>
                  </a:cubicBezTo>
                  <a:cubicBezTo>
                    <a:pt x="1505017" y="261631"/>
                    <a:pt x="1497750" y="269026"/>
                    <a:pt x="1493241" y="278044"/>
                  </a:cubicBezTo>
                  <a:cubicBezTo>
                    <a:pt x="1458509" y="347508"/>
                    <a:pt x="1516157" y="256253"/>
                    <a:pt x="1468074" y="328378"/>
                  </a:cubicBezTo>
                  <a:cubicBezTo>
                    <a:pt x="1465278" y="339563"/>
                    <a:pt x="1464227" y="351337"/>
                    <a:pt x="1459685" y="361934"/>
                  </a:cubicBezTo>
                  <a:cubicBezTo>
                    <a:pt x="1455595" y="371477"/>
                    <a:pt x="1420607" y="416834"/>
                    <a:pt x="1417740" y="420656"/>
                  </a:cubicBezTo>
                  <a:cubicBezTo>
                    <a:pt x="1387145" y="512440"/>
                    <a:pt x="1435939" y="373416"/>
                    <a:pt x="1392573" y="470990"/>
                  </a:cubicBezTo>
                  <a:cubicBezTo>
                    <a:pt x="1385390" y="487151"/>
                    <a:pt x="1385605" y="506609"/>
                    <a:pt x="1375795" y="521324"/>
                  </a:cubicBezTo>
                  <a:cubicBezTo>
                    <a:pt x="1370202" y="529713"/>
                    <a:pt x="1363112" y="537278"/>
                    <a:pt x="1359017" y="546491"/>
                  </a:cubicBezTo>
                  <a:cubicBezTo>
                    <a:pt x="1351834" y="562652"/>
                    <a:pt x="1352049" y="582110"/>
                    <a:pt x="1342239" y="596825"/>
                  </a:cubicBezTo>
                  <a:cubicBezTo>
                    <a:pt x="1328331" y="617687"/>
                    <a:pt x="1317806" y="631220"/>
                    <a:pt x="1308683" y="655548"/>
                  </a:cubicBezTo>
                  <a:cubicBezTo>
                    <a:pt x="1304635" y="666343"/>
                    <a:pt x="1304977" y="678568"/>
                    <a:pt x="1300294" y="689104"/>
                  </a:cubicBezTo>
                  <a:cubicBezTo>
                    <a:pt x="1293672" y="704004"/>
                    <a:pt x="1281874" y="716205"/>
                    <a:pt x="1275127" y="731049"/>
                  </a:cubicBezTo>
                  <a:cubicBezTo>
                    <a:pt x="1267809" y="747149"/>
                    <a:pt x="1268159" y="766668"/>
                    <a:pt x="1258349" y="781383"/>
                  </a:cubicBezTo>
                  <a:cubicBezTo>
                    <a:pt x="1231761" y="821265"/>
                    <a:pt x="1244759" y="796985"/>
                    <a:pt x="1224793" y="856884"/>
                  </a:cubicBezTo>
                  <a:cubicBezTo>
                    <a:pt x="1221997" y="865273"/>
                    <a:pt x="1218138" y="873380"/>
                    <a:pt x="1216404" y="882051"/>
                  </a:cubicBezTo>
                  <a:cubicBezTo>
                    <a:pt x="1213608" y="896033"/>
                    <a:pt x="1213022" y="910645"/>
                    <a:pt x="1208015" y="923996"/>
                  </a:cubicBezTo>
                  <a:cubicBezTo>
                    <a:pt x="1204475" y="933436"/>
                    <a:pt x="1196830" y="940774"/>
                    <a:pt x="1191237" y="949163"/>
                  </a:cubicBezTo>
                  <a:cubicBezTo>
                    <a:pt x="1181131" y="1009802"/>
                    <a:pt x="1185571" y="994842"/>
                    <a:pt x="1166070" y="1058220"/>
                  </a:cubicBezTo>
                  <a:cubicBezTo>
                    <a:pt x="1160869" y="1075123"/>
                    <a:pt x="1153581" y="1091396"/>
                    <a:pt x="1149292" y="1108554"/>
                  </a:cubicBezTo>
                  <a:cubicBezTo>
                    <a:pt x="1143271" y="1132638"/>
                    <a:pt x="1134337" y="1172020"/>
                    <a:pt x="1124125" y="1192444"/>
                  </a:cubicBezTo>
                  <a:cubicBezTo>
                    <a:pt x="1118532" y="1203629"/>
                    <a:pt x="1111738" y="1214291"/>
                    <a:pt x="1107347" y="1226000"/>
                  </a:cubicBezTo>
                  <a:cubicBezTo>
                    <a:pt x="1099284" y="1247501"/>
                    <a:pt x="1100709" y="1264444"/>
                    <a:pt x="1090569" y="1284723"/>
                  </a:cubicBezTo>
                  <a:cubicBezTo>
                    <a:pt x="1078890" y="1308080"/>
                    <a:pt x="1067175" y="1316505"/>
                    <a:pt x="1048624" y="1335056"/>
                  </a:cubicBezTo>
                  <a:cubicBezTo>
                    <a:pt x="1040216" y="1360279"/>
                    <a:pt x="1041526" y="1363707"/>
                    <a:pt x="1023457" y="1385390"/>
                  </a:cubicBezTo>
                  <a:cubicBezTo>
                    <a:pt x="1015862" y="1394504"/>
                    <a:pt x="1005885" y="1401443"/>
                    <a:pt x="998290" y="1410557"/>
                  </a:cubicBezTo>
                  <a:cubicBezTo>
                    <a:pt x="991835" y="1418302"/>
                    <a:pt x="987561" y="1427658"/>
                    <a:pt x="981512" y="1435724"/>
                  </a:cubicBezTo>
                  <a:cubicBezTo>
                    <a:pt x="962382" y="1461230"/>
                    <a:pt x="922789" y="1511225"/>
                    <a:pt x="922789" y="1511225"/>
                  </a:cubicBezTo>
                  <a:cubicBezTo>
                    <a:pt x="919993" y="1519614"/>
                    <a:pt x="919829" y="1529412"/>
                    <a:pt x="914400" y="1536392"/>
                  </a:cubicBezTo>
                  <a:cubicBezTo>
                    <a:pt x="839124" y="1633176"/>
                    <a:pt x="891378" y="1556856"/>
                    <a:pt x="838899" y="1603504"/>
                  </a:cubicBezTo>
                  <a:cubicBezTo>
                    <a:pt x="821165" y="1619268"/>
                    <a:pt x="808308" y="1640676"/>
                    <a:pt x="788565" y="1653838"/>
                  </a:cubicBezTo>
                  <a:cubicBezTo>
                    <a:pt x="780176" y="1659431"/>
                    <a:pt x="771143" y="1664161"/>
                    <a:pt x="763398" y="1670616"/>
                  </a:cubicBezTo>
                  <a:cubicBezTo>
                    <a:pt x="721505" y="1705527"/>
                    <a:pt x="757292" y="1689429"/>
                    <a:pt x="713064" y="1704172"/>
                  </a:cubicBezTo>
                  <a:cubicBezTo>
                    <a:pt x="673639" y="1743597"/>
                    <a:pt x="697767" y="1722759"/>
                    <a:pt x="637564" y="1762895"/>
                  </a:cubicBezTo>
                  <a:lnTo>
                    <a:pt x="612397" y="1779673"/>
                  </a:lnTo>
                  <a:cubicBezTo>
                    <a:pt x="604008" y="1785266"/>
                    <a:pt x="594359" y="1789322"/>
                    <a:pt x="587230" y="1796451"/>
                  </a:cubicBezTo>
                  <a:cubicBezTo>
                    <a:pt x="568677" y="1815004"/>
                    <a:pt x="560255" y="1826717"/>
                    <a:pt x="536896" y="1838396"/>
                  </a:cubicBezTo>
                  <a:cubicBezTo>
                    <a:pt x="528987" y="1842351"/>
                    <a:pt x="520118" y="1843989"/>
                    <a:pt x="511729" y="1846785"/>
                  </a:cubicBezTo>
                  <a:cubicBezTo>
                    <a:pt x="503340" y="1855174"/>
                    <a:pt x="496433" y="1865371"/>
                    <a:pt x="486562" y="1871952"/>
                  </a:cubicBezTo>
                  <a:cubicBezTo>
                    <a:pt x="479204" y="1876857"/>
                    <a:pt x="469304" y="1876386"/>
                    <a:pt x="461395" y="1880341"/>
                  </a:cubicBezTo>
                  <a:cubicBezTo>
                    <a:pt x="403461" y="1909308"/>
                    <a:pt x="472509" y="1888049"/>
                    <a:pt x="402672" y="1905508"/>
                  </a:cubicBezTo>
                  <a:cubicBezTo>
                    <a:pt x="394283" y="1911101"/>
                    <a:pt x="386772" y="1918314"/>
                    <a:pt x="377505" y="1922286"/>
                  </a:cubicBezTo>
                  <a:cubicBezTo>
                    <a:pt x="366908" y="1926828"/>
                    <a:pt x="354992" y="1927362"/>
                    <a:pt x="343949" y="1930675"/>
                  </a:cubicBezTo>
                  <a:cubicBezTo>
                    <a:pt x="327009" y="1935757"/>
                    <a:pt x="310393" y="1941860"/>
                    <a:pt x="293615" y="1947453"/>
                  </a:cubicBezTo>
                  <a:lnTo>
                    <a:pt x="218114" y="1972620"/>
                  </a:lnTo>
                  <a:cubicBezTo>
                    <a:pt x="209725" y="1975416"/>
                    <a:pt x="201526" y="1978864"/>
                    <a:pt x="192947" y="1981009"/>
                  </a:cubicBezTo>
                  <a:cubicBezTo>
                    <a:pt x="170576" y="1986602"/>
                    <a:pt x="147711" y="1990495"/>
                    <a:pt x="125835" y="1997787"/>
                  </a:cubicBezTo>
                  <a:cubicBezTo>
                    <a:pt x="117446" y="2000583"/>
                    <a:pt x="109300" y="2004258"/>
                    <a:pt x="100668" y="2006176"/>
                  </a:cubicBezTo>
                  <a:cubicBezTo>
                    <a:pt x="63495" y="2014437"/>
                    <a:pt x="50206" y="2011811"/>
                    <a:pt x="16778" y="2022954"/>
                  </a:cubicBezTo>
                  <a:cubicBezTo>
                    <a:pt x="10846" y="2024931"/>
                    <a:pt x="5593" y="2028547"/>
                    <a:pt x="0" y="2031343"/>
                  </a:cubicBezTo>
                </a:path>
              </a:pathLst>
            </a:custGeom>
            <a:noFill/>
            <a:ln w="444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NZ"/>
            </a:p>
          </xdr:txBody>
        </xdr:sp>
        <xdr:sp macro="" textlink="">
          <xdr:nvSpPr>
            <xdr:cNvPr id="36" name="Freeform: Shape 35">
              <a:extLst>
                <a:ext uri="{FF2B5EF4-FFF2-40B4-BE49-F238E27FC236}">
                  <a16:creationId xmlns:a16="http://schemas.microsoft.com/office/drawing/2014/main" id="{B4CFD65B-F31E-407F-A240-4417DF6DCA51}"/>
                </a:ext>
              </a:extLst>
            </xdr:cNvPr>
            <xdr:cNvSpPr/>
          </xdr:nvSpPr>
          <xdr:spPr>
            <a:xfrm>
              <a:off x="3842158" y="2969703"/>
              <a:ext cx="1426128" cy="2105937"/>
            </a:xfrm>
            <a:custGeom>
              <a:avLst/>
              <a:gdLst>
                <a:gd name="connsiteX0" fmla="*/ 1426128 w 1426128"/>
                <a:gd name="connsiteY0" fmla="*/ 0 h 2105937"/>
                <a:gd name="connsiteX1" fmla="*/ 1375794 w 1426128"/>
                <a:gd name="connsiteY1" fmla="*/ 8389 h 2105937"/>
                <a:gd name="connsiteX2" fmla="*/ 1350627 w 1426128"/>
                <a:gd name="connsiteY2" fmla="*/ 25167 h 2105937"/>
                <a:gd name="connsiteX3" fmla="*/ 1325460 w 1426128"/>
                <a:gd name="connsiteY3" fmla="*/ 33556 h 2105937"/>
                <a:gd name="connsiteX4" fmla="*/ 1275126 w 1426128"/>
                <a:gd name="connsiteY4" fmla="*/ 75501 h 2105937"/>
                <a:gd name="connsiteX5" fmla="*/ 1249959 w 1426128"/>
                <a:gd name="connsiteY5" fmla="*/ 83890 h 2105937"/>
                <a:gd name="connsiteX6" fmla="*/ 1174459 w 1426128"/>
                <a:gd name="connsiteY6" fmla="*/ 151002 h 2105937"/>
                <a:gd name="connsiteX7" fmla="*/ 1124125 w 1426128"/>
                <a:gd name="connsiteY7" fmla="*/ 226503 h 2105937"/>
                <a:gd name="connsiteX8" fmla="*/ 1090569 w 1426128"/>
                <a:gd name="connsiteY8" fmla="*/ 276836 h 2105937"/>
                <a:gd name="connsiteX9" fmla="*/ 1073791 w 1426128"/>
                <a:gd name="connsiteY9" fmla="*/ 318781 h 2105937"/>
                <a:gd name="connsiteX10" fmla="*/ 1048624 w 1426128"/>
                <a:gd name="connsiteY10" fmla="*/ 402671 h 2105937"/>
                <a:gd name="connsiteX11" fmla="*/ 1040235 w 1426128"/>
                <a:gd name="connsiteY11" fmla="*/ 478172 h 2105937"/>
                <a:gd name="connsiteX12" fmla="*/ 1031846 w 1426128"/>
                <a:gd name="connsiteY12" fmla="*/ 570451 h 2105937"/>
                <a:gd name="connsiteX13" fmla="*/ 1015068 w 1426128"/>
                <a:gd name="connsiteY13" fmla="*/ 662730 h 2105937"/>
                <a:gd name="connsiteX14" fmla="*/ 1006679 w 1426128"/>
                <a:gd name="connsiteY14" fmla="*/ 696286 h 2105937"/>
                <a:gd name="connsiteX15" fmla="*/ 989901 w 1426128"/>
                <a:gd name="connsiteY15" fmla="*/ 822121 h 2105937"/>
                <a:gd name="connsiteX16" fmla="*/ 981512 w 1426128"/>
                <a:gd name="connsiteY16" fmla="*/ 914400 h 2105937"/>
                <a:gd name="connsiteX17" fmla="*/ 973123 w 1426128"/>
                <a:gd name="connsiteY17" fmla="*/ 956345 h 2105937"/>
                <a:gd name="connsiteX18" fmla="*/ 956345 w 1426128"/>
                <a:gd name="connsiteY18" fmla="*/ 1040235 h 2105937"/>
                <a:gd name="connsiteX19" fmla="*/ 947956 w 1426128"/>
                <a:gd name="connsiteY19" fmla="*/ 1073791 h 2105937"/>
                <a:gd name="connsiteX20" fmla="*/ 931178 w 1426128"/>
                <a:gd name="connsiteY20" fmla="*/ 1098958 h 2105937"/>
                <a:gd name="connsiteX21" fmla="*/ 914400 w 1426128"/>
                <a:gd name="connsiteY21" fmla="*/ 1166069 h 2105937"/>
                <a:gd name="connsiteX22" fmla="*/ 872455 w 1426128"/>
                <a:gd name="connsiteY22" fmla="*/ 1241570 h 2105937"/>
                <a:gd name="connsiteX23" fmla="*/ 864066 w 1426128"/>
                <a:gd name="connsiteY23" fmla="*/ 1266737 h 2105937"/>
                <a:gd name="connsiteX24" fmla="*/ 855677 w 1426128"/>
                <a:gd name="connsiteY24" fmla="*/ 1300293 h 2105937"/>
                <a:gd name="connsiteX25" fmla="*/ 830510 w 1426128"/>
                <a:gd name="connsiteY25" fmla="*/ 1333849 h 2105937"/>
                <a:gd name="connsiteX26" fmla="*/ 788565 w 1426128"/>
                <a:gd name="connsiteY26" fmla="*/ 1400961 h 2105937"/>
                <a:gd name="connsiteX27" fmla="*/ 755009 w 1426128"/>
                <a:gd name="connsiteY27" fmla="*/ 1468073 h 2105937"/>
                <a:gd name="connsiteX28" fmla="*/ 738231 w 1426128"/>
                <a:gd name="connsiteY28" fmla="*/ 1493240 h 2105937"/>
                <a:gd name="connsiteX29" fmla="*/ 729842 w 1426128"/>
                <a:gd name="connsiteY29" fmla="*/ 1518407 h 2105937"/>
                <a:gd name="connsiteX30" fmla="*/ 671119 w 1426128"/>
                <a:gd name="connsiteY30" fmla="*/ 1593908 h 2105937"/>
                <a:gd name="connsiteX31" fmla="*/ 629174 w 1426128"/>
                <a:gd name="connsiteY31" fmla="*/ 1661020 h 2105937"/>
                <a:gd name="connsiteX32" fmla="*/ 612396 w 1426128"/>
                <a:gd name="connsiteY32" fmla="*/ 1686187 h 2105937"/>
                <a:gd name="connsiteX33" fmla="*/ 587229 w 1426128"/>
                <a:gd name="connsiteY33" fmla="*/ 1711354 h 2105937"/>
                <a:gd name="connsiteX34" fmla="*/ 562062 w 1426128"/>
                <a:gd name="connsiteY34" fmla="*/ 1753299 h 2105937"/>
                <a:gd name="connsiteX35" fmla="*/ 461394 w 1426128"/>
                <a:gd name="connsiteY35" fmla="*/ 1837189 h 2105937"/>
                <a:gd name="connsiteX36" fmla="*/ 411060 w 1426128"/>
                <a:gd name="connsiteY36" fmla="*/ 1862356 h 2105937"/>
                <a:gd name="connsiteX37" fmla="*/ 327170 w 1426128"/>
                <a:gd name="connsiteY37" fmla="*/ 1921079 h 2105937"/>
                <a:gd name="connsiteX38" fmla="*/ 268448 w 1426128"/>
                <a:gd name="connsiteY38" fmla="*/ 1963024 h 2105937"/>
                <a:gd name="connsiteX39" fmla="*/ 243281 w 1426128"/>
                <a:gd name="connsiteY39" fmla="*/ 1988191 h 2105937"/>
                <a:gd name="connsiteX40" fmla="*/ 192947 w 1426128"/>
                <a:gd name="connsiteY40" fmla="*/ 2004969 h 2105937"/>
                <a:gd name="connsiteX41" fmla="*/ 159391 w 1426128"/>
                <a:gd name="connsiteY41" fmla="*/ 2030136 h 2105937"/>
                <a:gd name="connsiteX42" fmla="*/ 109057 w 1426128"/>
                <a:gd name="connsiteY42" fmla="*/ 2046914 h 2105937"/>
                <a:gd name="connsiteX43" fmla="*/ 58723 w 1426128"/>
                <a:gd name="connsiteY43" fmla="*/ 2080469 h 2105937"/>
                <a:gd name="connsiteX44" fmla="*/ 8389 w 1426128"/>
                <a:gd name="connsiteY44" fmla="*/ 2105636 h 2105937"/>
                <a:gd name="connsiteX45" fmla="*/ 0 w 1426128"/>
                <a:gd name="connsiteY45" fmla="*/ 2105636 h 2105937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  <a:cxn ang="0">
                  <a:pos x="connsiteX37" y="connsiteY37"/>
                </a:cxn>
                <a:cxn ang="0">
                  <a:pos x="connsiteX38" y="connsiteY38"/>
                </a:cxn>
                <a:cxn ang="0">
                  <a:pos x="connsiteX39" y="connsiteY39"/>
                </a:cxn>
                <a:cxn ang="0">
                  <a:pos x="connsiteX40" y="connsiteY40"/>
                </a:cxn>
                <a:cxn ang="0">
                  <a:pos x="connsiteX41" y="connsiteY41"/>
                </a:cxn>
                <a:cxn ang="0">
                  <a:pos x="connsiteX42" y="connsiteY42"/>
                </a:cxn>
                <a:cxn ang="0">
                  <a:pos x="connsiteX43" y="connsiteY43"/>
                </a:cxn>
                <a:cxn ang="0">
                  <a:pos x="connsiteX44" y="connsiteY44"/>
                </a:cxn>
                <a:cxn ang="0">
                  <a:pos x="connsiteX45" y="connsiteY45"/>
                </a:cxn>
              </a:cxnLst>
              <a:rect l="l" t="t" r="r" b="b"/>
              <a:pathLst>
                <a:path w="1426128" h="2105937">
                  <a:moveTo>
                    <a:pt x="1426128" y="0"/>
                  </a:moveTo>
                  <a:cubicBezTo>
                    <a:pt x="1409350" y="2796"/>
                    <a:pt x="1391931" y="3010"/>
                    <a:pt x="1375794" y="8389"/>
                  </a:cubicBezTo>
                  <a:cubicBezTo>
                    <a:pt x="1366229" y="11577"/>
                    <a:pt x="1359645" y="20658"/>
                    <a:pt x="1350627" y="25167"/>
                  </a:cubicBezTo>
                  <a:cubicBezTo>
                    <a:pt x="1342718" y="29122"/>
                    <a:pt x="1333369" y="29601"/>
                    <a:pt x="1325460" y="33556"/>
                  </a:cubicBezTo>
                  <a:cubicBezTo>
                    <a:pt x="1270567" y="61003"/>
                    <a:pt x="1330785" y="38395"/>
                    <a:pt x="1275126" y="75501"/>
                  </a:cubicBezTo>
                  <a:cubicBezTo>
                    <a:pt x="1267768" y="80406"/>
                    <a:pt x="1258348" y="81094"/>
                    <a:pt x="1249959" y="83890"/>
                  </a:cubicBezTo>
                  <a:cubicBezTo>
                    <a:pt x="1192496" y="141353"/>
                    <a:pt x="1219367" y="121062"/>
                    <a:pt x="1174459" y="151002"/>
                  </a:cubicBezTo>
                  <a:lnTo>
                    <a:pt x="1124125" y="226503"/>
                  </a:lnTo>
                  <a:lnTo>
                    <a:pt x="1090569" y="276836"/>
                  </a:lnTo>
                  <a:cubicBezTo>
                    <a:pt x="1084976" y="290818"/>
                    <a:pt x="1079078" y="304681"/>
                    <a:pt x="1073791" y="318781"/>
                  </a:cubicBezTo>
                  <a:cubicBezTo>
                    <a:pt x="1064895" y="342504"/>
                    <a:pt x="1054178" y="383232"/>
                    <a:pt x="1048624" y="402671"/>
                  </a:cubicBezTo>
                  <a:cubicBezTo>
                    <a:pt x="1045828" y="427838"/>
                    <a:pt x="1042755" y="452976"/>
                    <a:pt x="1040235" y="478172"/>
                  </a:cubicBezTo>
                  <a:cubicBezTo>
                    <a:pt x="1037162" y="508905"/>
                    <a:pt x="1035455" y="539776"/>
                    <a:pt x="1031846" y="570451"/>
                  </a:cubicBezTo>
                  <a:cubicBezTo>
                    <a:pt x="1029569" y="589802"/>
                    <a:pt x="1019704" y="641868"/>
                    <a:pt x="1015068" y="662730"/>
                  </a:cubicBezTo>
                  <a:cubicBezTo>
                    <a:pt x="1012567" y="673985"/>
                    <a:pt x="1008477" y="684898"/>
                    <a:pt x="1006679" y="696286"/>
                  </a:cubicBezTo>
                  <a:cubicBezTo>
                    <a:pt x="1000079" y="738084"/>
                    <a:pt x="994751" y="780084"/>
                    <a:pt x="989901" y="822121"/>
                  </a:cubicBezTo>
                  <a:cubicBezTo>
                    <a:pt x="986361" y="852804"/>
                    <a:pt x="985343" y="883752"/>
                    <a:pt x="981512" y="914400"/>
                  </a:cubicBezTo>
                  <a:cubicBezTo>
                    <a:pt x="979743" y="928548"/>
                    <a:pt x="975467" y="942280"/>
                    <a:pt x="973123" y="956345"/>
                  </a:cubicBezTo>
                  <a:cubicBezTo>
                    <a:pt x="953080" y="1076605"/>
                    <a:pt x="975640" y="972704"/>
                    <a:pt x="956345" y="1040235"/>
                  </a:cubicBezTo>
                  <a:cubicBezTo>
                    <a:pt x="953178" y="1051321"/>
                    <a:pt x="952498" y="1063194"/>
                    <a:pt x="947956" y="1073791"/>
                  </a:cubicBezTo>
                  <a:cubicBezTo>
                    <a:pt x="943984" y="1083058"/>
                    <a:pt x="936771" y="1090569"/>
                    <a:pt x="931178" y="1098958"/>
                  </a:cubicBezTo>
                  <a:cubicBezTo>
                    <a:pt x="927987" y="1114913"/>
                    <a:pt x="922999" y="1148871"/>
                    <a:pt x="914400" y="1166069"/>
                  </a:cubicBezTo>
                  <a:cubicBezTo>
                    <a:pt x="882584" y="1229700"/>
                    <a:pt x="896690" y="1185022"/>
                    <a:pt x="872455" y="1241570"/>
                  </a:cubicBezTo>
                  <a:cubicBezTo>
                    <a:pt x="868972" y="1249698"/>
                    <a:pt x="866495" y="1258234"/>
                    <a:pt x="864066" y="1266737"/>
                  </a:cubicBezTo>
                  <a:cubicBezTo>
                    <a:pt x="860899" y="1277823"/>
                    <a:pt x="860833" y="1289981"/>
                    <a:pt x="855677" y="1300293"/>
                  </a:cubicBezTo>
                  <a:cubicBezTo>
                    <a:pt x="849424" y="1312799"/>
                    <a:pt x="838637" y="1322472"/>
                    <a:pt x="830510" y="1333849"/>
                  </a:cubicBezTo>
                  <a:cubicBezTo>
                    <a:pt x="818157" y="1351144"/>
                    <a:pt x="797137" y="1385042"/>
                    <a:pt x="788565" y="1400961"/>
                  </a:cubicBezTo>
                  <a:cubicBezTo>
                    <a:pt x="776707" y="1422983"/>
                    <a:pt x="768883" y="1447262"/>
                    <a:pt x="755009" y="1468073"/>
                  </a:cubicBezTo>
                  <a:cubicBezTo>
                    <a:pt x="749416" y="1476462"/>
                    <a:pt x="742740" y="1484222"/>
                    <a:pt x="738231" y="1493240"/>
                  </a:cubicBezTo>
                  <a:cubicBezTo>
                    <a:pt x="734276" y="1501149"/>
                    <a:pt x="734136" y="1510677"/>
                    <a:pt x="729842" y="1518407"/>
                  </a:cubicBezTo>
                  <a:cubicBezTo>
                    <a:pt x="687437" y="1594737"/>
                    <a:pt x="711879" y="1544996"/>
                    <a:pt x="671119" y="1593908"/>
                  </a:cubicBezTo>
                  <a:cubicBezTo>
                    <a:pt x="661535" y="1605409"/>
                    <a:pt x="633267" y="1654471"/>
                    <a:pt x="629174" y="1661020"/>
                  </a:cubicBezTo>
                  <a:cubicBezTo>
                    <a:pt x="623830" y="1669570"/>
                    <a:pt x="618851" y="1678442"/>
                    <a:pt x="612396" y="1686187"/>
                  </a:cubicBezTo>
                  <a:cubicBezTo>
                    <a:pt x="604801" y="1695301"/>
                    <a:pt x="594347" y="1701863"/>
                    <a:pt x="587229" y="1711354"/>
                  </a:cubicBezTo>
                  <a:cubicBezTo>
                    <a:pt x="577446" y="1724398"/>
                    <a:pt x="572387" y="1740679"/>
                    <a:pt x="562062" y="1753299"/>
                  </a:cubicBezTo>
                  <a:cubicBezTo>
                    <a:pt x="523306" y="1800667"/>
                    <a:pt x="509513" y="1805109"/>
                    <a:pt x="461394" y="1837189"/>
                  </a:cubicBezTo>
                  <a:cubicBezTo>
                    <a:pt x="428869" y="1858872"/>
                    <a:pt x="445792" y="1850779"/>
                    <a:pt x="411060" y="1862356"/>
                  </a:cubicBezTo>
                  <a:cubicBezTo>
                    <a:pt x="361372" y="1899622"/>
                    <a:pt x="389137" y="1879767"/>
                    <a:pt x="327170" y="1921079"/>
                  </a:cubicBezTo>
                  <a:cubicBezTo>
                    <a:pt x="307250" y="1934359"/>
                    <a:pt x="286661" y="1947413"/>
                    <a:pt x="268448" y="1963024"/>
                  </a:cubicBezTo>
                  <a:cubicBezTo>
                    <a:pt x="259440" y="1970745"/>
                    <a:pt x="253652" y="1982429"/>
                    <a:pt x="243281" y="1988191"/>
                  </a:cubicBezTo>
                  <a:cubicBezTo>
                    <a:pt x="227821" y="1996780"/>
                    <a:pt x="192947" y="2004969"/>
                    <a:pt x="192947" y="2004969"/>
                  </a:cubicBezTo>
                  <a:cubicBezTo>
                    <a:pt x="181762" y="2013358"/>
                    <a:pt x="171897" y="2023883"/>
                    <a:pt x="159391" y="2030136"/>
                  </a:cubicBezTo>
                  <a:cubicBezTo>
                    <a:pt x="143573" y="2038045"/>
                    <a:pt x="123772" y="2037104"/>
                    <a:pt x="109057" y="2046914"/>
                  </a:cubicBezTo>
                  <a:lnTo>
                    <a:pt x="58723" y="2080469"/>
                  </a:lnTo>
                  <a:cubicBezTo>
                    <a:pt x="34118" y="2096872"/>
                    <a:pt x="36175" y="2098689"/>
                    <a:pt x="8389" y="2105636"/>
                  </a:cubicBezTo>
                  <a:cubicBezTo>
                    <a:pt x="5676" y="2106314"/>
                    <a:pt x="2796" y="2105636"/>
                    <a:pt x="0" y="2105636"/>
                  </a:cubicBezTo>
                </a:path>
              </a:pathLst>
            </a:custGeom>
            <a:noFill/>
            <a:ln w="698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NZ"/>
            </a:p>
          </xdr:txBody>
        </xdr:sp>
        <xdr:sp macro="" textlink="">
          <xdr:nvSpPr>
            <xdr:cNvPr id="37" name="TextBox 9">
              <a:extLst>
                <a:ext uri="{FF2B5EF4-FFF2-40B4-BE49-F238E27FC236}">
                  <a16:creationId xmlns:a16="http://schemas.microsoft.com/office/drawing/2014/main" id="{E9A5ED3A-5730-4A4E-9A2E-730A8A83F5A7}"/>
                </a:ext>
              </a:extLst>
            </xdr:cNvPr>
            <xdr:cNvSpPr txBox="1"/>
          </xdr:nvSpPr>
          <xdr:spPr>
            <a:xfrm>
              <a:off x="4185265" y="1138335"/>
              <a:ext cx="1182465" cy="3741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NZ"/>
                <a:t>1. Fencing</a:t>
              </a:r>
            </a:p>
          </xdr:txBody>
        </xdr:sp>
        <xdr:sp macro="" textlink="">
          <xdr:nvSpPr>
            <xdr:cNvPr id="38" name="TextBox 10">
              <a:extLst>
                <a:ext uri="{FF2B5EF4-FFF2-40B4-BE49-F238E27FC236}">
                  <a16:creationId xmlns:a16="http://schemas.microsoft.com/office/drawing/2014/main" id="{BA96B613-ACC6-4874-8C54-38A0B57EA2F0}"/>
                </a:ext>
              </a:extLst>
            </xdr:cNvPr>
            <xdr:cNvSpPr txBox="1"/>
          </xdr:nvSpPr>
          <xdr:spPr>
            <a:xfrm>
              <a:off x="6824617" y="1625815"/>
              <a:ext cx="1581588" cy="3741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NZ"/>
                <a:t>2. Grass buffer</a:t>
              </a:r>
            </a:p>
          </xdr:txBody>
        </xdr:sp>
        <xdr:sp macro="" textlink="">
          <xdr:nvSpPr>
            <xdr:cNvPr id="39" name="TextBox 11">
              <a:extLst>
                <a:ext uri="{FF2B5EF4-FFF2-40B4-BE49-F238E27FC236}">
                  <a16:creationId xmlns:a16="http://schemas.microsoft.com/office/drawing/2014/main" id="{9D6596E4-A148-43CF-90A4-EE94B5D09724}"/>
                </a:ext>
              </a:extLst>
            </xdr:cNvPr>
            <xdr:cNvSpPr txBox="1"/>
          </xdr:nvSpPr>
          <xdr:spPr>
            <a:xfrm>
              <a:off x="5079132" y="4176622"/>
              <a:ext cx="1679248" cy="3741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NZ"/>
                <a:t>3. Mixed buffer</a:t>
              </a:r>
            </a:p>
          </xdr:txBody>
        </xdr:sp>
      </xdr:grpSp>
      <xdr:sp macro="" textlink="">
        <xdr:nvSpPr>
          <xdr:cNvPr id="29" name="Freeform: Shape 28">
            <a:extLst>
              <a:ext uri="{FF2B5EF4-FFF2-40B4-BE49-F238E27FC236}">
                <a16:creationId xmlns:a16="http://schemas.microsoft.com/office/drawing/2014/main" id="{17AB1E80-08B0-48E0-AEC6-079C62D95320}"/>
              </a:ext>
            </a:extLst>
          </xdr:cNvPr>
          <xdr:cNvSpPr/>
        </xdr:nvSpPr>
        <xdr:spPr>
          <a:xfrm>
            <a:off x="1342238" y="4412909"/>
            <a:ext cx="2684477" cy="1232882"/>
          </a:xfrm>
          <a:custGeom>
            <a:avLst/>
            <a:gdLst>
              <a:gd name="connsiteX0" fmla="*/ 3095538 w 3095538"/>
              <a:gd name="connsiteY0" fmla="*/ 0 h 1400962"/>
              <a:gd name="connsiteX1" fmla="*/ 3053593 w 3095538"/>
              <a:gd name="connsiteY1" fmla="*/ 33556 h 1400962"/>
              <a:gd name="connsiteX2" fmla="*/ 3003259 w 3095538"/>
              <a:gd name="connsiteY2" fmla="*/ 67112 h 1400962"/>
              <a:gd name="connsiteX3" fmla="*/ 2969703 w 3095538"/>
              <a:gd name="connsiteY3" fmla="*/ 92279 h 1400962"/>
              <a:gd name="connsiteX4" fmla="*/ 2936147 w 3095538"/>
              <a:gd name="connsiteY4" fmla="*/ 142613 h 1400962"/>
              <a:gd name="connsiteX5" fmla="*/ 2902591 w 3095538"/>
              <a:gd name="connsiteY5" fmla="*/ 192947 h 1400962"/>
              <a:gd name="connsiteX6" fmla="*/ 2885813 w 3095538"/>
              <a:gd name="connsiteY6" fmla="*/ 218114 h 1400962"/>
              <a:gd name="connsiteX7" fmla="*/ 2869035 w 3095538"/>
              <a:gd name="connsiteY7" fmla="*/ 251670 h 1400962"/>
              <a:gd name="connsiteX8" fmla="*/ 2852257 w 3095538"/>
              <a:gd name="connsiteY8" fmla="*/ 276837 h 1400962"/>
              <a:gd name="connsiteX9" fmla="*/ 2843868 w 3095538"/>
              <a:gd name="connsiteY9" fmla="*/ 302004 h 1400962"/>
              <a:gd name="connsiteX10" fmla="*/ 2818701 w 3095538"/>
              <a:gd name="connsiteY10" fmla="*/ 318782 h 1400962"/>
              <a:gd name="connsiteX11" fmla="*/ 2793534 w 3095538"/>
              <a:gd name="connsiteY11" fmla="*/ 343949 h 1400962"/>
              <a:gd name="connsiteX12" fmla="*/ 2743200 w 3095538"/>
              <a:gd name="connsiteY12" fmla="*/ 377505 h 1400962"/>
              <a:gd name="connsiteX13" fmla="*/ 2718033 w 3095538"/>
              <a:gd name="connsiteY13" fmla="*/ 402672 h 1400962"/>
              <a:gd name="connsiteX14" fmla="*/ 2684477 w 3095538"/>
              <a:gd name="connsiteY14" fmla="*/ 419450 h 1400962"/>
              <a:gd name="connsiteX15" fmla="*/ 2659310 w 3095538"/>
              <a:gd name="connsiteY15" fmla="*/ 444617 h 1400962"/>
              <a:gd name="connsiteX16" fmla="*/ 2634143 w 3095538"/>
              <a:gd name="connsiteY16" fmla="*/ 453006 h 1400962"/>
              <a:gd name="connsiteX17" fmla="*/ 2608976 w 3095538"/>
              <a:gd name="connsiteY17" fmla="*/ 469784 h 1400962"/>
              <a:gd name="connsiteX18" fmla="*/ 2575420 w 3095538"/>
              <a:gd name="connsiteY18" fmla="*/ 486562 h 1400962"/>
              <a:gd name="connsiteX19" fmla="*/ 2550253 w 3095538"/>
              <a:gd name="connsiteY19" fmla="*/ 503340 h 1400962"/>
              <a:gd name="connsiteX20" fmla="*/ 2516697 w 3095538"/>
              <a:gd name="connsiteY20" fmla="*/ 520118 h 1400962"/>
              <a:gd name="connsiteX21" fmla="*/ 2491530 w 3095538"/>
              <a:gd name="connsiteY21" fmla="*/ 536896 h 1400962"/>
              <a:gd name="connsiteX22" fmla="*/ 2457974 w 3095538"/>
              <a:gd name="connsiteY22" fmla="*/ 553674 h 1400962"/>
              <a:gd name="connsiteX23" fmla="*/ 2432807 w 3095538"/>
              <a:gd name="connsiteY23" fmla="*/ 570452 h 1400962"/>
              <a:gd name="connsiteX24" fmla="*/ 2407640 w 3095538"/>
              <a:gd name="connsiteY24" fmla="*/ 578841 h 1400962"/>
              <a:gd name="connsiteX25" fmla="*/ 2382473 w 3095538"/>
              <a:gd name="connsiteY25" fmla="*/ 595618 h 1400962"/>
              <a:gd name="connsiteX26" fmla="*/ 2357306 w 3095538"/>
              <a:gd name="connsiteY26" fmla="*/ 604007 h 1400962"/>
              <a:gd name="connsiteX27" fmla="*/ 2332139 w 3095538"/>
              <a:gd name="connsiteY27" fmla="*/ 620785 h 1400962"/>
              <a:gd name="connsiteX28" fmla="*/ 2256639 w 3095538"/>
              <a:gd name="connsiteY28" fmla="*/ 645952 h 1400962"/>
              <a:gd name="connsiteX29" fmla="*/ 2197916 w 3095538"/>
              <a:gd name="connsiteY29" fmla="*/ 687897 h 1400962"/>
              <a:gd name="connsiteX30" fmla="*/ 2105637 w 3095538"/>
              <a:gd name="connsiteY30" fmla="*/ 738231 h 1400962"/>
              <a:gd name="connsiteX31" fmla="*/ 2080470 w 3095538"/>
              <a:gd name="connsiteY31" fmla="*/ 763398 h 1400962"/>
              <a:gd name="connsiteX32" fmla="*/ 2030136 w 3095538"/>
              <a:gd name="connsiteY32" fmla="*/ 796954 h 1400962"/>
              <a:gd name="connsiteX33" fmla="*/ 2004969 w 3095538"/>
              <a:gd name="connsiteY33" fmla="*/ 822121 h 1400962"/>
              <a:gd name="connsiteX34" fmla="*/ 1979802 w 3095538"/>
              <a:gd name="connsiteY34" fmla="*/ 838899 h 1400962"/>
              <a:gd name="connsiteX35" fmla="*/ 1929468 w 3095538"/>
              <a:gd name="connsiteY35" fmla="*/ 889233 h 1400962"/>
              <a:gd name="connsiteX36" fmla="*/ 1887523 w 3095538"/>
              <a:gd name="connsiteY36" fmla="*/ 931178 h 1400962"/>
              <a:gd name="connsiteX37" fmla="*/ 1870745 w 3095538"/>
              <a:gd name="connsiteY37" fmla="*/ 956345 h 1400962"/>
              <a:gd name="connsiteX38" fmla="*/ 1853967 w 3095538"/>
              <a:gd name="connsiteY38" fmla="*/ 998290 h 1400962"/>
              <a:gd name="connsiteX39" fmla="*/ 1812022 w 3095538"/>
              <a:gd name="connsiteY39" fmla="*/ 1048624 h 1400962"/>
              <a:gd name="connsiteX40" fmla="*/ 1795244 w 3095538"/>
              <a:gd name="connsiteY40" fmla="*/ 1090569 h 1400962"/>
              <a:gd name="connsiteX41" fmla="*/ 1770077 w 3095538"/>
              <a:gd name="connsiteY41" fmla="*/ 1115736 h 1400962"/>
              <a:gd name="connsiteX42" fmla="*/ 1719743 w 3095538"/>
              <a:gd name="connsiteY42" fmla="*/ 1166070 h 1400962"/>
              <a:gd name="connsiteX43" fmla="*/ 1702965 w 3095538"/>
              <a:gd name="connsiteY43" fmla="*/ 1191237 h 1400962"/>
              <a:gd name="connsiteX44" fmla="*/ 1652631 w 3095538"/>
              <a:gd name="connsiteY44" fmla="*/ 1224793 h 1400962"/>
              <a:gd name="connsiteX45" fmla="*/ 1627464 w 3095538"/>
              <a:gd name="connsiteY45" fmla="*/ 1241571 h 1400962"/>
              <a:gd name="connsiteX46" fmla="*/ 1602297 w 3095538"/>
              <a:gd name="connsiteY46" fmla="*/ 1266738 h 1400962"/>
              <a:gd name="connsiteX47" fmla="*/ 1577130 w 3095538"/>
              <a:gd name="connsiteY47" fmla="*/ 1275127 h 1400962"/>
              <a:gd name="connsiteX48" fmla="*/ 1543574 w 3095538"/>
              <a:gd name="connsiteY48" fmla="*/ 1291905 h 1400962"/>
              <a:gd name="connsiteX49" fmla="*/ 1426128 w 3095538"/>
              <a:gd name="connsiteY49" fmla="*/ 1317072 h 1400962"/>
              <a:gd name="connsiteX50" fmla="*/ 1216404 w 3095538"/>
              <a:gd name="connsiteY50" fmla="*/ 1308683 h 1400962"/>
              <a:gd name="connsiteX51" fmla="*/ 1174459 w 3095538"/>
              <a:gd name="connsiteY51" fmla="*/ 1300294 h 1400962"/>
              <a:gd name="connsiteX52" fmla="*/ 1048624 w 3095538"/>
              <a:gd name="connsiteY52" fmla="*/ 1283516 h 1400962"/>
              <a:gd name="connsiteX53" fmla="*/ 436228 w 3095538"/>
              <a:gd name="connsiteY53" fmla="*/ 1300294 h 1400962"/>
              <a:gd name="connsiteX54" fmla="*/ 394283 w 3095538"/>
              <a:gd name="connsiteY54" fmla="*/ 1308683 h 1400962"/>
              <a:gd name="connsiteX55" fmla="*/ 285226 w 3095538"/>
              <a:gd name="connsiteY55" fmla="*/ 1342239 h 1400962"/>
              <a:gd name="connsiteX56" fmla="*/ 251670 w 3095538"/>
              <a:gd name="connsiteY56" fmla="*/ 1350628 h 1400962"/>
              <a:gd name="connsiteX57" fmla="*/ 176169 w 3095538"/>
              <a:gd name="connsiteY57" fmla="*/ 1359017 h 1400962"/>
              <a:gd name="connsiteX58" fmla="*/ 50334 w 3095538"/>
              <a:gd name="connsiteY58" fmla="*/ 1384184 h 1400962"/>
              <a:gd name="connsiteX59" fmla="*/ 0 w 3095538"/>
              <a:gd name="connsiteY59" fmla="*/ 1400962 h 140096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</a:cxnLst>
            <a:rect l="l" t="t" r="r" b="b"/>
            <a:pathLst>
              <a:path w="3095538" h="1400962">
                <a:moveTo>
                  <a:pt x="3095538" y="0"/>
                </a:moveTo>
                <a:cubicBezTo>
                  <a:pt x="3081556" y="11185"/>
                  <a:pt x="3068074" y="23025"/>
                  <a:pt x="3053593" y="33556"/>
                </a:cubicBezTo>
                <a:cubicBezTo>
                  <a:pt x="3037285" y="45416"/>
                  <a:pt x="3019391" y="55013"/>
                  <a:pt x="3003259" y="67112"/>
                </a:cubicBezTo>
                <a:cubicBezTo>
                  <a:pt x="2992074" y="75501"/>
                  <a:pt x="2978992" y="81829"/>
                  <a:pt x="2969703" y="92279"/>
                </a:cubicBezTo>
                <a:cubicBezTo>
                  <a:pt x="2956306" y="107350"/>
                  <a:pt x="2947332" y="125835"/>
                  <a:pt x="2936147" y="142613"/>
                </a:cubicBezTo>
                <a:lnTo>
                  <a:pt x="2902591" y="192947"/>
                </a:lnTo>
                <a:cubicBezTo>
                  <a:pt x="2896998" y="201336"/>
                  <a:pt x="2890322" y="209096"/>
                  <a:pt x="2885813" y="218114"/>
                </a:cubicBezTo>
                <a:cubicBezTo>
                  <a:pt x="2880220" y="229299"/>
                  <a:pt x="2875240" y="240812"/>
                  <a:pt x="2869035" y="251670"/>
                </a:cubicBezTo>
                <a:cubicBezTo>
                  <a:pt x="2864033" y="260424"/>
                  <a:pt x="2856766" y="267819"/>
                  <a:pt x="2852257" y="276837"/>
                </a:cubicBezTo>
                <a:cubicBezTo>
                  <a:pt x="2848302" y="284746"/>
                  <a:pt x="2849392" y="295099"/>
                  <a:pt x="2843868" y="302004"/>
                </a:cubicBezTo>
                <a:cubicBezTo>
                  <a:pt x="2837570" y="309877"/>
                  <a:pt x="2826446" y="312327"/>
                  <a:pt x="2818701" y="318782"/>
                </a:cubicBezTo>
                <a:cubicBezTo>
                  <a:pt x="2809587" y="326377"/>
                  <a:pt x="2802899" y="336665"/>
                  <a:pt x="2793534" y="343949"/>
                </a:cubicBezTo>
                <a:cubicBezTo>
                  <a:pt x="2777617" y="356329"/>
                  <a:pt x="2757459" y="363246"/>
                  <a:pt x="2743200" y="377505"/>
                </a:cubicBezTo>
                <a:cubicBezTo>
                  <a:pt x="2734811" y="385894"/>
                  <a:pt x="2727687" y="395776"/>
                  <a:pt x="2718033" y="402672"/>
                </a:cubicBezTo>
                <a:cubicBezTo>
                  <a:pt x="2707857" y="409941"/>
                  <a:pt x="2694653" y="412181"/>
                  <a:pt x="2684477" y="419450"/>
                </a:cubicBezTo>
                <a:cubicBezTo>
                  <a:pt x="2674823" y="426346"/>
                  <a:pt x="2669181" y="438036"/>
                  <a:pt x="2659310" y="444617"/>
                </a:cubicBezTo>
                <a:cubicBezTo>
                  <a:pt x="2651952" y="449522"/>
                  <a:pt x="2642052" y="449051"/>
                  <a:pt x="2634143" y="453006"/>
                </a:cubicBezTo>
                <a:cubicBezTo>
                  <a:pt x="2625125" y="457515"/>
                  <a:pt x="2617730" y="464782"/>
                  <a:pt x="2608976" y="469784"/>
                </a:cubicBezTo>
                <a:cubicBezTo>
                  <a:pt x="2598118" y="475989"/>
                  <a:pt x="2586278" y="480357"/>
                  <a:pt x="2575420" y="486562"/>
                </a:cubicBezTo>
                <a:cubicBezTo>
                  <a:pt x="2566666" y="491564"/>
                  <a:pt x="2559007" y="498338"/>
                  <a:pt x="2550253" y="503340"/>
                </a:cubicBezTo>
                <a:cubicBezTo>
                  <a:pt x="2539395" y="509545"/>
                  <a:pt x="2527555" y="513913"/>
                  <a:pt x="2516697" y="520118"/>
                </a:cubicBezTo>
                <a:cubicBezTo>
                  <a:pt x="2507943" y="525120"/>
                  <a:pt x="2500284" y="531894"/>
                  <a:pt x="2491530" y="536896"/>
                </a:cubicBezTo>
                <a:cubicBezTo>
                  <a:pt x="2480672" y="543101"/>
                  <a:pt x="2468832" y="547469"/>
                  <a:pt x="2457974" y="553674"/>
                </a:cubicBezTo>
                <a:cubicBezTo>
                  <a:pt x="2449220" y="558676"/>
                  <a:pt x="2441825" y="565943"/>
                  <a:pt x="2432807" y="570452"/>
                </a:cubicBezTo>
                <a:cubicBezTo>
                  <a:pt x="2424898" y="574407"/>
                  <a:pt x="2415549" y="574887"/>
                  <a:pt x="2407640" y="578841"/>
                </a:cubicBezTo>
                <a:cubicBezTo>
                  <a:pt x="2398622" y="583350"/>
                  <a:pt x="2391491" y="591109"/>
                  <a:pt x="2382473" y="595618"/>
                </a:cubicBezTo>
                <a:cubicBezTo>
                  <a:pt x="2374564" y="599572"/>
                  <a:pt x="2365215" y="600052"/>
                  <a:pt x="2357306" y="604007"/>
                </a:cubicBezTo>
                <a:cubicBezTo>
                  <a:pt x="2348288" y="608516"/>
                  <a:pt x="2341157" y="616276"/>
                  <a:pt x="2332139" y="620785"/>
                </a:cubicBezTo>
                <a:cubicBezTo>
                  <a:pt x="2258700" y="657504"/>
                  <a:pt x="2320719" y="621921"/>
                  <a:pt x="2256639" y="645952"/>
                </a:cubicBezTo>
                <a:cubicBezTo>
                  <a:pt x="2200389" y="667046"/>
                  <a:pt x="2243389" y="654826"/>
                  <a:pt x="2197916" y="687897"/>
                </a:cubicBezTo>
                <a:cubicBezTo>
                  <a:pt x="2142675" y="728072"/>
                  <a:pt x="2149338" y="723664"/>
                  <a:pt x="2105637" y="738231"/>
                </a:cubicBezTo>
                <a:cubicBezTo>
                  <a:pt x="2097248" y="746620"/>
                  <a:pt x="2089835" y="756114"/>
                  <a:pt x="2080470" y="763398"/>
                </a:cubicBezTo>
                <a:cubicBezTo>
                  <a:pt x="2064553" y="775778"/>
                  <a:pt x="2044395" y="782695"/>
                  <a:pt x="2030136" y="796954"/>
                </a:cubicBezTo>
                <a:cubicBezTo>
                  <a:pt x="2021747" y="805343"/>
                  <a:pt x="2014083" y="814526"/>
                  <a:pt x="2004969" y="822121"/>
                </a:cubicBezTo>
                <a:cubicBezTo>
                  <a:pt x="1997224" y="828576"/>
                  <a:pt x="1987338" y="832201"/>
                  <a:pt x="1979802" y="838899"/>
                </a:cubicBezTo>
                <a:cubicBezTo>
                  <a:pt x="1962068" y="854663"/>
                  <a:pt x="1946246" y="872455"/>
                  <a:pt x="1929468" y="889233"/>
                </a:cubicBezTo>
                <a:cubicBezTo>
                  <a:pt x="1915486" y="903215"/>
                  <a:pt x="1898491" y="914726"/>
                  <a:pt x="1887523" y="931178"/>
                </a:cubicBezTo>
                <a:cubicBezTo>
                  <a:pt x="1881930" y="939567"/>
                  <a:pt x="1875254" y="947327"/>
                  <a:pt x="1870745" y="956345"/>
                </a:cubicBezTo>
                <a:cubicBezTo>
                  <a:pt x="1864011" y="969814"/>
                  <a:pt x="1861948" y="985520"/>
                  <a:pt x="1853967" y="998290"/>
                </a:cubicBezTo>
                <a:cubicBezTo>
                  <a:pt x="1807584" y="1072502"/>
                  <a:pt x="1847352" y="977964"/>
                  <a:pt x="1812022" y="1048624"/>
                </a:cubicBezTo>
                <a:cubicBezTo>
                  <a:pt x="1805288" y="1062093"/>
                  <a:pt x="1803225" y="1077799"/>
                  <a:pt x="1795244" y="1090569"/>
                </a:cubicBezTo>
                <a:cubicBezTo>
                  <a:pt x="1788956" y="1100630"/>
                  <a:pt x="1777798" y="1106728"/>
                  <a:pt x="1770077" y="1115736"/>
                </a:cubicBezTo>
                <a:cubicBezTo>
                  <a:pt x="1728455" y="1164295"/>
                  <a:pt x="1764047" y="1136534"/>
                  <a:pt x="1719743" y="1166070"/>
                </a:cubicBezTo>
                <a:cubicBezTo>
                  <a:pt x="1714150" y="1174459"/>
                  <a:pt x="1710553" y="1184598"/>
                  <a:pt x="1702965" y="1191237"/>
                </a:cubicBezTo>
                <a:cubicBezTo>
                  <a:pt x="1687790" y="1204516"/>
                  <a:pt x="1669409" y="1213608"/>
                  <a:pt x="1652631" y="1224793"/>
                </a:cubicBezTo>
                <a:cubicBezTo>
                  <a:pt x="1644242" y="1230386"/>
                  <a:pt x="1634593" y="1234442"/>
                  <a:pt x="1627464" y="1241571"/>
                </a:cubicBezTo>
                <a:cubicBezTo>
                  <a:pt x="1619075" y="1249960"/>
                  <a:pt x="1612168" y="1260157"/>
                  <a:pt x="1602297" y="1266738"/>
                </a:cubicBezTo>
                <a:cubicBezTo>
                  <a:pt x="1594939" y="1271643"/>
                  <a:pt x="1585258" y="1271644"/>
                  <a:pt x="1577130" y="1275127"/>
                </a:cubicBezTo>
                <a:cubicBezTo>
                  <a:pt x="1565636" y="1280053"/>
                  <a:pt x="1555185" y="1287261"/>
                  <a:pt x="1543574" y="1291905"/>
                </a:cubicBezTo>
                <a:cubicBezTo>
                  <a:pt x="1489239" y="1313639"/>
                  <a:pt x="1488625" y="1309260"/>
                  <a:pt x="1426128" y="1317072"/>
                </a:cubicBezTo>
                <a:cubicBezTo>
                  <a:pt x="1356220" y="1314276"/>
                  <a:pt x="1286213" y="1313337"/>
                  <a:pt x="1216404" y="1308683"/>
                </a:cubicBezTo>
                <a:cubicBezTo>
                  <a:pt x="1202177" y="1307735"/>
                  <a:pt x="1188560" y="1302409"/>
                  <a:pt x="1174459" y="1300294"/>
                </a:cubicBezTo>
                <a:cubicBezTo>
                  <a:pt x="1132611" y="1294017"/>
                  <a:pt x="1090569" y="1289109"/>
                  <a:pt x="1048624" y="1283516"/>
                </a:cubicBezTo>
                <a:cubicBezTo>
                  <a:pt x="896536" y="1285856"/>
                  <a:pt x="632159" y="1270150"/>
                  <a:pt x="436228" y="1300294"/>
                </a:cubicBezTo>
                <a:cubicBezTo>
                  <a:pt x="422135" y="1302462"/>
                  <a:pt x="408265" y="1305887"/>
                  <a:pt x="394283" y="1308683"/>
                </a:cubicBezTo>
                <a:cubicBezTo>
                  <a:pt x="336317" y="1337666"/>
                  <a:pt x="375719" y="1321356"/>
                  <a:pt x="285226" y="1342239"/>
                </a:cubicBezTo>
                <a:cubicBezTo>
                  <a:pt x="273992" y="1344832"/>
                  <a:pt x="263066" y="1348875"/>
                  <a:pt x="251670" y="1350628"/>
                </a:cubicBezTo>
                <a:cubicBezTo>
                  <a:pt x="226643" y="1354478"/>
                  <a:pt x="201146" y="1354854"/>
                  <a:pt x="176169" y="1359017"/>
                </a:cubicBezTo>
                <a:cubicBezTo>
                  <a:pt x="133975" y="1366049"/>
                  <a:pt x="90915" y="1370657"/>
                  <a:pt x="50334" y="1384184"/>
                </a:cubicBezTo>
                <a:lnTo>
                  <a:pt x="0" y="1400962"/>
                </a:lnTo>
              </a:path>
            </a:pathLst>
          </a:custGeom>
          <a:noFill/>
          <a:ln w="762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NZ"/>
          </a:p>
        </xdr:txBody>
      </xdr:sp>
      <xdr:sp macro="" textlink="">
        <xdr:nvSpPr>
          <xdr:cNvPr id="30" name="TextBox 13">
            <a:extLst>
              <a:ext uri="{FF2B5EF4-FFF2-40B4-BE49-F238E27FC236}">
                <a16:creationId xmlns:a16="http://schemas.microsoft.com/office/drawing/2014/main" id="{BF38CEEA-B257-421A-9920-32C8561B0B9D}"/>
              </a:ext>
            </a:extLst>
          </xdr:cNvPr>
          <xdr:cNvSpPr txBox="1"/>
        </xdr:nvSpPr>
        <xdr:spPr>
          <a:xfrm>
            <a:off x="1607342" y="4423886"/>
            <a:ext cx="1573221" cy="65594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NZ"/>
              <a:t>4. No riparian </a:t>
            </a:r>
          </a:p>
          <a:p>
            <a:pPr algn="ctr"/>
            <a:r>
              <a:rPr lang="en-NZ"/>
              <a:t>protection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CF2E8-FFD6-4FF1-B259-B78F2B31D17F}">
  <dimension ref="A1:N72"/>
  <sheetViews>
    <sheetView tabSelected="1" zoomScaleNormal="100" workbookViewId="0">
      <selection activeCell="E50" sqref="E50"/>
    </sheetView>
  </sheetViews>
  <sheetFormatPr defaultRowHeight="15" x14ac:dyDescent="0.25"/>
  <cols>
    <col min="1" max="1" width="55.28515625" customWidth="1"/>
    <col min="2" max="2" width="16.7109375" customWidth="1"/>
    <col min="3" max="3" width="14" customWidth="1"/>
    <col min="4" max="5" width="16.28515625" customWidth="1"/>
    <col min="6" max="6" width="50.5703125" customWidth="1"/>
  </cols>
  <sheetData>
    <row r="1" spans="1:14" x14ac:dyDescent="0.25">
      <c r="A1" s="42" t="s">
        <v>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19.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ht="15" customHeight="1" x14ac:dyDescent="0.25">
      <c r="A3" s="2" t="s">
        <v>16</v>
      </c>
      <c r="B3" s="2" t="s">
        <v>0</v>
      </c>
      <c r="C3" s="2" t="s">
        <v>1</v>
      </c>
      <c r="D3" s="2" t="s">
        <v>2</v>
      </c>
      <c r="E3" s="30" t="s">
        <v>53</v>
      </c>
      <c r="F3" s="15"/>
      <c r="G3" s="15"/>
      <c r="H3" s="15"/>
      <c r="I3" s="15"/>
      <c r="J3" s="15"/>
      <c r="K3" s="15"/>
      <c r="L3" s="15"/>
      <c r="M3" s="15"/>
      <c r="N3" s="15"/>
    </row>
    <row r="4" spans="1:14" ht="15" customHeight="1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54</v>
      </c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3" t="s">
        <v>9</v>
      </c>
      <c r="B5" s="3">
        <v>0</v>
      </c>
      <c r="C5" s="3">
        <v>5</v>
      </c>
      <c r="D5" s="3">
        <v>10</v>
      </c>
      <c r="E5" s="3">
        <v>0</v>
      </c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3" t="s">
        <v>10</v>
      </c>
      <c r="B6" s="3">
        <v>2</v>
      </c>
      <c r="C6" s="3">
        <v>1</v>
      </c>
      <c r="D6" s="3">
        <v>5</v>
      </c>
      <c r="E6" s="3">
        <v>0</v>
      </c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3" t="s">
        <v>11</v>
      </c>
      <c r="B7" s="3">
        <v>0</v>
      </c>
      <c r="C7" s="3">
        <v>0.5</v>
      </c>
      <c r="D7" s="3">
        <v>0.5</v>
      </c>
      <c r="E7" s="3">
        <v>0</v>
      </c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A8" s="3" t="s">
        <v>12</v>
      </c>
      <c r="B8" s="3">
        <v>1</v>
      </c>
      <c r="C8" s="3">
        <v>1</v>
      </c>
      <c r="D8" s="3">
        <v>10</v>
      </c>
      <c r="E8" s="3">
        <v>1</v>
      </c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6"/>
      <c r="B9" s="16"/>
      <c r="C9" s="16"/>
      <c r="D9" s="16"/>
      <c r="E9" s="16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26" t="s">
        <v>17</v>
      </c>
      <c r="B10" s="26" t="s">
        <v>0</v>
      </c>
      <c r="C10" s="26" t="s">
        <v>1</v>
      </c>
      <c r="D10" s="26" t="s">
        <v>2</v>
      </c>
      <c r="E10" s="26" t="s">
        <v>53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A11" s="44" t="s">
        <v>18</v>
      </c>
      <c r="B11" s="45"/>
      <c r="C11" s="45"/>
      <c r="D11" s="46"/>
      <c r="E11" s="34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A12" s="4" t="s">
        <v>19</v>
      </c>
      <c r="B12" s="4" t="s">
        <v>7</v>
      </c>
      <c r="C12" s="4">
        <v>100</v>
      </c>
      <c r="D12" s="4">
        <v>150</v>
      </c>
      <c r="E12" s="4">
        <v>100</v>
      </c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A13" s="4" t="s">
        <v>13</v>
      </c>
      <c r="B13" s="4" t="s">
        <v>7</v>
      </c>
      <c r="C13" s="4">
        <v>7</v>
      </c>
      <c r="D13" s="4">
        <v>4</v>
      </c>
      <c r="E13" s="4">
        <v>4</v>
      </c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A14" s="4" t="s">
        <v>14</v>
      </c>
      <c r="B14" s="4" t="s">
        <v>7</v>
      </c>
      <c r="C14" s="4">
        <v>15</v>
      </c>
      <c r="D14" s="4">
        <v>10</v>
      </c>
      <c r="E14" s="4">
        <v>10</v>
      </c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A15" s="5" t="s">
        <v>23</v>
      </c>
      <c r="B15" s="4"/>
      <c r="C15" s="4"/>
      <c r="D15" s="4"/>
      <c r="E15" s="4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A16" s="6" t="s">
        <v>20</v>
      </c>
      <c r="B16" s="6">
        <v>1500</v>
      </c>
      <c r="C16" s="6">
        <v>1500</v>
      </c>
      <c r="D16" s="6">
        <v>1500</v>
      </c>
      <c r="E16" s="6">
        <v>1500</v>
      </c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5">
      <c r="A17" s="6" t="s">
        <v>49</v>
      </c>
      <c r="B17" s="6">
        <v>1</v>
      </c>
      <c r="C17" s="6">
        <v>1</v>
      </c>
      <c r="D17" s="6">
        <v>2</v>
      </c>
      <c r="E17" s="6">
        <v>2</v>
      </c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35">
      <c r="A18" s="6" t="s">
        <v>37</v>
      </c>
      <c r="B18" s="6">
        <v>2</v>
      </c>
      <c r="C18" s="6">
        <v>2</v>
      </c>
      <c r="D18" s="6">
        <v>2</v>
      </c>
      <c r="E18" s="6">
        <v>2</v>
      </c>
      <c r="F18" s="47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35">
      <c r="A19" s="6" t="s">
        <v>38</v>
      </c>
      <c r="B19" s="6">
        <v>1</v>
      </c>
      <c r="C19" s="6">
        <v>1</v>
      </c>
      <c r="D19" s="6">
        <v>1</v>
      </c>
      <c r="E19" s="6">
        <v>1</v>
      </c>
      <c r="F19" s="47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35">
      <c r="A20" s="6" t="s">
        <v>39</v>
      </c>
      <c r="B20" s="6">
        <v>1</v>
      </c>
      <c r="C20" s="6">
        <v>1</v>
      </c>
      <c r="D20" s="6">
        <v>1</v>
      </c>
      <c r="E20" s="6">
        <v>1</v>
      </c>
      <c r="F20" s="47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35">
      <c r="A21" s="6" t="s">
        <v>52</v>
      </c>
      <c r="B21" s="6">
        <f>B18</f>
        <v>2</v>
      </c>
      <c r="C21" s="6">
        <f>C18</f>
        <v>2</v>
      </c>
      <c r="D21" s="6">
        <f>B18+C18+D18</f>
        <v>6</v>
      </c>
      <c r="E21" s="6">
        <v>8</v>
      </c>
      <c r="F21" s="47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5">
      <c r="A22" s="6" t="s">
        <v>24</v>
      </c>
      <c r="B22" s="6">
        <v>10</v>
      </c>
      <c r="C22" s="6">
        <v>10</v>
      </c>
      <c r="D22" s="6">
        <v>10</v>
      </c>
      <c r="E22" s="6">
        <v>10</v>
      </c>
      <c r="F22" s="47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5">
      <c r="A23" s="4" t="s">
        <v>21</v>
      </c>
      <c r="B23" s="4">
        <v>1</v>
      </c>
      <c r="C23" s="4">
        <v>1</v>
      </c>
      <c r="D23" s="4">
        <v>2</v>
      </c>
      <c r="E23" s="4">
        <v>2</v>
      </c>
      <c r="F23" s="47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5">
      <c r="A24" s="4" t="s">
        <v>22</v>
      </c>
      <c r="B24" s="4">
        <v>0.5</v>
      </c>
      <c r="C24" s="4">
        <v>0.5</v>
      </c>
      <c r="D24" s="4">
        <v>1</v>
      </c>
      <c r="E24" s="4">
        <v>1</v>
      </c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5">
      <c r="A25" s="4" t="s">
        <v>26</v>
      </c>
      <c r="B25" s="4">
        <v>3</v>
      </c>
      <c r="C25" s="4">
        <v>3</v>
      </c>
      <c r="D25" s="4">
        <v>3</v>
      </c>
      <c r="E25" s="4">
        <v>3</v>
      </c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25">
      <c r="A26" s="4" t="s">
        <v>25</v>
      </c>
      <c r="B26" s="4">
        <v>50</v>
      </c>
      <c r="C26" s="4">
        <v>50</v>
      </c>
      <c r="D26" s="4">
        <v>50</v>
      </c>
      <c r="E26" s="4">
        <v>50</v>
      </c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25">
      <c r="A27" s="4" t="s">
        <v>15</v>
      </c>
      <c r="B27" s="4">
        <v>40</v>
      </c>
      <c r="C27" s="4">
        <v>40</v>
      </c>
      <c r="D27" s="4">
        <v>40</v>
      </c>
      <c r="E27" s="4">
        <v>40</v>
      </c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" customHeight="1" x14ac:dyDescent="0.25">
      <c r="A28" s="4" t="s">
        <v>36</v>
      </c>
      <c r="B28" s="4">
        <v>22</v>
      </c>
      <c r="C28" s="4">
        <v>22</v>
      </c>
      <c r="D28" s="4">
        <v>23</v>
      </c>
      <c r="E28" s="4">
        <v>23</v>
      </c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s="1" customFormat="1" x14ac:dyDescent="0.25">
      <c r="A30" s="7" t="s">
        <v>29</v>
      </c>
      <c r="B30" s="7" t="s">
        <v>0</v>
      </c>
      <c r="C30" s="7" t="s">
        <v>1</v>
      </c>
      <c r="D30" s="7" t="s">
        <v>2</v>
      </c>
      <c r="E30" s="7" t="s">
        <v>53</v>
      </c>
      <c r="F30" s="16"/>
      <c r="G30" s="16"/>
      <c r="H30" s="16"/>
      <c r="I30" s="16"/>
      <c r="J30" s="16"/>
      <c r="K30" s="16"/>
      <c r="L30" s="16"/>
      <c r="M30" s="16"/>
      <c r="N30" s="16"/>
    </row>
    <row r="31" spans="1:14" s="1" customFormat="1" x14ac:dyDescent="0.25">
      <c r="A31" s="13" t="s">
        <v>27</v>
      </c>
      <c r="B31" s="13" t="s">
        <v>7</v>
      </c>
      <c r="C31" s="14">
        <f>C5/C12</f>
        <v>0.05</v>
      </c>
      <c r="D31" s="14">
        <f>D5/D12</f>
        <v>6.6666666666666666E-2</v>
      </c>
      <c r="E31" s="14">
        <f>E5/E12</f>
        <v>0</v>
      </c>
      <c r="F31" s="16"/>
      <c r="G31" s="16"/>
      <c r="H31" s="16"/>
      <c r="I31" s="16"/>
      <c r="J31" s="16"/>
      <c r="K31" s="16"/>
      <c r="L31" s="16"/>
      <c r="M31" s="16"/>
      <c r="N31" s="16"/>
    </row>
    <row r="32" spans="1:14" s="1" customFormat="1" ht="30" x14ac:dyDescent="0.25">
      <c r="A32" s="13" t="s">
        <v>28</v>
      </c>
      <c r="B32" s="13">
        <f>(B24+B6)/(B23+B7)</f>
        <v>2.5</v>
      </c>
      <c r="C32" s="13">
        <f>(C24+C6)/(C23+C7)</f>
        <v>1</v>
      </c>
      <c r="D32" s="13">
        <f>(D24+D6)/(D23+D7)</f>
        <v>2.4</v>
      </c>
      <c r="E32" s="13">
        <f>(E24+E6)/(E23+E7)</f>
        <v>0.5</v>
      </c>
      <c r="F32" s="16"/>
      <c r="G32" s="16"/>
      <c r="H32" s="16"/>
      <c r="I32" s="16"/>
      <c r="J32" s="16"/>
      <c r="K32" s="16"/>
      <c r="L32" s="16"/>
      <c r="M32" s="16"/>
      <c r="N32" s="16"/>
    </row>
    <row r="33" spans="1:14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x14ac:dyDescent="0.25">
      <c r="A34" s="10" t="s">
        <v>34</v>
      </c>
      <c r="B34" s="11" t="s">
        <v>0</v>
      </c>
      <c r="C34" s="11" t="s">
        <v>1</v>
      </c>
      <c r="D34" s="11" t="s">
        <v>2</v>
      </c>
      <c r="E34" s="11" t="s">
        <v>53</v>
      </c>
      <c r="F34" s="17"/>
      <c r="G34" s="17"/>
      <c r="H34" s="15"/>
      <c r="I34" s="15"/>
      <c r="J34" s="15"/>
      <c r="K34" s="15"/>
      <c r="L34" s="15"/>
      <c r="M34" s="15"/>
      <c r="N34" s="15"/>
    </row>
    <row r="35" spans="1:14" ht="15" customHeight="1" x14ac:dyDescent="0.25">
      <c r="A35" s="12" t="s">
        <v>30</v>
      </c>
      <c r="B35" s="12">
        <v>60</v>
      </c>
      <c r="C35" s="12">
        <v>60</v>
      </c>
      <c r="D35" s="12">
        <v>60</v>
      </c>
      <c r="E35" s="12">
        <v>0</v>
      </c>
      <c r="F35" s="48" t="s">
        <v>35</v>
      </c>
      <c r="G35" s="17"/>
      <c r="H35" s="15"/>
      <c r="I35" s="15"/>
      <c r="J35" s="15"/>
      <c r="K35" s="15"/>
      <c r="L35" s="15"/>
      <c r="M35" s="15"/>
      <c r="N35" s="15"/>
    </row>
    <row r="36" spans="1:14" ht="15" customHeight="1" x14ac:dyDescent="0.25">
      <c r="A36" s="12" t="s">
        <v>33</v>
      </c>
      <c r="B36" s="12">
        <v>0</v>
      </c>
      <c r="C36" s="12">
        <v>50</v>
      </c>
      <c r="D36" s="12">
        <v>75</v>
      </c>
      <c r="E36" s="12">
        <v>0</v>
      </c>
      <c r="F36" s="49"/>
      <c r="G36" s="17"/>
      <c r="H36" s="15"/>
      <c r="I36" s="15"/>
      <c r="J36" s="15"/>
      <c r="K36" s="15"/>
      <c r="L36" s="15"/>
      <c r="M36" s="15"/>
      <c r="N36" s="15"/>
    </row>
    <row r="37" spans="1:14" ht="15" customHeight="1" x14ac:dyDescent="0.25">
      <c r="A37" s="12" t="s">
        <v>31</v>
      </c>
      <c r="B37" s="12">
        <f>(B19*(B35/100))</f>
        <v>0.6</v>
      </c>
      <c r="C37" s="12">
        <f>(C19*(C35/100))</f>
        <v>0.6</v>
      </c>
      <c r="D37" s="12">
        <f>(D19*(D35/100))</f>
        <v>0.6</v>
      </c>
      <c r="E37" s="12">
        <f>(E19*(E35/100))</f>
        <v>0</v>
      </c>
      <c r="F37" s="17"/>
      <c r="G37" s="17"/>
      <c r="H37" s="15"/>
      <c r="I37" s="15"/>
      <c r="J37" s="15"/>
      <c r="K37" s="15"/>
      <c r="L37" s="15"/>
      <c r="M37" s="15"/>
      <c r="N37" s="15"/>
    </row>
    <row r="38" spans="1:14" ht="15" customHeight="1" x14ac:dyDescent="0.25">
      <c r="A38" s="12" t="s">
        <v>32</v>
      </c>
      <c r="B38" s="12">
        <f>B20*(B36/100)</f>
        <v>0</v>
      </c>
      <c r="C38" s="12">
        <f>C20*(C36/100)</f>
        <v>0.5</v>
      </c>
      <c r="D38" s="12">
        <f>D20*(D36/100)</f>
        <v>0.75</v>
      </c>
      <c r="E38" s="12">
        <f>E20*(E36/100)</f>
        <v>0</v>
      </c>
      <c r="F38" s="17"/>
      <c r="G38" s="17"/>
      <c r="H38" s="15"/>
      <c r="I38" s="15"/>
      <c r="J38" s="15"/>
      <c r="K38" s="15"/>
      <c r="L38" s="15"/>
      <c r="M38" s="15"/>
      <c r="N38" s="15"/>
    </row>
    <row r="39" spans="1:14" ht="15" customHeight="1" x14ac:dyDescent="0.25">
      <c r="A39" s="31" t="s">
        <v>55</v>
      </c>
      <c r="B39" s="35">
        <f>B18-(B37+B38)</f>
        <v>1.4</v>
      </c>
      <c r="C39" s="35">
        <f>C18-(C37+C38)</f>
        <v>0.89999999999999991</v>
      </c>
      <c r="D39" s="35">
        <f>D18-(D37+D38)</f>
        <v>0.64999999999999991</v>
      </c>
      <c r="E39" s="35">
        <f>E18-(E37+E38)</f>
        <v>2</v>
      </c>
      <c r="F39" s="17"/>
      <c r="G39" s="17"/>
      <c r="H39" s="15"/>
      <c r="I39" s="15"/>
      <c r="J39" s="15"/>
      <c r="K39" s="15"/>
      <c r="L39" s="15"/>
      <c r="M39" s="15"/>
      <c r="N39" s="15"/>
    </row>
    <row r="40" spans="1:14" ht="15" customHeight="1" x14ac:dyDescent="0.25">
      <c r="A40" s="31" t="s">
        <v>56</v>
      </c>
      <c r="B40" s="35">
        <f>B39</f>
        <v>1.4</v>
      </c>
      <c r="C40" s="35">
        <f>C39</f>
        <v>0.89999999999999991</v>
      </c>
      <c r="D40" s="35">
        <f>SUM(B39:D39)</f>
        <v>2.9499999999999997</v>
      </c>
      <c r="E40" s="35">
        <f>SUM(B39:E39)</f>
        <v>4.9499999999999993</v>
      </c>
      <c r="F40" s="17"/>
      <c r="G40" s="17"/>
      <c r="H40" s="15"/>
      <c r="I40" s="15"/>
      <c r="J40" s="15"/>
      <c r="K40" s="15"/>
      <c r="L40" s="15"/>
      <c r="M40" s="15"/>
      <c r="N40" s="15"/>
    </row>
    <row r="41" spans="1:14" ht="15" customHeight="1" x14ac:dyDescent="0.25">
      <c r="A41" s="12" t="s">
        <v>51</v>
      </c>
      <c r="B41" s="35">
        <f>(1-B40/B21)*100</f>
        <v>30.000000000000004</v>
      </c>
      <c r="C41" s="35">
        <f>(1-C40/C21)*100</f>
        <v>55.000000000000007</v>
      </c>
      <c r="D41" s="36">
        <f>(1-D40/D21)*100</f>
        <v>50.833333333333329</v>
      </c>
      <c r="E41" s="36">
        <f>(1-E40/E21)*100</f>
        <v>38.125000000000007</v>
      </c>
      <c r="F41" s="17"/>
      <c r="G41" s="17"/>
      <c r="H41" s="15"/>
      <c r="I41" s="15"/>
      <c r="J41" s="15"/>
      <c r="K41" s="15"/>
      <c r="L41" s="15"/>
      <c r="M41" s="15"/>
      <c r="N41" s="15"/>
    </row>
    <row r="42" spans="1:14" ht="15" customHeight="1" x14ac:dyDescent="0.25">
      <c r="A42" s="32" t="s">
        <v>47</v>
      </c>
      <c r="B42" s="32">
        <v>0</v>
      </c>
      <c r="C42" s="32">
        <v>1</v>
      </c>
      <c r="D42" s="33">
        <v>1</v>
      </c>
      <c r="E42" s="33">
        <v>2</v>
      </c>
      <c r="F42" s="37" t="s">
        <v>46</v>
      </c>
      <c r="G42" s="17"/>
      <c r="H42" s="15"/>
      <c r="I42" s="15"/>
      <c r="J42" s="15"/>
      <c r="K42" s="15"/>
      <c r="L42" s="15"/>
      <c r="M42" s="15"/>
      <c r="N42" s="15"/>
    </row>
    <row r="43" spans="1:14" ht="15" customHeight="1" x14ac:dyDescent="0.25">
      <c r="A43" s="12" t="s">
        <v>48</v>
      </c>
      <c r="B43" s="12">
        <v>0</v>
      </c>
      <c r="C43" s="27">
        <f>1-500/C16</f>
        <v>0.66666666666666674</v>
      </c>
      <c r="D43" s="27">
        <f>1-500/D16</f>
        <v>0.66666666666666674</v>
      </c>
      <c r="E43" s="27">
        <f>1-500/E16</f>
        <v>0.66666666666666674</v>
      </c>
      <c r="F43" s="17"/>
      <c r="G43" s="17"/>
      <c r="H43" s="15"/>
      <c r="I43" s="15"/>
      <c r="J43" s="15"/>
      <c r="K43" s="15"/>
      <c r="L43" s="15"/>
      <c r="M43" s="15"/>
      <c r="N43" s="15"/>
    </row>
    <row r="44" spans="1:14" x14ac:dyDescent="0.25">
      <c r="A44" s="15"/>
      <c r="B44" s="15"/>
      <c r="C44" s="15"/>
      <c r="D44" s="15"/>
      <c r="E44" s="15"/>
      <c r="F44" s="17"/>
      <c r="G44" s="15"/>
      <c r="H44" s="15"/>
      <c r="I44" s="15"/>
      <c r="J44" s="15"/>
      <c r="K44" s="15"/>
      <c r="L44" s="15"/>
      <c r="M44" s="15"/>
      <c r="N44" s="15"/>
    </row>
    <row r="45" spans="1:14" ht="30" x14ac:dyDescent="0.25">
      <c r="A45" s="24" t="s">
        <v>43</v>
      </c>
      <c r="B45" s="24" t="s">
        <v>0</v>
      </c>
      <c r="C45" s="24" t="s">
        <v>1</v>
      </c>
      <c r="D45" s="24" t="s">
        <v>2</v>
      </c>
      <c r="E45" s="24" t="s">
        <v>53</v>
      </c>
      <c r="F45" s="15"/>
      <c r="G45" s="15"/>
      <c r="H45" s="15"/>
      <c r="I45" s="15"/>
      <c r="J45" s="15"/>
      <c r="K45" s="15"/>
      <c r="L45" s="15"/>
      <c r="M45" s="15"/>
      <c r="N45" s="15"/>
    </row>
    <row r="46" spans="1:14" x14ac:dyDescent="0.25">
      <c r="A46" s="25" t="s">
        <v>26</v>
      </c>
      <c r="B46" s="39">
        <f>B25*(1-B41/100)</f>
        <v>2.0999999999999996</v>
      </c>
      <c r="C46" s="39">
        <f>C25*(1-C41/100)</f>
        <v>1.3499999999999999</v>
      </c>
      <c r="D46" s="39">
        <f>D25*(1-D41/100)</f>
        <v>1.4750000000000001</v>
      </c>
      <c r="E46" s="39">
        <f>E25*(1-E41/100)</f>
        <v>1.8562499999999997</v>
      </c>
      <c r="F46" s="17"/>
      <c r="G46" s="17"/>
      <c r="H46" s="15"/>
      <c r="I46" s="15"/>
      <c r="J46" s="15"/>
      <c r="K46" s="15"/>
      <c r="L46" s="15"/>
      <c r="M46" s="15"/>
      <c r="N46" s="15"/>
    </row>
    <row r="47" spans="1:14" x14ac:dyDescent="0.25">
      <c r="A47" s="25" t="s">
        <v>25</v>
      </c>
      <c r="B47" s="40">
        <f>B26*(1-B41/100)</f>
        <v>35</v>
      </c>
      <c r="C47" s="40">
        <f>C26*(1-C41/100)</f>
        <v>22.499999999999996</v>
      </c>
      <c r="D47" s="40">
        <f>D26*(1-D41/100)</f>
        <v>24.583333333333336</v>
      </c>
      <c r="E47" s="40">
        <f>E26*(1-E41/100)</f>
        <v>30.937499999999996</v>
      </c>
      <c r="F47" s="17"/>
      <c r="G47" s="17"/>
      <c r="H47" s="15"/>
      <c r="I47" s="15"/>
      <c r="J47" s="15"/>
      <c r="K47" s="15"/>
      <c r="L47" s="15"/>
      <c r="M47" s="15"/>
      <c r="N47" s="15"/>
    </row>
    <row r="48" spans="1:14" x14ac:dyDescent="0.25">
      <c r="A48" s="25" t="s">
        <v>24</v>
      </c>
      <c r="B48" s="25">
        <f>IF(B32&gt;= 1,B22+((70-B22)*B42),B22)</f>
        <v>10</v>
      </c>
      <c r="C48" s="25">
        <f>IF(C32&gt;= 1,C22+((70-C22)*C42),C22)</f>
        <v>70</v>
      </c>
      <c r="D48" s="25">
        <f>IF(D32&gt;= 1,D22+((70-D22)*D42),D22)</f>
        <v>70</v>
      </c>
      <c r="E48" s="25">
        <f>IF(E32&gt;= 1,E22+((70-E22)*E42),E22)</f>
        <v>10</v>
      </c>
      <c r="F48" s="38" t="s">
        <v>50</v>
      </c>
      <c r="G48" s="23"/>
      <c r="H48" s="23"/>
      <c r="I48" s="23"/>
      <c r="J48" s="23"/>
      <c r="K48" s="23"/>
      <c r="L48" s="15"/>
      <c r="M48" s="15"/>
      <c r="N48" s="15"/>
    </row>
    <row r="49" spans="1:14" x14ac:dyDescent="0.25">
      <c r="A49" s="25" t="s">
        <v>15</v>
      </c>
      <c r="B49" s="25">
        <f>IF(B32&gt;=1,B27+((30-B27)*B42),B27)</f>
        <v>40</v>
      </c>
      <c r="C49" s="25">
        <f>IF(C32&gt;=1,C27+((30-C27)*C42),C27)</f>
        <v>30</v>
      </c>
      <c r="D49" s="25">
        <f>IF(D32&gt;=1,D27+((30-D27)*D42),D27)</f>
        <v>30</v>
      </c>
      <c r="E49" s="25">
        <f>IF(E32&gt;=1,E27+((30-E27)*E42),E27)</f>
        <v>40</v>
      </c>
      <c r="F49" s="38" t="s">
        <v>50</v>
      </c>
      <c r="G49" s="23"/>
      <c r="H49" s="23"/>
      <c r="I49" s="23"/>
      <c r="J49" s="23"/>
      <c r="K49" s="23"/>
      <c r="L49" s="15"/>
      <c r="M49" s="15"/>
      <c r="N49" s="15"/>
    </row>
    <row r="50" spans="1:14" x14ac:dyDescent="0.25">
      <c r="A50" s="25" t="s">
        <v>45</v>
      </c>
      <c r="B50" s="28">
        <f>IF(B32&gt;=1,B28-(4*B43),B28)</f>
        <v>22</v>
      </c>
      <c r="C50" s="28">
        <f>IF(C32&gt;=1,C28-(4*C43),C28)</f>
        <v>19.333333333333332</v>
      </c>
      <c r="D50" s="28">
        <f>IF(D32&gt;=1,D28-(4*D43),D28)</f>
        <v>20.333333333333332</v>
      </c>
      <c r="E50" s="28">
        <f>IF(E32&gt;=1,E28-(4*E43),E28)</f>
        <v>23</v>
      </c>
      <c r="F50" s="38" t="s">
        <v>50</v>
      </c>
      <c r="G50" s="15"/>
      <c r="H50" s="15"/>
      <c r="I50" s="15"/>
      <c r="J50" s="15"/>
      <c r="K50" s="15"/>
      <c r="L50" s="15"/>
      <c r="M50" s="15"/>
      <c r="N50" s="15"/>
    </row>
    <row r="51" spans="1:14" x14ac:dyDescent="0.25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ht="15" customHeight="1" x14ac:dyDescent="0.25">
      <c r="A52" s="8" t="s">
        <v>40</v>
      </c>
      <c r="B52" s="8" t="s">
        <v>0</v>
      </c>
      <c r="C52" s="8" t="s">
        <v>1</v>
      </c>
      <c r="D52" s="8" t="s">
        <v>2</v>
      </c>
      <c r="E52" s="8" t="s">
        <v>53</v>
      </c>
      <c r="F52" s="50" t="s">
        <v>44</v>
      </c>
      <c r="G52" s="20"/>
      <c r="H52" s="15"/>
      <c r="I52" s="15"/>
      <c r="J52" s="15"/>
      <c r="K52" s="15"/>
      <c r="L52" s="15"/>
      <c r="M52" s="15"/>
      <c r="N52" s="15"/>
    </row>
    <row r="53" spans="1:14" x14ac:dyDescent="0.25">
      <c r="A53" s="9" t="s">
        <v>26</v>
      </c>
      <c r="B53" s="41">
        <f>(B$25-((B$25-B$46)/B$8)*1)</f>
        <v>2.0999999999999996</v>
      </c>
      <c r="C53" s="41">
        <f>(C$25-((C$25-C$46)/C$8)*1)</f>
        <v>1.3499999999999999</v>
      </c>
      <c r="D53" s="41">
        <f>(D$25-((D$25-D$46)/D$8)*1)</f>
        <v>2.8475000000000001</v>
      </c>
      <c r="E53" s="41">
        <f>(E$25-((E$25-E$46)/E$8)*1)</f>
        <v>1.8562499999999997</v>
      </c>
      <c r="F53" s="50"/>
      <c r="G53" s="20"/>
      <c r="H53" s="15"/>
      <c r="I53" s="15"/>
      <c r="J53" s="15"/>
      <c r="K53" s="15"/>
      <c r="L53" s="15"/>
      <c r="M53" s="15"/>
      <c r="N53" s="15"/>
    </row>
    <row r="54" spans="1:14" x14ac:dyDescent="0.25">
      <c r="A54" s="9" t="s">
        <v>25</v>
      </c>
      <c r="B54" s="18">
        <f>(B$26-((B$26-B$47)/B$8)*1)</f>
        <v>35</v>
      </c>
      <c r="C54" s="18">
        <f>(C$26-((C$26-C$47)/C$8)*1)</f>
        <v>22.499999999999996</v>
      </c>
      <c r="D54" s="18">
        <f>(D$26-((D$26-D$47)/D$8)*1)</f>
        <v>47.458333333333336</v>
      </c>
      <c r="E54" s="18">
        <f>(E$26-((E$26-E$47)/E$8)*1)</f>
        <v>30.937499999999996</v>
      </c>
      <c r="F54" s="50"/>
      <c r="G54" s="21"/>
      <c r="H54" s="15"/>
      <c r="I54" s="15"/>
      <c r="J54" s="15"/>
      <c r="K54" s="15"/>
      <c r="L54" s="15"/>
      <c r="M54" s="15"/>
      <c r="N54" s="15"/>
    </row>
    <row r="55" spans="1:14" x14ac:dyDescent="0.25">
      <c r="A55" s="9" t="s">
        <v>24</v>
      </c>
      <c r="B55" s="9">
        <f>IF(MIN((B$32/B$8)*1,B$8) &gt;= 1,B$48, B$22)</f>
        <v>10</v>
      </c>
      <c r="C55" s="9">
        <f>IF(MIN((C$32/C$8)*1,C$8) &gt;= 1,C$48, C$22)</f>
        <v>70</v>
      </c>
      <c r="D55" s="9">
        <f>IF(MIN((D$32/D$8)*1,D$8) &gt;= 1,D$48, D$22)</f>
        <v>10</v>
      </c>
      <c r="E55" s="9">
        <f>IF(MIN((E$32/E$8)*1,E$8) &gt;= 1,E$48, E$22)</f>
        <v>10</v>
      </c>
      <c r="F55" s="22"/>
      <c r="G55" s="22"/>
      <c r="H55" s="15"/>
      <c r="I55" s="15"/>
      <c r="J55" s="15"/>
      <c r="K55" s="15"/>
      <c r="L55" s="15"/>
      <c r="M55" s="15"/>
      <c r="N55" s="15"/>
    </row>
    <row r="56" spans="1:14" x14ac:dyDescent="0.25">
      <c r="A56" s="9" t="s">
        <v>15</v>
      </c>
      <c r="B56" s="9">
        <f>(B$27-((B$27-B$49)/B$8)*1)</f>
        <v>40</v>
      </c>
      <c r="C56" s="9">
        <f>(C$27-((C$27-C$49)/C$8)*1)</f>
        <v>30</v>
      </c>
      <c r="D56" s="9">
        <f>(D$27-((D$27-D$49)/D$8)*1)</f>
        <v>39</v>
      </c>
      <c r="E56" s="9">
        <f>(E$27-((E$27-E$49)/E$8)*1)</f>
        <v>40</v>
      </c>
      <c r="F56" s="20"/>
      <c r="G56" s="20"/>
      <c r="H56" s="15"/>
      <c r="I56" s="15"/>
      <c r="J56" s="15"/>
      <c r="K56" s="15"/>
      <c r="L56" s="15"/>
      <c r="M56" s="15"/>
      <c r="N56" s="15"/>
    </row>
    <row r="57" spans="1:14" x14ac:dyDescent="0.25">
      <c r="A57" s="9" t="s">
        <v>36</v>
      </c>
      <c r="B57" s="29">
        <f>(B$28-((B$28-B$50)/B$8)*1)</f>
        <v>22</v>
      </c>
      <c r="C57" s="29">
        <f>(C$28-((C$28-C$50)/C$8)*1)</f>
        <v>19.333333333333332</v>
      </c>
      <c r="D57" s="29">
        <f>(D$28-((D$28-D$50)/D$8)*1)</f>
        <v>22.733333333333334</v>
      </c>
      <c r="E57" s="29">
        <f>(E$28-((E$28-E$50)/E$8)*1)</f>
        <v>23</v>
      </c>
      <c r="F57" s="22"/>
      <c r="G57" s="22"/>
      <c r="H57" s="15"/>
      <c r="I57" s="15"/>
      <c r="J57" s="15"/>
      <c r="K57" s="15"/>
      <c r="L57" s="15"/>
      <c r="M57" s="15"/>
      <c r="N57" s="15"/>
    </row>
    <row r="58" spans="1:14" ht="15.75" x14ac:dyDescent="0.25">
      <c r="A58" s="19"/>
      <c r="B58" s="22"/>
      <c r="C58" s="22"/>
      <c r="D58" s="22"/>
      <c r="E58" s="22"/>
      <c r="F58" s="22"/>
      <c r="G58" s="22"/>
      <c r="H58" s="15"/>
      <c r="I58" s="15"/>
      <c r="J58" s="15"/>
      <c r="K58" s="15"/>
      <c r="L58" s="15"/>
      <c r="M58" s="15"/>
      <c r="N58" s="15"/>
    </row>
    <row r="59" spans="1:14" ht="15" customHeight="1" x14ac:dyDescent="0.25">
      <c r="A59" s="8" t="s">
        <v>41</v>
      </c>
      <c r="B59" s="8" t="s">
        <v>0</v>
      </c>
      <c r="C59" s="8" t="s">
        <v>1</v>
      </c>
      <c r="D59" s="8" t="s">
        <v>2</v>
      </c>
      <c r="E59" s="8" t="s">
        <v>53</v>
      </c>
      <c r="F59" s="22"/>
      <c r="G59" s="22"/>
      <c r="H59" s="15"/>
      <c r="I59" s="15"/>
      <c r="J59" s="15"/>
      <c r="K59" s="15"/>
      <c r="L59" s="15"/>
      <c r="M59" s="15"/>
      <c r="N59" s="15"/>
    </row>
    <row r="60" spans="1:14" x14ac:dyDescent="0.25">
      <c r="A60" s="9" t="s">
        <v>26</v>
      </c>
      <c r="B60" s="41">
        <f>(B$25-((B$25-B$46)/B$8)*1)</f>
        <v>2.0999999999999996</v>
      </c>
      <c r="C60" s="41">
        <f>(C$25-((C$25-C$46)/C$8)*1)</f>
        <v>1.3499999999999999</v>
      </c>
      <c r="D60" s="41">
        <f>(D$25-((D$25-D$46)/D$8)*5)</f>
        <v>2.2374999999999998</v>
      </c>
      <c r="E60" s="41">
        <f>(E$25-((E$25-E$46)/E$8)*1)</f>
        <v>1.8562499999999997</v>
      </c>
      <c r="F60" s="23"/>
      <c r="G60" s="23"/>
      <c r="H60" s="15"/>
      <c r="I60" s="15"/>
      <c r="J60" s="15"/>
      <c r="K60" s="15"/>
      <c r="L60" s="15"/>
      <c r="M60" s="15"/>
      <c r="N60" s="15"/>
    </row>
    <row r="61" spans="1:14" x14ac:dyDescent="0.25">
      <c r="A61" s="9" t="s">
        <v>25</v>
      </c>
      <c r="B61" s="18">
        <f>(B$26-((B$26-B$47)/B$8)*1)</f>
        <v>35</v>
      </c>
      <c r="C61" s="18">
        <f>(C$26-((C$26-C$47)/C$8)*1)</f>
        <v>22.499999999999996</v>
      </c>
      <c r="D61" s="18">
        <f>(D$26-((D$26-D$47)/D$8)*5)</f>
        <v>37.291666666666671</v>
      </c>
      <c r="E61" s="18">
        <f>(E$26-((E$26-E$47)/E$8)*1)</f>
        <v>30.937499999999996</v>
      </c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25">
      <c r="A62" s="9" t="s">
        <v>24</v>
      </c>
      <c r="B62" s="9">
        <f>IF(MIN((B$32/B$8)*1,B$8) &gt;= 1,B$48, B$22)</f>
        <v>10</v>
      </c>
      <c r="C62" s="9">
        <f>IF(MIN((C$32/C$8)*1,C$8) &gt;= 1,C$48, C$22)</f>
        <v>70</v>
      </c>
      <c r="D62" s="9">
        <f>IF(MIN((D$32/D$8)*1,D$8) &gt;= 1,D$48, D$22)</f>
        <v>10</v>
      </c>
      <c r="E62" s="9">
        <f>IF(MIN((E$32/E$8)*1,E$8) &gt;= 1,E$48, E$22)</f>
        <v>10</v>
      </c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25">
      <c r="A63" s="9" t="s">
        <v>15</v>
      </c>
      <c r="B63" s="9">
        <f>(B$27-((B$27-B$49)/B$8)*1)</f>
        <v>40</v>
      </c>
      <c r="C63" s="9">
        <f>(C$27-((C$27-C$49)/C$8)*1)</f>
        <v>30</v>
      </c>
      <c r="D63" s="9">
        <f>(D$27-((D$27-D$49)/D$8)*5)</f>
        <v>35</v>
      </c>
      <c r="E63" s="9">
        <f>(E$27-((E$27-E$49)/E$8)*1)</f>
        <v>40</v>
      </c>
      <c r="F63" s="15"/>
      <c r="G63" s="15"/>
      <c r="H63" s="15"/>
      <c r="I63" s="15"/>
      <c r="J63" s="15"/>
      <c r="K63" s="15"/>
      <c r="L63" s="15"/>
      <c r="M63" s="15"/>
      <c r="N63" s="15"/>
    </row>
    <row r="64" spans="1:14" x14ac:dyDescent="0.25">
      <c r="A64" s="9" t="s">
        <v>36</v>
      </c>
      <c r="B64" s="29">
        <f>(B$28-((B$28-B$50)/B$8)*1)</f>
        <v>22</v>
      </c>
      <c r="C64" s="29">
        <f>(C$28-((C$28-C$50)/C$8)*1)</f>
        <v>19.333333333333332</v>
      </c>
      <c r="D64" s="29">
        <f>(D$28-((D$28-D$50)/D$8)*5)</f>
        <v>21.666666666666664</v>
      </c>
      <c r="E64" s="29">
        <f>(E$28-((E$28-E$50)/E$8)*1)</f>
        <v>23</v>
      </c>
      <c r="F64" s="15"/>
      <c r="G64" s="15"/>
      <c r="H64" s="15"/>
      <c r="I64" s="15"/>
      <c r="J64" s="15"/>
      <c r="K64" s="15"/>
      <c r="L64" s="15"/>
      <c r="M64" s="15"/>
      <c r="N64" s="15"/>
    </row>
    <row r="65" spans="1:14" ht="15.75" x14ac:dyDescent="0.25">
      <c r="A65" s="19"/>
      <c r="B65" s="22"/>
      <c r="C65" s="22"/>
      <c r="D65" s="22"/>
      <c r="E65" s="22"/>
      <c r="F65" s="15"/>
      <c r="G65" s="15"/>
      <c r="H65" s="15"/>
      <c r="I65" s="15"/>
      <c r="J65" s="15"/>
      <c r="K65" s="15"/>
      <c r="L65" s="15"/>
      <c r="M65" s="15"/>
      <c r="N65" s="15"/>
    </row>
    <row r="66" spans="1:14" x14ac:dyDescent="0.25">
      <c r="A66" s="8" t="s">
        <v>42</v>
      </c>
      <c r="B66" s="8" t="s">
        <v>0</v>
      </c>
      <c r="C66" s="8" t="s">
        <v>1</v>
      </c>
      <c r="D66" s="8" t="s">
        <v>2</v>
      </c>
      <c r="E66" s="8" t="s">
        <v>53</v>
      </c>
      <c r="F66" s="15"/>
      <c r="G66" s="15"/>
      <c r="H66" s="15"/>
      <c r="I66" s="15"/>
      <c r="J66" s="15"/>
      <c r="K66" s="15"/>
      <c r="L66" s="15"/>
      <c r="M66" s="15"/>
      <c r="N66" s="15"/>
    </row>
    <row r="67" spans="1:14" x14ac:dyDescent="0.25">
      <c r="A67" s="9" t="s">
        <v>26</v>
      </c>
      <c r="B67" s="41">
        <f>(B$25-((B$25-B$46)/B$8)*1)</f>
        <v>2.0999999999999996</v>
      </c>
      <c r="C67" s="41">
        <f>(C$25-((C$25-C$46)/C$8)*1)</f>
        <v>1.3499999999999999</v>
      </c>
      <c r="D67" s="41">
        <f>(D$25-((D$25-D$46)/D$8)*10)</f>
        <v>1.4750000000000001</v>
      </c>
      <c r="E67" s="41">
        <f>(E$25-((E$25-E$46)/E$8)*1)</f>
        <v>1.8562499999999997</v>
      </c>
      <c r="F67" s="15"/>
      <c r="G67" s="15"/>
      <c r="H67" s="15"/>
      <c r="I67" s="15"/>
      <c r="J67" s="15"/>
      <c r="K67" s="15"/>
      <c r="L67" s="15"/>
      <c r="M67" s="15"/>
      <c r="N67" s="15"/>
    </row>
    <row r="68" spans="1:14" x14ac:dyDescent="0.25">
      <c r="A68" s="9" t="s">
        <v>25</v>
      </c>
      <c r="B68" s="18">
        <f>(B$26-((B$26-B$47)/B$8)*1)</f>
        <v>35</v>
      </c>
      <c r="C68" s="18">
        <f>(C$26-((C$26-C$47)/C$8)*1)</f>
        <v>22.499999999999996</v>
      </c>
      <c r="D68" s="18">
        <f>(D$26-((D$26-D$47)/D$8)*10)</f>
        <v>24.583333333333336</v>
      </c>
      <c r="E68" s="18">
        <f>(E$26-((E$26-E$47)/E$8)*1)</f>
        <v>30.937499999999996</v>
      </c>
      <c r="F68" s="15"/>
      <c r="G68" s="15"/>
      <c r="H68" s="15"/>
      <c r="I68" s="15"/>
      <c r="J68" s="15"/>
      <c r="K68" s="15"/>
      <c r="L68" s="15"/>
      <c r="M68" s="15"/>
      <c r="N68" s="15"/>
    </row>
    <row r="69" spans="1:14" x14ac:dyDescent="0.25">
      <c r="A69" s="9" t="s">
        <v>24</v>
      </c>
      <c r="B69" s="9">
        <f>IF(MIN((B$32/B$8)*1,B$8) &gt;= 1,B$48, B$22)</f>
        <v>10</v>
      </c>
      <c r="C69" s="9">
        <f>IF(MIN((C$32/C$8)*1,C$8) &gt;= 1,C$48, C$22)</f>
        <v>70</v>
      </c>
      <c r="D69" s="9">
        <f>IF(MIN((D$32/D$8)*1,D$8) &gt;= 1,D$48, D$22)</f>
        <v>10</v>
      </c>
      <c r="E69" s="9">
        <f>IF(MIN((E$32/E$8)*1,E$8) &gt;= 1,E$48, E$22)</f>
        <v>10</v>
      </c>
      <c r="F69" s="15"/>
      <c r="G69" s="15"/>
      <c r="H69" s="15"/>
      <c r="I69" s="15"/>
      <c r="J69" s="15"/>
      <c r="K69" s="15"/>
      <c r="L69" s="15"/>
      <c r="M69" s="15"/>
      <c r="N69" s="15"/>
    </row>
    <row r="70" spans="1:14" x14ac:dyDescent="0.25">
      <c r="A70" s="9" t="s">
        <v>15</v>
      </c>
      <c r="B70" s="9">
        <f>(B$27-((B$27-B$49)/B$8)*1)</f>
        <v>40</v>
      </c>
      <c r="C70" s="9">
        <f>(C$27-((C$27-C$49)/C$8)*1)</f>
        <v>30</v>
      </c>
      <c r="D70" s="9">
        <f>(D$27-((D$27-D$49)/D$8)*10)</f>
        <v>30</v>
      </c>
      <c r="E70" s="9">
        <f>(E$27-((E$27-E$49)/E$8)*1)</f>
        <v>40</v>
      </c>
      <c r="F70" s="15"/>
      <c r="G70" s="15"/>
      <c r="H70" s="15"/>
      <c r="I70" s="15"/>
      <c r="J70" s="15"/>
      <c r="K70" s="15"/>
      <c r="L70" s="15"/>
      <c r="M70" s="15"/>
      <c r="N70" s="15"/>
    </row>
    <row r="71" spans="1:14" x14ac:dyDescent="0.25">
      <c r="A71" s="9" t="s">
        <v>36</v>
      </c>
      <c r="B71" s="29">
        <f>(B$28-((B$28-B$50)/B$8)*1)</f>
        <v>22</v>
      </c>
      <c r="C71" s="29">
        <f>(C$28-((C$28-C$50)/C$8)*1)</f>
        <v>19.333333333333332</v>
      </c>
      <c r="D71" s="29">
        <f>(D$28-((D$28-D$50)/D$8)*10)</f>
        <v>20.333333333333332</v>
      </c>
      <c r="E71" s="29">
        <f>(E$28-((E$28-E$50)/E$8)*1)</f>
        <v>23</v>
      </c>
      <c r="F71" s="15"/>
      <c r="G71" s="15"/>
      <c r="H71" s="15"/>
      <c r="I71" s="15"/>
      <c r="J71" s="15"/>
      <c r="K71" s="15"/>
      <c r="L71" s="15"/>
      <c r="M71" s="15"/>
      <c r="N71" s="15"/>
    </row>
    <row r="72" spans="1:14" ht="15.75" x14ac:dyDescent="0.25">
      <c r="A72" s="19"/>
      <c r="B72" s="22"/>
      <c r="C72" s="22"/>
      <c r="D72" s="22"/>
      <c r="E72" s="22"/>
      <c r="F72" s="15"/>
      <c r="G72" s="15"/>
      <c r="H72" s="15"/>
      <c r="I72" s="15"/>
      <c r="J72" s="15"/>
      <c r="K72" s="15"/>
      <c r="L72" s="15"/>
      <c r="M72" s="15"/>
      <c r="N72" s="15"/>
    </row>
  </sheetData>
  <mergeCells count="5">
    <mergeCell ref="A1:N1"/>
    <mergeCell ref="A11:D11"/>
    <mergeCell ref="F18:F23"/>
    <mergeCell ref="F35:F36"/>
    <mergeCell ref="F52:F54"/>
  </mergeCells>
  <pageMargins left="0.7" right="0.7" top="0.75" bottom="0.75" header="0.3" footer="0.3"/>
  <pageSetup orientation="portrait" r:id="rId1"/>
  <ignoredErrors>
    <ignoredError sqref="D60:D61 D63:D64 D67:D68 D70:D7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 Matheson</dc:creator>
  <cp:lastModifiedBy>Fleur Matheson</cp:lastModifiedBy>
  <dcterms:created xsi:type="dcterms:W3CDTF">2021-03-06T02:21:01Z</dcterms:created>
  <dcterms:modified xsi:type="dcterms:W3CDTF">2021-03-23T05:08:35Z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c9cdc8e9e0bd4a7b98da5f3fde8de65e</vt:lpwstr>
  </property>
</Properties>
</file>