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Z7" i="1"/>
  <c r="M7" i="1" l="1"/>
  <c r="N7" i="1"/>
  <c r="O7" i="1"/>
  <c r="P7" i="1"/>
  <c r="Q7" i="1"/>
  <c r="R7" i="1"/>
  <c r="S7" i="1"/>
  <c r="T7" i="1"/>
  <c r="U7" i="1"/>
  <c r="V7" i="1"/>
  <c r="W7" i="1"/>
  <c r="X7" i="1"/>
  <c r="AA7" i="1"/>
  <c r="AB7" i="1"/>
</calcChain>
</file>

<file path=xl/sharedStrings.xml><?xml version="1.0" encoding="utf-8"?>
<sst xmlns="http://schemas.openxmlformats.org/spreadsheetml/2006/main" count="77" uniqueCount="60">
  <si>
    <t xml:space="preserve">   Индекс</t>
  </si>
  <si>
    <t>Наименование циклов, дисциплин, профессиональных модулей, МДК, практик</t>
  </si>
  <si>
    <t>КУРСОВАЯ ПОДГОТОВКА</t>
  </si>
  <si>
    <t>Распределение обязательной нагрузки по курсам и семестрам (час. в семестр)</t>
  </si>
  <si>
    <t>Формы промежуточной аттестации</t>
  </si>
  <si>
    <t>максимальная</t>
  </si>
  <si>
    <t>самостоятельная работа</t>
  </si>
  <si>
    <t>Обязательная аудиторная</t>
  </si>
  <si>
    <t>I курс</t>
  </si>
  <si>
    <t>II курс</t>
  </si>
  <si>
    <t>III курс</t>
  </si>
  <si>
    <t>IV курс</t>
  </si>
  <si>
    <t>всего занятий</t>
  </si>
  <si>
    <t>в т. ч.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</si>
  <si>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</si>
  <si>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</si>
  <si>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</si>
  <si>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</si>
  <si>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</si>
  <si>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</si>
  <si>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</si>
  <si>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</si>
  <si>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лекций, уроков</t>
  </si>
  <si>
    <t>лаб. и практ. занятий</t>
  </si>
  <si>
    <t>17 нед.</t>
  </si>
  <si>
    <t>22 нед.</t>
  </si>
  <si>
    <t>14 нед.</t>
  </si>
  <si>
    <t>Учебная нагрузка обучающихся (час.)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</si>
  <si>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</si>
  <si>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</si>
  <si>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</si>
  <si>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</si>
  <si>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</si>
  <si>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</si>
  <si>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</si>
  <si>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</si>
  <si>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</si>
  <si>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</si>
  <si>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</si>
  <si>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</si>
  <si>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</si>
  <si>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</si>
  <si>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</si>
  <si>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</si>
  <si>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</si>
  <si>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</si>
  <si>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</si>
  <si>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</si>
  <si>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</si>
  <si>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</si>
  <si>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</si>
  <si>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</si>
  <si>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Итог</t>
  </si>
  <si>
    <t>82</t>
  </si>
  <si>
    <t>83</t>
  </si>
  <si>
    <t>9 семестр</t>
  </si>
  <si>
    <t>10 семестр</t>
  </si>
  <si>
    <t>222</t>
  </si>
  <si>
    <t>223</t>
  </si>
  <si>
    <t>V 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</si>
</sst>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wrapText="1"/>
    </xf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/>
    </xf>
    <xf numFmtId="0" fontId="3" fillId="0" borderId="8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2F000000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8736D-4574-41B3-B0E2-5BBAB8F2D58F}" name="Таблица1" displayName="Таблица1" ref="A5:AB7" totalsRowCount="1" headerRowDxfId="60" dataDxfId="58" headerRowBorderDxfId="59" tableBorderDxfId="57" totalsRowBorderDxfId="56">
  <autoFilter ref="A5:AB6" xr:uid="{C6C336BC-FE2A-4499-874D-EAAB7DA0ACE9}"/>
  <tableColumns count="28">
    <tableColumn id="1" xr3:uid="{260C5F66-2DAD-4F00-BB5F-0FFBA07F4D4D}" name="1" totalsRowLabel="Итог" dataDxfId="55" totalsRowDxfId="27"/>
    <tableColumn id="2" xr3:uid="{0488817E-8C0F-41DE-B088-C15D80F95028}" name="2" dataDxfId="54" totalsRowDxfId="26"/>
    <tableColumn id="3" xr3:uid="{25875A89-478C-4EEF-BBDF-156F6F6EA955}" name="3" dataDxfId="53" totalsRowDxfId="25"/>
    <tableColumn id="4" xr3:uid="{DDF36832-7096-4B94-94EE-25676FC628AF}" name="4" dataDxfId="52" totalsRowDxfId="24"/>
    <tableColumn id="5" xr3:uid="{C606D78F-D20C-4919-A553-0E5891C76A1B}" name="5" dataDxfId="51" totalsRowDxfId="23"/>
    <tableColumn id="6" xr3:uid="{6B593FFD-9956-4E0A-B049-B5D35292DBD9}" name="6" dataDxfId="50" totalsRowDxfId="22"/>
    <tableColumn id="7" xr3:uid="{A9D640B0-FF50-4550-83E3-FB79526105DB}" name="7" dataDxfId="49" totalsRowDxfId="21"/>
    <tableColumn id="8" xr3:uid="{C4DBA4D6-7B35-472D-8E15-2F9BB09BA816}" name="8" dataDxfId="48" totalsRowDxfId="20"/>
    <tableColumn id="25" xr3:uid="{319E515C-8342-4E10-B1BD-701133AF0C95}" name="82" dataDxfId="31" totalsRowDxfId="19"/>
    <tableColumn id="26" xr3:uid="{11429482-04D9-4196-84AF-3DD863C852F7}" name="83" dataDxfId="30" totalsRowDxfId="18"/>
    <tableColumn id="9" xr3:uid="{09384726-3428-4FF2-A7E3-0F38C5D23CDF}" name="9" dataDxfId="47" totalsRowDxfId="17"/>
    <tableColumn id="10" xr3:uid="{B2BE6855-A49E-42D6-9A6E-D84AE42C9BE5}" name="10" dataDxfId="46" totalsRowDxfId="16"/>
    <tableColumn id="11" xr3:uid="{48DEC5C5-26C1-4145-B893-35BE2B7C7B27}" name="11" totalsRowFunction="count" dataDxfId="45" totalsRowDxfId="15"/>
    <tableColumn id="12" xr3:uid="{5F81BEF4-38F4-4CED-9A16-8D6A9998D994}" name="12" totalsRowFunction="count" dataDxfId="44" totalsRowDxfId="14"/>
    <tableColumn id="13" xr3:uid="{6497A477-3AC9-4790-A32E-1D5AE5C77149}" name="13" totalsRowFunction="count" dataDxfId="43" totalsRowDxfId="13"/>
    <tableColumn id="14" xr3:uid="{AB41463A-4FE7-42FF-B98F-E7AE67FC292D}" name="14" totalsRowFunction="count" dataDxfId="42" totalsRowDxfId="12"/>
    <tableColumn id="15" xr3:uid="{9A876914-22CF-4144-8E29-F0EDDB32C14E}" name="15" totalsRowFunction="count" dataDxfId="41" totalsRowDxfId="11"/>
    <tableColumn id="16" xr3:uid="{3FCF785F-A5F6-44FD-BCE1-243E3C50F701}" name="16" totalsRowFunction="count" dataDxfId="40" totalsRowDxfId="10"/>
    <tableColumn id="17" xr3:uid="{E2B303CC-FDEB-41B5-AD86-7B9128B23694}" name="17" totalsRowFunction="count" dataDxfId="39" totalsRowDxfId="9"/>
    <tableColumn id="18" xr3:uid="{60150205-A033-4315-B1B9-08B5655DD0A8}" name="18" totalsRowFunction="count" dataDxfId="38" totalsRowDxfId="8"/>
    <tableColumn id="19" xr3:uid="{70DE84CB-F982-4940-A798-2BAAC7A6CEFB}" name="19" totalsRowFunction="count" dataDxfId="37" totalsRowDxfId="7"/>
    <tableColumn id="20" xr3:uid="{A27EFA3A-FC2B-479F-A1DB-FD060D46087B}" name="20" totalsRowFunction="count" dataDxfId="36" totalsRowDxfId="6"/>
    <tableColumn id="21" xr3:uid="{AF1D18D3-199A-4B01-BC4C-C2C7B8177E1B}" name="21" totalsRowFunction="count" dataDxfId="35" totalsRowDxfId="5"/>
    <tableColumn id="22" xr3:uid="{5F7B5121-B400-47A7-A39A-3B2235102EA4}" name="22" totalsRowFunction="count" dataDxfId="34" totalsRowDxfId="4"/>
    <tableColumn id="27" xr3:uid="{C91ADD97-9B7A-41B0-B1E8-5B8B6CE9BF00}" name="222" totalsRowFunction="count" dataDxfId="29" totalsRowDxfId="3"/>
    <tableColumn id="28" xr3:uid="{4D910E8B-33FD-48EE-A490-E51F47522966}" name="223" totalsRowFunction="count" dataDxfId="28" totalsRowDxfId="2"/>
    <tableColumn id="23" xr3:uid="{26814770-9F9D-4BE6-A586-936244A63A6E}" name="23" totalsRowFunction="count" dataDxfId="33" totalsRowDxfId="1"/>
    <tableColumn id="24" xr3:uid="{61D4A54B-2CE5-41A0-89AC-32DC89F48966}" name="24" totalsRowFunction="count" dataDxfId="32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tabSelected="1" workbookViewId="0">
      <selection activeCell="A6" sqref="A6"/>
    </sheetView>
  </sheetViews>
  <sheetFormatPr defaultRowHeight="15" x14ac:dyDescent="0.25"/>
  <cols>
    <col min="1" max="1" width="11.28515625" style="1" customWidth="1"/>
    <col min="2" max="2" width="30" style="1" customWidth="1"/>
    <col min="3" max="12" width="5" style="1" customWidth="1"/>
    <col min="13" max="17" width="7.85546875" style="1" customWidth="1"/>
    <col min="18" max="18" width="7.140625" style="1" customWidth="1"/>
    <col min="19" max="28" width="5" style="1" customWidth="1"/>
    <col min="29" max="16384" width="9.140625" style="1"/>
  </cols>
  <sheetData>
    <row r="1" spans="1:28" ht="30" customHeight="1" x14ac:dyDescent="0.25">
      <c r="A1" s="14" t="s">
        <v>0</v>
      </c>
      <c r="B1" s="13" t="s">
        <v>1</v>
      </c>
      <c r="C1" s="12" t="s">
        <v>4</v>
      </c>
      <c r="D1" s="12"/>
      <c r="E1" s="12"/>
      <c r="F1" s="12"/>
      <c r="G1" s="12"/>
      <c r="H1" s="12"/>
      <c r="I1" s="12"/>
      <c r="J1" s="12"/>
      <c r="K1" s="12"/>
      <c r="L1" s="12"/>
      <c r="M1" s="13" t="s">
        <v>27</v>
      </c>
      <c r="N1" s="13"/>
      <c r="O1" s="13"/>
      <c r="P1" s="13"/>
      <c r="Q1" s="13"/>
      <c r="R1" s="11" t="s">
        <v>2</v>
      </c>
      <c r="S1" s="13" t="s">
        <v>3</v>
      </c>
      <c r="T1" s="13"/>
      <c r="U1" s="13"/>
      <c r="V1" s="13"/>
      <c r="W1" s="13"/>
      <c r="X1" s="13"/>
      <c r="Y1" s="13"/>
      <c r="Z1" s="13"/>
      <c r="AA1" s="13"/>
      <c r="AB1" s="13"/>
    </row>
    <row r="2" spans="1:28" ht="30" customHeight="1" x14ac:dyDescent="0.25">
      <c r="A2" s="14"/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4" t="s">
        <v>5</v>
      </c>
      <c r="N2" s="11" t="s">
        <v>6</v>
      </c>
      <c r="O2" s="12" t="s">
        <v>7</v>
      </c>
      <c r="P2" s="12"/>
      <c r="Q2" s="12"/>
      <c r="R2" s="11"/>
      <c r="S2" s="12" t="s">
        <v>8</v>
      </c>
      <c r="T2" s="12"/>
      <c r="U2" s="12" t="s">
        <v>9</v>
      </c>
      <c r="V2" s="12"/>
      <c r="W2" s="12" t="s">
        <v>10</v>
      </c>
      <c r="X2" s="12"/>
      <c r="Y2" s="12" t="s">
        <v>11</v>
      </c>
      <c r="Z2" s="12"/>
      <c r="AA2" s="12" t="s">
        <v>59</v>
      </c>
      <c r="AB2" s="12"/>
    </row>
    <row r="3" spans="1:28" ht="30" customHeight="1" x14ac:dyDescent="0.25">
      <c r="A3" s="14"/>
      <c r="B3" s="13"/>
      <c r="C3" s="12"/>
      <c r="D3" s="12"/>
      <c r="E3" s="12"/>
      <c r="F3" s="12"/>
      <c r="G3" s="12"/>
      <c r="H3" s="12"/>
      <c r="I3" s="12"/>
      <c r="J3" s="12"/>
      <c r="K3" s="12"/>
      <c r="L3" s="12"/>
      <c r="M3" s="14"/>
      <c r="N3" s="11"/>
      <c r="O3" s="13" t="s">
        <v>12</v>
      </c>
      <c r="P3" s="12" t="s">
        <v>13</v>
      </c>
      <c r="Q3" s="12"/>
      <c r="R3" s="11"/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21</v>
      </c>
      <c r="AA3" s="2" t="s">
        <v>55</v>
      </c>
      <c r="AB3" s="2" t="s">
        <v>56</v>
      </c>
    </row>
    <row r="4" spans="1:28" ht="30" customHeight="1" x14ac:dyDescent="0.25">
      <c r="A4" s="14"/>
      <c r="B4" s="13"/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15" t="s">
        <v>55</v>
      </c>
      <c r="L4" s="15" t="s">
        <v>56</v>
      </c>
      <c r="M4" s="14"/>
      <c r="N4" s="11"/>
      <c r="O4" s="13"/>
      <c r="P4" s="2" t="s">
        <v>22</v>
      </c>
      <c r="Q4" s="2" t="s">
        <v>23</v>
      </c>
      <c r="R4" s="11"/>
      <c r="S4" s="2" t="s">
        <v>24</v>
      </c>
      <c r="T4" s="2" t="s">
        <v>25</v>
      </c>
      <c r="U4" s="2" t="s">
        <v>24</v>
      </c>
      <c r="V4" s="2" t="s">
        <v>25</v>
      </c>
      <c r="W4" s="2" t="s">
        <v>24</v>
      </c>
      <c r="X4" s="2" t="s">
        <v>25</v>
      </c>
      <c r="Y4" s="2" t="s">
        <v>24</v>
      </c>
      <c r="Z4" s="2" t="s">
        <v>25</v>
      </c>
      <c r="AA4" s="2" t="s">
        <v>24</v>
      </c>
      <c r="AB4" s="2" t="s">
        <v>26</v>
      </c>
    </row>
    <row r="5" spans="1:28" hidden="1" x14ac:dyDescent="0.25">
      <c r="A5" s="3" t="s">
        <v>28</v>
      </c>
      <c r="B5" s="4" t="s">
        <v>29</v>
      </c>
      <c r="C5" s="5" t="s">
        <v>30</v>
      </c>
      <c r="D5" s="5" t="s">
        <v>31</v>
      </c>
      <c r="E5" s="4" t="s">
        <v>32</v>
      </c>
      <c r="F5" s="5" t="s">
        <v>33</v>
      </c>
      <c r="G5" s="5" t="s">
        <v>34</v>
      </c>
      <c r="H5" s="4" t="s">
        <v>35</v>
      </c>
      <c r="I5" s="4" t="s">
        <v>53</v>
      </c>
      <c r="J5" s="4" t="s">
        <v>54</v>
      </c>
      <c r="K5" s="5" t="s">
        <v>36</v>
      </c>
      <c r="L5" s="5" t="s">
        <v>37</v>
      </c>
      <c r="M5" s="4" t="s">
        <v>38</v>
      </c>
      <c r="N5" s="5" t="s">
        <v>39</v>
      </c>
      <c r="O5" s="5" t="s">
        <v>40</v>
      </c>
      <c r="P5" s="4" t="s">
        <v>41</v>
      </c>
      <c r="Q5" s="5" t="s">
        <v>42</v>
      </c>
      <c r="R5" s="5" t="s">
        <v>43</v>
      </c>
      <c r="S5" s="4" t="s">
        <v>44</v>
      </c>
      <c r="T5" s="5" t="s">
        <v>45</v>
      </c>
      <c r="U5" s="5" t="s">
        <v>46</v>
      </c>
      <c r="V5" s="4" t="s">
        <v>47</v>
      </c>
      <c r="W5" s="5" t="s">
        <v>48</v>
      </c>
      <c r="X5" s="5" t="s">
        <v>49</v>
      </c>
      <c r="Y5" s="5" t="s">
        <v>57</v>
      </c>
      <c r="Z5" s="5" t="s">
        <v>58</v>
      </c>
      <c r="AA5" s="4" t="s">
        <v>50</v>
      </c>
      <c r="AB5" s="6" t="s">
        <v>51</v>
      </c>
    </row>
    <row r="6" spans="1:28" x14ac:dyDescent="0.25">
      <c r="A6" s="7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</row>
    <row r="7" spans="1:28" x14ac:dyDescent="0.25">
      <c r="A7" s="7" t="s">
        <v>52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10">
        <f>SUBTOTAL(103,Таблица1[11])</f>
        <v>0</v>
      </c>
      <c r="N7" s="10">
        <f>SUBTOTAL(103,Таблица1[12])</f>
        <v>0</v>
      </c>
      <c r="O7" s="10">
        <f>SUBTOTAL(103,Таблица1[13])</f>
        <v>0</v>
      </c>
      <c r="P7" s="10">
        <f>SUBTOTAL(103,Таблица1[14])</f>
        <v>0</v>
      </c>
      <c r="Q7" s="10">
        <f>SUBTOTAL(103,Таблица1[15])</f>
        <v>0</v>
      </c>
      <c r="R7" s="10">
        <f>SUBTOTAL(103,Таблица1[16])</f>
        <v>0</v>
      </c>
      <c r="S7" s="10">
        <f>SUBTOTAL(103,Таблица1[17])</f>
        <v>0</v>
      </c>
      <c r="T7" s="10">
        <f>SUBTOTAL(103,Таблица1[18])</f>
        <v>0</v>
      </c>
      <c r="U7" s="10">
        <f>SUBTOTAL(103,Таблица1[19])</f>
        <v>0</v>
      </c>
      <c r="V7" s="10">
        <f>SUBTOTAL(103,Таблица1[20])</f>
        <v>0</v>
      </c>
      <c r="W7" s="10">
        <f>SUBTOTAL(103,Таблица1[21])</f>
        <v>0</v>
      </c>
      <c r="X7" s="10">
        <f>SUBTOTAL(103,Таблица1[22])</f>
        <v>0</v>
      </c>
      <c r="Y7" s="10">
        <f>SUBTOTAL(103,Таблица1[222])</f>
        <v>0</v>
      </c>
      <c r="Z7" s="10">
        <f>SUBTOTAL(103,Таблица1[223])</f>
        <v>0</v>
      </c>
      <c r="AA7" s="10">
        <f>SUBTOTAL(103,Таблица1[23])</f>
        <v>0</v>
      </c>
      <c r="AB7" s="10">
        <f>SUBTOTAL(103,Таблица1[24])</f>
        <v>0</v>
      </c>
    </row>
  </sheetData>
  <mergeCells count="16">
    <mergeCell ref="A1:A4"/>
    <mergeCell ref="B1:B4"/>
    <mergeCell ref="M2:M4"/>
    <mergeCell ref="R1:R4"/>
    <mergeCell ref="S1:AB1"/>
    <mergeCell ref="S2:T2"/>
    <mergeCell ref="U2:V2"/>
    <mergeCell ref="W2:X2"/>
    <mergeCell ref="AA2:AB2"/>
    <mergeCell ref="Y2:Z2"/>
    <mergeCell ref="N2:N4"/>
    <mergeCell ref="O2:Q2"/>
    <mergeCell ref="O3:O4"/>
    <mergeCell ref="P3:Q3"/>
    <mergeCell ref="C1:L3"/>
    <mergeCell ref="M1:Q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2018-10-16T17:24:00Z</dcterms:modified>
</cp:coreProperties>
</file>