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ctron_rare/Documents/Lelectron_rare/KXKM/KXKM_ESP32_Audio_Battery_hardware/Base_board/v3.2/"/>
    </mc:Choice>
  </mc:AlternateContent>
  <xr:revisionPtr revIDLastSave="0" documentId="13_ncr:1_{D2172F1D-4C93-8C48-9CEE-CB4D3ACAE8B9}" xr6:coauthVersionLast="47" xr6:coauthVersionMax="47" xr10:uidLastSave="{00000000-0000-0000-0000-000000000000}"/>
  <bookViews>
    <workbookView xWindow="4340" yWindow="3260" windowWidth="26040" windowHeight="14840" xr2:uid="{A59AD749-5F43-FA4D-B035-311095F3CBE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D7" i="1"/>
  <c r="C7" i="1"/>
  <c r="B7" i="1"/>
  <c r="C9" i="1"/>
  <c r="D9" i="1"/>
  <c r="E9" i="1"/>
  <c r="F9" i="1"/>
  <c r="G9" i="1"/>
  <c r="H9" i="1"/>
  <c r="I9" i="1"/>
  <c r="B9" i="1"/>
  <c r="H8" i="1"/>
  <c r="I8" i="1"/>
  <c r="D8" i="1"/>
  <c r="F8" i="1"/>
  <c r="G8" i="1"/>
  <c r="E8" i="1"/>
  <c r="C8" i="1"/>
  <c r="B8" i="1"/>
  <c r="C5" i="1"/>
  <c r="C4" i="1"/>
  <c r="B5" i="1"/>
  <c r="B4" i="1"/>
  <c r="D5" i="1"/>
  <c r="D4" i="1"/>
  <c r="E5" i="1"/>
  <c r="E4" i="1"/>
  <c r="E2" i="1" s="1"/>
  <c r="E15" i="1" s="1"/>
  <c r="F5" i="1"/>
  <c r="F4" i="1"/>
  <c r="I5" i="1"/>
  <c r="H5" i="1"/>
  <c r="G5" i="1"/>
  <c r="B2" i="1" l="1"/>
  <c r="B15" i="1" s="1"/>
  <c r="F2" i="1"/>
  <c r="F15" i="1" s="1"/>
  <c r="I2" i="1"/>
  <c r="I15" i="1" s="1"/>
  <c r="C2" i="1"/>
  <c r="C15" i="1" s="1"/>
  <c r="D2" i="1"/>
  <c r="D15" i="1" s="1"/>
  <c r="H2" i="1"/>
  <c r="H15" i="1" s="1"/>
  <c r="G2" i="1"/>
  <c r="G15" i="1" s="1"/>
</calcChain>
</file>

<file path=xl/sharedStrings.xml><?xml version="1.0" encoding="utf-8"?>
<sst xmlns="http://schemas.openxmlformats.org/spreadsheetml/2006/main" count="20" uniqueCount="20">
  <si>
    <t>carte esp32 assemblé</t>
  </si>
  <si>
    <t>Boitier hammond</t>
  </si>
  <si>
    <t>x10</t>
  </si>
  <si>
    <t>x50</t>
  </si>
  <si>
    <t>x100</t>
  </si>
  <si>
    <t>x25</t>
  </si>
  <si>
    <t>x300</t>
  </si>
  <si>
    <t>x200</t>
  </si>
  <si>
    <t>TOTAL :</t>
  </si>
  <si>
    <t>Frais de port jlcpcb</t>
  </si>
  <si>
    <t>x75</t>
  </si>
  <si>
    <t>x5</t>
  </si>
  <si>
    <t>convertisseur DC-DC</t>
  </si>
  <si>
    <t>connecteur strip led</t>
  </si>
  <si>
    <t>connecteur jst strip</t>
  </si>
  <si>
    <t>BTS50080-1TEA</t>
  </si>
  <si>
    <t>Quantité :</t>
  </si>
  <si>
    <t>TOTAL  unitaire :</t>
  </si>
  <si>
    <t>vis boitier hammond</t>
  </si>
  <si>
    <t>Plaque impression 3D souple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</si>
</sst>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B9A9-E2FA-9A42-9687-A04FF6B5B8FC}">
  <dimension ref="A1:I15"/>
  <sheetViews>
    <sheetView tabSelected="1" workbookViewId="0">
      <selection activeCell="N27" sqref="N27"/>
    </sheetView>
  </sheetViews>
  <sheetFormatPr baseColWidth="10" defaultRowHeight="16" x14ac:dyDescent="0.2"/>
  <cols>
    <col min="1" max="1" width="24.5" bestFit="1" customWidth="1"/>
    <col min="2" max="2" width="18.83203125" customWidth="1"/>
  </cols>
  <sheetData>
    <row r="1" spans="1:9" x14ac:dyDescent="0.2">
      <c r="A1" s="1" t="s">
        <v>16</v>
      </c>
      <c r="B1" s="2" t="s">
        <v>11</v>
      </c>
      <c r="C1" s="2" t="s">
        <v>2</v>
      </c>
      <c r="D1" s="2" t="s">
        <v>5</v>
      </c>
      <c r="E1" s="2" t="s">
        <v>3</v>
      </c>
      <c r="F1" s="2" t="s">
        <v>10</v>
      </c>
      <c r="G1" s="2" t="s">
        <v>4</v>
      </c>
      <c r="H1" s="2" t="s">
        <v>7</v>
      </c>
      <c r="I1" s="2" t="s">
        <v>6</v>
      </c>
    </row>
    <row r="2" spans="1:9" x14ac:dyDescent="0.2">
      <c r="A2" s="1" t="s">
        <v>17</v>
      </c>
      <c r="B2" s="3">
        <f>SUM(B4:B13)</f>
        <v>40.423999999999992</v>
      </c>
      <c r="C2" s="3">
        <f>SUM(C4:C13)</f>
        <v>30.868999999999996</v>
      </c>
      <c r="D2" s="3">
        <f>SUM(D4:D13)</f>
        <v>22.565399999999997</v>
      </c>
      <c r="E2" s="3">
        <f>SUM(E4:E13)</f>
        <v>18.852199999999996</v>
      </c>
      <c r="F2" s="3">
        <f>SUM(F4:F13)</f>
        <v>17.633733333333332</v>
      </c>
      <c r="G2" s="3">
        <f>SUM(G4:G13)</f>
        <v>16.905999999999999</v>
      </c>
      <c r="H2" s="3">
        <f>SUM(H4:H13)</f>
        <v>15.706999999999999</v>
      </c>
      <c r="I2" s="3">
        <f>SUM(I4:I13)</f>
        <v>15.354066666666666</v>
      </c>
    </row>
    <row r="3" spans="1:9" x14ac:dyDescent="0.2">
      <c r="A3" s="1"/>
      <c r="B3" s="3"/>
      <c r="C3" s="3"/>
      <c r="D3" s="3"/>
      <c r="E3" s="3"/>
      <c r="F3" s="3"/>
      <c r="G3" s="3"/>
      <c r="H3" s="3"/>
      <c r="I3" s="3"/>
    </row>
    <row r="4" spans="1:9" x14ac:dyDescent="0.2">
      <c r="A4" t="s">
        <v>0</v>
      </c>
      <c r="B4" s="4">
        <f>146.95/5</f>
        <v>29.389999999999997</v>
      </c>
      <c r="C4" s="4">
        <f>196.8/10</f>
        <v>19.68</v>
      </c>
      <c r="D4" s="4">
        <f>353.18/25</f>
        <v>14.1272</v>
      </c>
      <c r="E4" s="4">
        <f>575.42/50</f>
        <v>11.5084</v>
      </c>
      <c r="F4" s="4">
        <f>795.55/75</f>
        <v>10.607333333333333</v>
      </c>
      <c r="G4" s="4">
        <v>10.013999999999999</v>
      </c>
      <c r="H4" s="4">
        <v>9.11</v>
      </c>
      <c r="I4" s="4">
        <v>8.89</v>
      </c>
    </row>
    <row r="5" spans="1:9" x14ac:dyDescent="0.2">
      <c r="A5" t="s">
        <v>9</v>
      </c>
      <c r="B5" s="4">
        <f>24.65/5</f>
        <v>4.93</v>
      </c>
      <c r="C5" s="4">
        <f>53.28/10</f>
        <v>5.3280000000000003</v>
      </c>
      <c r="D5" s="4">
        <f>69.68/25</f>
        <v>2.7872000000000003</v>
      </c>
      <c r="E5" s="4">
        <f>95.13/50</f>
        <v>1.9025999999999998</v>
      </c>
      <c r="F5" s="4">
        <f>118.89/75</f>
        <v>1.5851999999999999</v>
      </c>
      <c r="G5" s="4">
        <f>150/100</f>
        <v>1.5</v>
      </c>
      <c r="H5" s="4">
        <f>241/200</f>
        <v>1.2050000000000001</v>
      </c>
      <c r="I5" s="4">
        <f>321.62/300</f>
        <v>1.0720666666666667</v>
      </c>
    </row>
    <row r="6" spans="1:9" x14ac:dyDescent="0.2">
      <c r="A6" t="s">
        <v>1</v>
      </c>
      <c r="B6" s="4">
        <v>3.6</v>
      </c>
      <c r="C6" s="4">
        <v>3.42</v>
      </c>
      <c r="D6" s="4">
        <v>3.22</v>
      </c>
      <c r="E6" s="4">
        <v>3.03</v>
      </c>
      <c r="F6" s="4">
        <v>3.03</v>
      </c>
      <c r="G6" s="4">
        <v>3.03</v>
      </c>
      <c r="H6" s="4">
        <v>3.03</v>
      </c>
      <c r="I6" s="4">
        <v>3.03</v>
      </c>
    </row>
    <row r="7" spans="1:9" x14ac:dyDescent="0.2">
      <c r="A7" t="s">
        <v>18</v>
      </c>
      <c r="B7" s="4">
        <f>0.084*2</f>
        <v>0.16800000000000001</v>
      </c>
      <c r="C7" s="4">
        <f>0.08*2</f>
        <v>0.16</v>
      </c>
      <c r="D7" s="4">
        <f>0.075*2</f>
        <v>0.15</v>
      </c>
      <c r="E7" s="4">
        <f t="shared" ref="E7:I7" si="0">0.075*2</f>
        <v>0.15</v>
      </c>
      <c r="F7" s="4">
        <f t="shared" si="0"/>
        <v>0.15</v>
      </c>
      <c r="G7" s="4">
        <f t="shared" si="0"/>
        <v>0.15</v>
      </c>
      <c r="H7" s="4">
        <f t="shared" si="0"/>
        <v>0.15</v>
      </c>
      <c r="I7" s="4">
        <f t="shared" si="0"/>
        <v>0.15</v>
      </c>
    </row>
    <row r="8" spans="1:9" x14ac:dyDescent="0.2">
      <c r="A8" t="s">
        <v>12</v>
      </c>
      <c r="B8" s="4">
        <f>2.02/5</f>
        <v>0.40400000000000003</v>
      </c>
      <c r="C8" s="4">
        <f>3.49/10</f>
        <v>0.34900000000000003</v>
      </c>
      <c r="D8" s="4">
        <f>3.49/10</f>
        <v>0.34900000000000003</v>
      </c>
      <c r="E8" s="4">
        <f>16.46/50</f>
        <v>0.32919999999999999</v>
      </c>
      <c r="F8" s="4">
        <f>16.46/50</f>
        <v>0.32919999999999999</v>
      </c>
      <c r="G8" s="4">
        <f>28/100</f>
        <v>0.28000000000000003</v>
      </c>
      <c r="H8" s="4">
        <f t="shared" ref="H8:I8" si="1">28/100</f>
        <v>0.28000000000000003</v>
      </c>
      <c r="I8" s="4">
        <f t="shared" si="1"/>
        <v>0.28000000000000003</v>
      </c>
    </row>
    <row r="9" spans="1:9" x14ac:dyDescent="0.2">
      <c r="A9" t="s">
        <v>13</v>
      </c>
      <c r="B9" s="4">
        <f>(1.48*2)/5</f>
        <v>0.59199999999999997</v>
      </c>
      <c r="C9" s="4">
        <f t="shared" ref="C9:I9" si="2">(1.48*2)/5</f>
        <v>0.59199999999999997</v>
      </c>
      <c r="D9" s="4">
        <f t="shared" si="2"/>
        <v>0.59199999999999997</v>
      </c>
      <c r="E9" s="4">
        <f t="shared" si="2"/>
        <v>0.59199999999999997</v>
      </c>
      <c r="F9" s="4">
        <f t="shared" si="2"/>
        <v>0.59199999999999997</v>
      </c>
      <c r="G9" s="4">
        <f t="shared" si="2"/>
        <v>0.59199999999999997</v>
      </c>
      <c r="H9" s="4">
        <f t="shared" si="2"/>
        <v>0.59199999999999997</v>
      </c>
      <c r="I9" s="4">
        <f t="shared" si="2"/>
        <v>0.59199999999999997</v>
      </c>
    </row>
    <row r="10" spans="1:9" x14ac:dyDescent="0.2">
      <c r="A10" t="s">
        <v>14</v>
      </c>
      <c r="B10" s="4">
        <v>0.44</v>
      </c>
      <c r="C10" s="4">
        <v>0.44</v>
      </c>
      <c r="D10" s="4">
        <v>0.44</v>
      </c>
      <c r="E10" s="4">
        <v>0.44</v>
      </c>
      <c r="F10" s="4">
        <v>0.44</v>
      </c>
      <c r="G10" s="4">
        <v>0.44</v>
      </c>
      <c r="H10" s="4">
        <v>0.44</v>
      </c>
      <c r="I10" s="4">
        <v>0.44</v>
      </c>
    </row>
    <row r="11" spans="1:9" x14ac:dyDescent="0.2">
      <c r="A11" t="s">
        <v>15</v>
      </c>
      <c r="B11" s="4">
        <v>0.9</v>
      </c>
      <c r="C11" s="4">
        <v>0.9</v>
      </c>
      <c r="D11" s="4">
        <v>0.9</v>
      </c>
      <c r="E11" s="4">
        <v>0.9</v>
      </c>
      <c r="F11" s="4">
        <v>0.9</v>
      </c>
      <c r="G11" s="4">
        <v>0.9</v>
      </c>
      <c r="H11" s="4">
        <v>0.9</v>
      </c>
      <c r="I11" s="4">
        <v>0.9</v>
      </c>
    </row>
    <row r="12" spans="1:9" x14ac:dyDescent="0.2">
      <c r="A12" t="s">
        <v>19</v>
      </c>
      <c r="B12" s="4"/>
      <c r="C12" s="4"/>
      <c r="D12" s="4"/>
      <c r="E12" s="4"/>
      <c r="F12" s="4"/>
      <c r="G12" s="4"/>
      <c r="H12" s="4"/>
      <c r="I12" s="4"/>
    </row>
    <row r="15" spans="1:9" x14ac:dyDescent="0.2">
      <c r="A15" s="1" t="s">
        <v>8</v>
      </c>
      <c r="B15" s="3">
        <f>B2*5</f>
        <v>202.11999999999995</v>
      </c>
      <c r="C15" s="3">
        <f>C2*10</f>
        <v>308.68999999999994</v>
      </c>
      <c r="D15" s="3">
        <f>D2*25</f>
        <v>564.13499999999988</v>
      </c>
      <c r="E15" s="3">
        <f>E2*50</f>
        <v>942.60999999999979</v>
      </c>
      <c r="F15" s="3">
        <f>F2*75</f>
        <v>1322.53</v>
      </c>
      <c r="G15" s="3">
        <f>G2*100</f>
        <v>1690.6</v>
      </c>
      <c r="H15" s="3">
        <f>H2*200</f>
        <v>3141.3999999999996</v>
      </c>
      <c r="I15" s="3">
        <f>I2*300</f>
        <v>4606.22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saillant</dc:creator>
  <cp:lastModifiedBy>clement saillant</cp:lastModifiedBy>
  <dcterms:created xsi:type="dcterms:W3CDTF">2024-06-05T10:35:12Z</dcterms:created>
  <dcterms:modified xsi:type="dcterms:W3CDTF">2024-06-05T12:40:28Z</dcterms:modified>
</cp:coreProperties>
</file>