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" sheetId="1" r:id="rId1"/>
    <sheet name="2" sheetId="2" r:id="rId2"/>
    <sheet name="3" sheetId="3" r:id="rId3"/>
    <sheet name="4" sheetId="4" r:id="rId4"/>
  </sheets>
  <calcPr calcId="152511"/>
</workbook>
</file>

<file path=xl/calcChain.xml><?xml version="1.0" encoding="utf-8"?>
<calcChain xmlns="http://schemas.openxmlformats.org/spreadsheetml/2006/main">
  <c r="E6" i="4" l="1"/>
  <c r="E4" i="4"/>
  <c r="E5" i="4"/>
  <c r="E3" i="4"/>
  <c r="B18" i="1" l="1"/>
  <c r="D4" i="4" l="1"/>
  <c r="D5" i="4"/>
  <c r="D6" i="4"/>
  <c r="D3" i="4"/>
  <c r="C3" i="4"/>
  <c r="C4" i="4"/>
  <c r="C5" i="4"/>
  <c r="C6" i="4"/>
  <c r="B3" i="4"/>
  <c r="B4" i="4"/>
  <c r="B5" i="4"/>
  <c r="B6" i="4"/>
  <c r="C2" i="4"/>
  <c r="D2" i="4"/>
  <c r="B2" i="4"/>
  <c r="B15" i="2"/>
  <c r="E23" i="2"/>
  <c r="D23" i="2"/>
  <c r="C23" i="2"/>
  <c r="B23" i="2"/>
  <c r="F22" i="2"/>
  <c r="F21" i="2"/>
  <c r="F20" i="2"/>
  <c r="F19" i="2"/>
  <c r="E15" i="2"/>
  <c r="D15" i="2"/>
  <c r="C15" i="2"/>
  <c r="F14" i="2"/>
  <c r="F13" i="2"/>
  <c r="F12" i="2"/>
  <c r="F11" i="2"/>
  <c r="E7" i="2"/>
  <c r="D7" i="2"/>
  <c r="C7" i="2"/>
  <c r="B7" i="2"/>
  <c r="F6" i="2"/>
  <c r="F5" i="2"/>
  <c r="F4" i="2"/>
  <c r="F3" i="2"/>
  <c r="F3" i="3"/>
  <c r="F4" i="3"/>
  <c r="F5" i="3"/>
  <c r="F6" i="3"/>
  <c r="B7" i="3"/>
  <c r="C7" i="3"/>
  <c r="D7" i="3"/>
  <c r="E7" i="3"/>
  <c r="F11" i="3"/>
  <c r="F12" i="3"/>
  <c r="F13" i="3"/>
  <c r="F14" i="3"/>
  <c r="B15" i="3"/>
  <c r="C15" i="3"/>
  <c r="D15" i="3"/>
  <c r="E15" i="3"/>
  <c r="F19" i="3"/>
  <c r="F20" i="3"/>
  <c r="F21" i="3"/>
  <c r="F22" i="3"/>
  <c r="B23" i="3"/>
  <c r="C23" i="3"/>
  <c r="D23" i="3"/>
  <c r="E23" i="3"/>
  <c r="F12" i="1"/>
  <c r="E18" i="1"/>
  <c r="D18" i="1"/>
  <c r="C18" i="1"/>
  <c r="I13" i="1"/>
  <c r="I11" i="1"/>
  <c r="I4" i="1"/>
  <c r="I10" i="1"/>
  <c r="I3" i="1"/>
  <c r="I6" i="1"/>
  <c r="F14" i="1"/>
  <c r="F13" i="1"/>
  <c r="F11" i="1"/>
  <c r="F4" i="1"/>
  <c r="F7" i="1"/>
  <c r="F5" i="1"/>
  <c r="F6" i="1"/>
  <c r="E7" i="1"/>
  <c r="E14" i="1"/>
  <c r="E12" i="1"/>
  <c r="E13" i="1"/>
  <c r="E11" i="1"/>
  <c r="E4" i="1"/>
  <c r="C14" i="1"/>
  <c r="D14" i="1"/>
  <c r="B14" i="1"/>
  <c r="C7" i="1"/>
  <c r="D7" i="1"/>
  <c r="B7" i="1"/>
  <c r="E5" i="1"/>
  <c r="E6" i="1"/>
  <c r="F7" i="2" l="1"/>
  <c r="G7" i="2" s="1"/>
  <c r="F15" i="2"/>
  <c r="G15" i="2" s="1"/>
  <c r="F23" i="2"/>
  <c r="G23" i="2" s="1"/>
  <c r="F15" i="3"/>
  <c r="G15" i="3" s="1"/>
  <c r="F7" i="3"/>
  <c r="G6" i="3" s="1"/>
  <c r="G3" i="3"/>
  <c r="F23" i="3"/>
  <c r="G4" i="3"/>
  <c r="G20" i="2" l="1"/>
  <c r="G19" i="2"/>
  <c r="G22" i="2"/>
  <c r="G14" i="2"/>
  <c r="G13" i="2"/>
  <c r="G11" i="2"/>
  <c r="G5" i="2"/>
  <c r="G4" i="2"/>
  <c r="G12" i="2"/>
  <c r="G21" i="2"/>
  <c r="G6" i="2"/>
  <c r="G3" i="2"/>
  <c r="G11" i="3"/>
  <c r="G13" i="3"/>
  <c r="G12" i="3"/>
  <c r="G14" i="3"/>
  <c r="G5" i="3"/>
  <c r="G7" i="3"/>
  <c r="G19" i="3"/>
  <c r="G22" i="3"/>
  <c r="G23" i="3"/>
  <c r="G21" i="3"/>
  <c r="G20" i="3"/>
</calcChain>
</file>

<file path=xl/sharedStrings.xml><?xml version="1.0" encoding="utf-8"?>
<sst xmlns="http://schemas.openxmlformats.org/spreadsheetml/2006/main" count="125" uniqueCount="25">
  <si>
    <t>Вибір кращої земельної ділянки</t>
  </si>
  <si>
    <t>A</t>
  </si>
  <si>
    <t>C</t>
  </si>
  <si>
    <t>K1</t>
  </si>
  <si>
    <t>K2</t>
  </si>
  <si>
    <t>K3</t>
  </si>
  <si>
    <t xml:space="preserve">Експерт #1 </t>
  </si>
  <si>
    <t xml:space="preserve">Експерт #2 </t>
  </si>
  <si>
    <t>Wi</t>
  </si>
  <si>
    <t>Wнорм</t>
  </si>
  <si>
    <t>sum</t>
  </si>
  <si>
    <t>λ</t>
  </si>
  <si>
    <t>ІС=(λ-n)/(n-1)</t>
  </si>
  <si>
    <t>CC</t>
  </si>
  <si>
    <t>ОС=ІС/СС</t>
  </si>
  <si>
    <t>власне значення матриці</t>
  </si>
  <si>
    <t>індекс узгодженості</t>
  </si>
  <si>
    <t xml:space="preserve">середнє значення індексу узгодженості </t>
  </si>
  <si>
    <t>відношення узгодженості</t>
  </si>
  <si>
    <t>МО</t>
  </si>
  <si>
    <t>B</t>
  </si>
  <si>
    <t>D</t>
  </si>
  <si>
    <t>Глобальні пріорітети</t>
  </si>
  <si>
    <t>&lt;=0,2</t>
  </si>
  <si>
    <t>Найкраща альтернатива - 0,519871178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</si>
</sst>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Fill="1" applyBorder="1"/>
    <xf numFmtId="0" fontId="0" fillId="0" borderId="1" xfId="0" applyNumberFormat="1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'4'!$E$3:$E$6</c:f>
              <c:numCache>
                <c:formatCode>General</c:formatCode>
                <c:ptCount val="4"/>
                <c:pt idx="0">
                  <c:v>0.19287593472604181</c:v>
                </c:pt>
                <c:pt idx="1">
                  <c:v>8.1347071582771505E-2</c:v>
                </c:pt>
                <c:pt idx="2">
                  <c:v>0.16364561820410972</c:v>
                </c:pt>
                <c:pt idx="3">
                  <c:v>0.51987117776490943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08480"/>
        <c:axId val="437660768"/>
      </c:barChart>
      <c:catAx>
        <c:axId val="201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60768"/>
        <c:crosses val="autoZero"/>
        <c:auto val="1"/>
        <c:lblAlgn val="ctr"/>
        <c:lblOffset val="100"/>
        <c:noMultiLvlLbl val="0"/>
      </c:catAx>
      <c:valAx>
        <c:axId val="4376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23812</xdr:rowOff>
    </xdr:from>
    <xdr:to>
      <xdr:col>6</xdr:col>
      <xdr:colOff>142875</xdr:colOff>
      <xdr:row>25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60" zoomScaleNormal="160" workbookViewId="0">
      <selection activeCell="E4" sqref="E4"/>
    </sheetView>
  </sheetViews>
  <sheetFormatPr defaultRowHeight="15" x14ac:dyDescent="0.25"/>
  <cols>
    <col min="8" max="8" width="15.7109375" customWidth="1"/>
    <col min="9" max="9" width="14.7109375" customWidth="1"/>
    <col min="10" max="10" width="42" customWidth="1"/>
  </cols>
  <sheetData>
    <row r="1" spans="1:11" x14ac:dyDescent="0.25">
      <c r="A1" s="10" t="s">
        <v>0</v>
      </c>
      <c r="B1" s="10"/>
      <c r="C1" s="10"/>
      <c r="D1" s="10"/>
    </row>
    <row r="2" spans="1:11" x14ac:dyDescent="0.25">
      <c r="A2" t="s">
        <v>6</v>
      </c>
      <c r="E2" s="1"/>
      <c r="F2" s="1"/>
    </row>
    <row r="3" spans="1:11" ht="15.75" x14ac:dyDescent="0.25">
      <c r="A3" s="2"/>
      <c r="B3" s="2" t="s">
        <v>3</v>
      </c>
      <c r="C3" s="2" t="s">
        <v>4</v>
      </c>
      <c r="D3" s="2" t="s">
        <v>5</v>
      </c>
      <c r="E3" s="4" t="s">
        <v>8</v>
      </c>
      <c r="F3" s="4" t="s">
        <v>9</v>
      </c>
      <c r="H3" s="6" t="s">
        <v>11</v>
      </c>
      <c r="I3" s="2">
        <f>B7*F4+C7*F5+D7*F6</f>
        <v>3.0678457774039769</v>
      </c>
      <c r="J3" s="7" t="s">
        <v>15</v>
      </c>
    </row>
    <row r="4" spans="1:11" ht="15.75" x14ac:dyDescent="0.25">
      <c r="A4" s="2" t="s">
        <v>3</v>
      </c>
      <c r="B4" s="2">
        <v>1</v>
      </c>
      <c r="C4" s="2">
        <v>0.33</v>
      </c>
      <c r="D4" s="2">
        <v>7</v>
      </c>
      <c r="E4" s="2">
        <f>GEOMEAN(B4:D4)</f>
        <v>1.3219164082843089</v>
      </c>
      <c r="F4" s="2">
        <f>E4/$E$7</f>
        <v>0.28921463716737961</v>
      </c>
      <c r="H4" s="6" t="s">
        <v>12</v>
      </c>
      <c r="I4" s="2">
        <f>(I3-3)/2</f>
        <v>3.3922888701988452E-2</v>
      </c>
      <c r="J4" s="8" t="s">
        <v>16</v>
      </c>
      <c r="K4" t="s">
        <v>23</v>
      </c>
    </row>
    <row r="5" spans="1:11" ht="15.75" x14ac:dyDescent="0.25">
      <c r="A5" s="2" t="s">
        <v>4</v>
      </c>
      <c r="B5" s="2">
        <v>3</v>
      </c>
      <c r="C5" s="2">
        <v>1</v>
      </c>
      <c r="D5" s="2">
        <v>9</v>
      </c>
      <c r="E5" s="2">
        <f t="shared" ref="E5:E6" si="0">GEOMEAN(B5:D5)</f>
        <v>3</v>
      </c>
      <c r="F5" s="2">
        <f t="shared" ref="F5:F6" si="1">E5/$E$7</f>
        <v>0.65635308410176851</v>
      </c>
      <c r="H5" s="6" t="s">
        <v>13</v>
      </c>
      <c r="I5" s="2">
        <v>0.57999999999999996</v>
      </c>
      <c r="J5" s="7" t="s">
        <v>17</v>
      </c>
    </row>
    <row r="6" spans="1:11" ht="15.75" x14ac:dyDescent="0.25">
      <c r="A6" s="2" t="s">
        <v>5</v>
      </c>
      <c r="B6" s="2">
        <v>0.14000000000000001</v>
      </c>
      <c r="C6" s="2">
        <v>0.11</v>
      </c>
      <c r="D6" s="2">
        <v>1</v>
      </c>
      <c r="E6" s="2">
        <f t="shared" si="0"/>
        <v>0.24879419347290768</v>
      </c>
      <c r="F6" s="2">
        <f t="shared" si="1"/>
        <v>5.4432278730851685E-2</v>
      </c>
      <c r="H6" s="6" t="s">
        <v>14</v>
      </c>
      <c r="I6" s="2">
        <f>I4/I5</f>
        <v>5.84877391413594E-2</v>
      </c>
      <c r="J6" s="7" t="s">
        <v>18</v>
      </c>
    </row>
    <row r="7" spans="1:11" x14ac:dyDescent="0.25">
      <c r="A7" s="5" t="s">
        <v>10</v>
      </c>
      <c r="B7" s="2">
        <f>B4+B5+B6</f>
        <v>4.1399999999999997</v>
      </c>
      <c r="C7" s="2">
        <f t="shared" ref="C7:F7" si="2">C4+C5+C6</f>
        <v>1.4400000000000002</v>
      </c>
      <c r="D7" s="2">
        <f t="shared" si="2"/>
        <v>17</v>
      </c>
      <c r="E7" s="2">
        <f t="shared" si="2"/>
        <v>4.5707106017572174</v>
      </c>
      <c r="F7" s="2">
        <f t="shared" si="2"/>
        <v>0.99999999999999978</v>
      </c>
    </row>
    <row r="9" spans="1:11" x14ac:dyDescent="0.25">
      <c r="A9" s="3" t="s">
        <v>7</v>
      </c>
    </row>
    <row r="10" spans="1:11" ht="15.75" x14ac:dyDescent="0.25">
      <c r="A10" s="2"/>
      <c r="B10" s="2" t="s">
        <v>3</v>
      </c>
      <c r="C10" s="2" t="s">
        <v>4</v>
      </c>
      <c r="D10" s="2" t="s">
        <v>5</v>
      </c>
      <c r="E10" s="4" t="s">
        <v>8</v>
      </c>
      <c r="F10" s="4" t="s">
        <v>9</v>
      </c>
      <c r="H10" s="6" t="s">
        <v>11</v>
      </c>
      <c r="I10" s="2">
        <f>B14*F11+C14*F12+D14*F13</f>
        <v>3.0122260807931398</v>
      </c>
      <c r="J10" s="7" t="s">
        <v>15</v>
      </c>
    </row>
    <row r="11" spans="1:11" ht="15.75" x14ac:dyDescent="0.25">
      <c r="A11" s="2" t="s">
        <v>3</v>
      </c>
      <c r="B11" s="2">
        <v>1</v>
      </c>
      <c r="C11" s="2">
        <v>0.5</v>
      </c>
      <c r="D11" s="2">
        <v>6</v>
      </c>
      <c r="E11" s="2">
        <f>GEOMEAN(B11:D11)</f>
        <v>1.4422495703074083</v>
      </c>
      <c r="F11" s="2">
        <f>E11/$E$14</f>
        <v>0.33320468441825601</v>
      </c>
      <c r="H11" s="6" t="s">
        <v>12</v>
      </c>
      <c r="I11" s="2">
        <f>(I10-3)/2</f>
        <v>6.1130403965699021E-3</v>
      </c>
      <c r="J11" s="8" t="s">
        <v>16</v>
      </c>
      <c r="K11" t="s">
        <v>23</v>
      </c>
    </row>
    <row r="12" spans="1:11" ht="15.75" x14ac:dyDescent="0.25">
      <c r="A12" s="2" t="s">
        <v>4</v>
      </c>
      <c r="B12" s="2">
        <v>2</v>
      </c>
      <c r="C12" s="2">
        <v>1</v>
      </c>
      <c r="D12" s="2">
        <v>9</v>
      </c>
      <c r="E12" s="2">
        <f t="shared" ref="E12:E13" si="3">GEOMEAN(B12:D12)</f>
        <v>2.6207413942088964</v>
      </c>
      <c r="F12" s="2">
        <f>E12/$E$14</f>
        <v>0.60547309368454738</v>
      </c>
      <c r="H12" s="6" t="s">
        <v>13</v>
      </c>
      <c r="I12" s="2">
        <v>0.57999999999999996</v>
      </c>
      <c r="J12" s="7" t="s">
        <v>17</v>
      </c>
    </row>
    <row r="13" spans="1:11" ht="15.75" x14ac:dyDescent="0.25">
      <c r="A13" s="2" t="s">
        <v>5</v>
      </c>
      <c r="B13" s="2">
        <v>0.17</v>
      </c>
      <c r="C13" s="2">
        <v>0.11</v>
      </c>
      <c r="D13" s="2">
        <v>1</v>
      </c>
      <c r="E13" s="2">
        <f t="shared" si="3"/>
        <v>0.26542828572755145</v>
      </c>
      <c r="F13" s="2">
        <f t="shared" ref="F13" si="4">E13/$E$14</f>
        <v>6.1322221897196688E-2</v>
      </c>
      <c r="H13" s="6" t="s">
        <v>14</v>
      </c>
      <c r="I13" s="2">
        <f>I11/I12</f>
        <v>1.0539724821672246E-2</v>
      </c>
      <c r="J13" s="7" t="s">
        <v>18</v>
      </c>
    </row>
    <row r="14" spans="1:11" x14ac:dyDescent="0.25">
      <c r="A14" s="5" t="s">
        <v>10</v>
      </c>
      <c r="B14" s="2">
        <f>B11+B12+B13</f>
        <v>3.17</v>
      </c>
      <c r="C14" s="2">
        <f t="shared" ref="C14:F14" si="5">C11+C12+C13</f>
        <v>1.61</v>
      </c>
      <c r="D14" s="2">
        <f t="shared" si="5"/>
        <v>16</v>
      </c>
      <c r="E14" s="2">
        <f t="shared" si="5"/>
        <v>4.3284192502438561</v>
      </c>
      <c r="F14" s="2">
        <f t="shared" si="5"/>
        <v>1</v>
      </c>
    </row>
    <row r="17" spans="1:5" x14ac:dyDescent="0.25">
      <c r="A17" s="2"/>
      <c r="B17" s="2" t="s">
        <v>3</v>
      </c>
      <c r="C17" s="2" t="s">
        <v>4</v>
      </c>
      <c r="D17" s="2" t="s">
        <v>5</v>
      </c>
      <c r="E17" s="5" t="s">
        <v>10</v>
      </c>
    </row>
    <row r="18" spans="1:5" x14ac:dyDescent="0.25">
      <c r="A18" s="2" t="s">
        <v>19</v>
      </c>
      <c r="B18" s="2">
        <f>GEOMEAN(F4,F11)</f>
        <v>0.31043142867064399</v>
      </c>
      <c r="C18" s="2">
        <f>GEOMEAN(F5,F12)</f>
        <v>0.63039997809366377</v>
      </c>
      <c r="D18" s="2">
        <f>GEOMEAN(F6,F13)</f>
        <v>5.7774633488264962E-2</v>
      </c>
      <c r="E18" s="2">
        <f>B18+C18+D18</f>
        <v>0.99860604025257271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60" zoomScaleNormal="160" workbookViewId="0">
      <selection activeCell="A17" sqref="A17:G17"/>
    </sheetView>
  </sheetViews>
  <sheetFormatPr defaultRowHeight="15" x14ac:dyDescent="0.25"/>
  <sheetData>
    <row r="1" spans="1:7" x14ac:dyDescent="0.25">
      <c r="A1" s="11" t="s">
        <v>3</v>
      </c>
      <c r="B1" s="11"/>
      <c r="C1" s="11"/>
      <c r="D1" s="11"/>
      <c r="E1" s="11"/>
      <c r="F1" s="11"/>
      <c r="G1" s="11"/>
    </row>
    <row r="2" spans="1:7" x14ac:dyDescent="0.25">
      <c r="A2" s="2"/>
      <c r="B2" s="2" t="s">
        <v>1</v>
      </c>
      <c r="C2" s="2" t="s">
        <v>20</v>
      </c>
      <c r="D2" s="2" t="s">
        <v>2</v>
      </c>
      <c r="E2" s="2" t="s">
        <v>21</v>
      </c>
      <c r="F2" s="4" t="s">
        <v>8</v>
      </c>
      <c r="G2" s="4" t="s">
        <v>9</v>
      </c>
    </row>
    <row r="3" spans="1:7" x14ac:dyDescent="0.25">
      <c r="A3" s="2" t="s">
        <v>1</v>
      </c>
      <c r="B3" s="2">
        <v>1</v>
      </c>
      <c r="C3" s="2">
        <v>7</v>
      </c>
      <c r="D3" s="2">
        <v>0.33</v>
      </c>
      <c r="E3" s="2">
        <v>0.2</v>
      </c>
      <c r="F3" s="2">
        <f>GEOMEAN(B3:E3)</f>
        <v>0.82444273222502062</v>
      </c>
      <c r="G3" s="2">
        <f>F3/$F$7</f>
        <v>0.13685474779828161</v>
      </c>
    </row>
    <row r="4" spans="1:7" x14ac:dyDescent="0.25">
      <c r="A4" s="2" t="s">
        <v>20</v>
      </c>
      <c r="B4" s="2">
        <v>0.14000000000000001</v>
      </c>
      <c r="C4" s="2">
        <v>1</v>
      </c>
      <c r="D4" s="2">
        <v>0.11</v>
      </c>
      <c r="E4" s="2">
        <v>0.11</v>
      </c>
      <c r="F4" s="2">
        <f>GEOMEAN(B4:E4)</f>
        <v>0.20287491529145085</v>
      </c>
      <c r="G4" s="2">
        <f>F4/$F$7</f>
        <v>3.3676560277119801E-2</v>
      </c>
    </row>
    <row r="5" spans="1:7" x14ac:dyDescent="0.25">
      <c r="A5" s="2" t="s">
        <v>2</v>
      </c>
      <c r="B5" s="2">
        <v>3</v>
      </c>
      <c r="C5" s="2">
        <v>9</v>
      </c>
      <c r="D5" s="2">
        <v>1</v>
      </c>
      <c r="E5" s="2">
        <v>0.5</v>
      </c>
      <c r="F5" s="2">
        <f>GEOMEAN(B5:E5)</f>
        <v>1.9168293127388174</v>
      </c>
      <c r="G5" s="2">
        <f>F5/$F$7</f>
        <v>0.31818728204353386</v>
      </c>
    </row>
    <row r="6" spans="1:7" x14ac:dyDescent="0.25">
      <c r="A6" s="2" t="s">
        <v>21</v>
      </c>
      <c r="B6" s="2">
        <v>5</v>
      </c>
      <c r="C6" s="2">
        <v>9</v>
      </c>
      <c r="D6" s="2">
        <v>2</v>
      </c>
      <c r="E6" s="2">
        <v>1</v>
      </c>
      <c r="F6" s="2">
        <f>GEOMEAN(B6:E6)</f>
        <v>3.0800702882410231</v>
      </c>
      <c r="G6" s="2">
        <f>F6/$F$7</f>
        <v>0.51128140988106485</v>
      </c>
    </row>
    <row r="7" spans="1:7" x14ac:dyDescent="0.25">
      <c r="A7" s="5" t="s">
        <v>10</v>
      </c>
      <c r="B7" s="2">
        <f>B3+B4+B5+B6</f>
        <v>9.14</v>
      </c>
      <c r="C7" s="2">
        <f>C3+C4+C5+C6</f>
        <v>26</v>
      </c>
      <c r="D7" s="2">
        <f>D3+D4+D5+D6</f>
        <v>3.44</v>
      </c>
      <c r="E7" s="2">
        <f>E3+E4+E5+E6</f>
        <v>1.81</v>
      </c>
      <c r="F7" s="2">
        <f>F3+F4+F5+F6</f>
        <v>6.0242172484963117</v>
      </c>
      <c r="G7" s="2">
        <f>F7/$F$7</f>
        <v>1</v>
      </c>
    </row>
    <row r="9" spans="1:7" x14ac:dyDescent="0.25">
      <c r="A9" s="11" t="s">
        <v>4</v>
      </c>
      <c r="B9" s="11"/>
      <c r="C9" s="11"/>
      <c r="D9" s="11"/>
      <c r="E9" s="11"/>
      <c r="F9" s="11"/>
      <c r="G9" s="11"/>
    </row>
    <row r="10" spans="1:7" x14ac:dyDescent="0.25">
      <c r="A10" s="2"/>
      <c r="B10" s="2" t="s">
        <v>1</v>
      </c>
      <c r="C10" s="2" t="s">
        <v>20</v>
      </c>
      <c r="D10" s="2" t="s">
        <v>2</v>
      </c>
      <c r="E10" s="2" t="s">
        <v>21</v>
      </c>
      <c r="F10" s="4" t="s">
        <v>8</v>
      </c>
      <c r="G10" s="4" t="s">
        <v>9</v>
      </c>
    </row>
    <row r="11" spans="1:7" x14ac:dyDescent="0.25">
      <c r="A11" s="2" t="s">
        <v>1</v>
      </c>
      <c r="B11" s="2">
        <v>1</v>
      </c>
      <c r="C11" s="2">
        <v>0.2</v>
      </c>
      <c r="D11" s="2">
        <v>0.14000000000000001</v>
      </c>
      <c r="E11" s="2">
        <v>5</v>
      </c>
      <c r="F11" s="2">
        <f>GEOMEAN(B11:E11)</f>
        <v>0.61169088490625245</v>
      </c>
      <c r="G11" s="2">
        <f>F11/$F$15</f>
        <v>0.1372717917716538</v>
      </c>
    </row>
    <row r="12" spans="1:7" x14ac:dyDescent="0.25">
      <c r="A12" s="2" t="s">
        <v>20</v>
      </c>
      <c r="B12" s="2">
        <v>5</v>
      </c>
      <c r="C12" s="2">
        <v>1</v>
      </c>
      <c r="D12" s="2">
        <v>0.5</v>
      </c>
      <c r="E12" s="2">
        <v>0.11</v>
      </c>
      <c r="F12" s="2">
        <f>GEOMEAN(B12:E12)</f>
        <v>0.72415773425758279</v>
      </c>
      <c r="G12" s="2">
        <f>F12/$F$15</f>
        <v>0.16251088933926897</v>
      </c>
    </row>
    <row r="13" spans="1:7" x14ac:dyDescent="0.25">
      <c r="A13" s="2" t="s">
        <v>2</v>
      </c>
      <c r="B13" s="2">
        <v>7</v>
      </c>
      <c r="C13" s="2">
        <v>2</v>
      </c>
      <c r="D13" s="2">
        <v>1</v>
      </c>
      <c r="E13" s="2">
        <v>0.11</v>
      </c>
      <c r="F13" s="2">
        <f>GEOMEAN(B13:E13)</f>
        <v>1.1139871474119822</v>
      </c>
      <c r="G13" s="2">
        <f>F13/$F$15</f>
        <v>0.2499939356776136</v>
      </c>
    </row>
    <row r="14" spans="1:7" x14ac:dyDescent="0.25">
      <c r="A14" s="2" t="s">
        <v>21</v>
      </c>
      <c r="B14" s="2">
        <v>0.2</v>
      </c>
      <c r="C14" s="2">
        <v>9</v>
      </c>
      <c r="D14" s="2">
        <v>9</v>
      </c>
      <c r="E14" s="2">
        <v>1</v>
      </c>
      <c r="F14" s="2">
        <f>GEOMEAN(B14:E14)</f>
        <v>2.006220914929266</v>
      </c>
      <c r="G14" s="2">
        <f>F14/$F$15</f>
        <v>0.4502233832114636</v>
      </c>
    </row>
    <row r="15" spans="1:7" x14ac:dyDescent="0.25">
      <c r="A15" s="5" t="s">
        <v>10</v>
      </c>
      <c r="B15" s="2">
        <f>B11+B12+B13+B14</f>
        <v>13.2</v>
      </c>
      <c r="C15" s="2">
        <f>C11+C12+C13+C14</f>
        <v>12.2</v>
      </c>
      <c r="D15" s="2">
        <f>D11+D12+D13+D14</f>
        <v>10.64</v>
      </c>
      <c r="E15" s="2">
        <f>E11+E12+E13+E14</f>
        <v>6.2200000000000006</v>
      </c>
      <c r="F15" s="2">
        <f>F11+F12+F13+F14</f>
        <v>4.4560566815050837</v>
      </c>
      <c r="G15" s="2">
        <f>F15/$F$15</f>
        <v>1</v>
      </c>
    </row>
    <row r="17" spans="1:7" x14ac:dyDescent="0.25">
      <c r="A17" s="12" t="s">
        <v>5</v>
      </c>
      <c r="B17" s="13"/>
      <c r="C17" s="13"/>
      <c r="D17" s="13"/>
      <c r="E17" s="13"/>
      <c r="F17" s="13"/>
      <c r="G17" s="14"/>
    </row>
    <row r="18" spans="1:7" x14ac:dyDescent="0.25">
      <c r="A18" s="2"/>
      <c r="B18" s="2" t="s">
        <v>1</v>
      </c>
      <c r="C18" s="2" t="s">
        <v>20</v>
      </c>
      <c r="D18" s="2" t="s">
        <v>2</v>
      </c>
      <c r="E18" s="2" t="s">
        <v>21</v>
      </c>
      <c r="F18" s="4" t="s">
        <v>8</v>
      </c>
      <c r="G18" s="4" t="s">
        <v>9</v>
      </c>
    </row>
    <row r="19" spans="1:7" x14ac:dyDescent="0.25">
      <c r="A19" s="2" t="s">
        <v>1</v>
      </c>
      <c r="B19" s="2">
        <v>1</v>
      </c>
      <c r="C19" s="2">
        <v>3</v>
      </c>
      <c r="D19" s="2">
        <v>5</v>
      </c>
      <c r="E19" s="2">
        <v>0.33</v>
      </c>
      <c r="F19" s="2">
        <f>GEOMEAN(B19:E19)</f>
        <v>1.4915963080299908</v>
      </c>
      <c r="G19" s="2">
        <f>F19/$F$23</f>
        <v>0.2455472193395474</v>
      </c>
    </row>
    <row r="20" spans="1:7" x14ac:dyDescent="0.25">
      <c r="A20" s="2" t="s">
        <v>20</v>
      </c>
      <c r="B20" s="2">
        <v>0.33</v>
      </c>
      <c r="C20" s="2">
        <v>1</v>
      </c>
      <c r="D20" s="2">
        <v>2</v>
      </c>
      <c r="E20" s="2">
        <v>0.14000000000000001</v>
      </c>
      <c r="F20" s="2">
        <f>GEOMEAN(B20:E20)</f>
        <v>0.55133808418375496</v>
      </c>
      <c r="G20" s="2">
        <f>F20/$F$23</f>
        <v>9.0761510174368384E-2</v>
      </c>
    </row>
    <row r="21" spans="1:7" x14ac:dyDescent="0.25">
      <c r="A21" s="2" t="s">
        <v>2</v>
      </c>
      <c r="B21" s="2">
        <v>0.2</v>
      </c>
      <c r="C21" s="2">
        <v>0.5</v>
      </c>
      <c r="D21" s="2">
        <v>1</v>
      </c>
      <c r="E21" s="2">
        <v>0.11</v>
      </c>
      <c r="F21" s="2">
        <f>GEOMEAN(B21:E21)</f>
        <v>0.32385318404643665</v>
      </c>
      <c r="G21" s="2">
        <f>F21/$F$23</f>
        <v>5.3312849052226469E-2</v>
      </c>
    </row>
    <row r="22" spans="1:7" x14ac:dyDescent="0.25">
      <c r="A22" s="2" t="s">
        <v>21</v>
      </c>
      <c r="B22" s="2">
        <v>3</v>
      </c>
      <c r="C22" s="2">
        <v>7</v>
      </c>
      <c r="D22" s="2">
        <v>9</v>
      </c>
      <c r="E22" s="2">
        <v>1</v>
      </c>
      <c r="F22" s="2">
        <f>GEOMEAN(B22:E22)</f>
        <v>3.7077927510673407</v>
      </c>
      <c r="G22" s="2">
        <f>F22/$F$23</f>
        <v>0.6103784214338579</v>
      </c>
    </row>
    <row r="23" spans="1:7" x14ac:dyDescent="0.25">
      <c r="A23" s="5" t="s">
        <v>10</v>
      </c>
      <c r="B23" s="2">
        <f>B19+B20+B21+B22</f>
        <v>4.53</v>
      </c>
      <c r="C23" s="2">
        <f>C19+C20+C21+C22</f>
        <v>11.5</v>
      </c>
      <c r="D23" s="2">
        <f>D19+D20+D21+D22</f>
        <v>17</v>
      </c>
      <c r="E23" s="2">
        <f>E19+E20+E21+E22</f>
        <v>1.58</v>
      </c>
      <c r="F23" s="2">
        <f>F19+F20+F21+F22</f>
        <v>6.0745803273275225</v>
      </c>
      <c r="G23" s="2">
        <f>F23/$F$23</f>
        <v>1</v>
      </c>
    </row>
  </sheetData>
  <mergeCells count="3">
    <mergeCell ref="A1:G1"/>
    <mergeCell ref="A9:G9"/>
    <mergeCell ref="A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45" zoomScaleNormal="145" workbookViewId="0">
      <selection activeCell="G5" sqref="G5"/>
    </sheetView>
  </sheetViews>
  <sheetFormatPr defaultRowHeight="15" x14ac:dyDescent="0.25"/>
  <sheetData>
    <row r="1" spans="1:7" x14ac:dyDescent="0.25">
      <c r="A1" s="11" t="s">
        <v>3</v>
      </c>
      <c r="B1" s="11"/>
      <c r="C1" s="11"/>
      <c r="D1" s="11"/>
      <c r="E1" s="11"/>
      <c r="F1" s="11"/>
      <c r="G1" s="11"/>
    </row>
    <row r="2" spans="1:7" x14ac:dyDescent="0.25">
      <c r="A2" s="2"/>
      <c r="B2" s="2" t="s">
        <v>1</v>
      </c>
      <c r="C2" s="2" t="s">
        <v>20</v>
      </c>
      <c r="D2" s="2" t="s">
        <v>2</v>
      </c>
      <c r="E2" s="2" t="s">
        <v>21</v>
      </c>
      <c r="F2" s="4" t="s">
        <v>8</v>
      </c>
      <c r="G2" s="4" t="s">
        <v>9</v>
      </c>
    </row>
    <row r="3" spans="1:7" x14ac:dyDescent="0.25">
      <c r="A3" s="2" t="s">
        <v>1</v>
      </c>
      <c r="B3" s="2">
        <v>1</v>
      </c>
      <c r="C3" s="2">
        <v>7</v>
      </c>
      <c r="D3" s="2">
        <v>0.5</v>
      </c>
      <c r="E3" s="2">
        <v>0.25</v>
      </c>
      <c r="F3" s="2">
        <f>GEOMEAN(B3:E3)</f>
        <v>0.96716821013383469</v>
      </c>
      <c r="G3" s="2">
        <f>F3/$F$7</f>
        <v>0.16632171939801399</v>
      </c>
    </row>
    <row r="4" spans="1:7" x14ac:dyDescent="0.25">
      <c r="A4" s="2" t="s">
        <v>20</v>
      </c>
      <c r="B4" s="2">
        <v>0.14000000000000001</v>
      </c>
      <c r="C4" s="2">
        <v>1</v>
      </c>
      <c r="D4" s="2">
        <v>0.11</v>
      </c>
      <c r="E4" s="2">
        <v>0.11</v>
      </c>
      <c r="F4" s="2">
        <f>GEOMEAN(B4:E4)</f>
        <v>0.20287491529145085</v>
      </c>
      <c r="G4" s="2">
        <f>F4/$F$7</f>
        <v>3.4887938189502039E-2</v>
      </c>
    </row>
    <row r="5" spans="1:7" x14ac:dyDescent="0.25">
      <c r="A5" s="2" t="s">
        <v>2</v>
      </c>
      <c r="B5" s="2">
        <v>2</v>
      </c>
      <c r="C5" s="2">
        <v>9</v>
      </c>
      <c r="D5" s="2">
        <v>1</v>
      </c>
      <c r="E5" s="2">
        <v>0.5</v>
      </c>
      <c r="F5" s="2">
        <f>GEOMEAN(B5:E5)</f>
        <v>1.7320508075688774</v>
      </c>
      <c r="G5" s="2">
        <f>F5/$F$7</f>
        <v>0.29785684163431175</v>
      </c>
    </row>
    <row r="6" spans="1:7" x14ac:dyDescent="0.25">
      <c r="A6" s="2" t="s">
        <v>21</v>
      </c>
      <c r="B6" s="2">
        <v>4</v>
      </c>
      <c r="C6" s="2">
        <v>9</v>
      </c>
      <c r="D6" s="2">
        <v>2</v>
      </c>
      <c r="E6" s="2">
        <v>1</v>
      </c>
      <c r="F6" s="2">
        <f>GEOMEAN(B6:E6)</f>
        <v>2.9129506302439405</v>
      </c>
      <c r="G6" s="2">
        <f>F6/$F$7</f>
        <v>0.50093350077817222</v>
      </c>
    </row>
    <row r="7" spans="1:7" x14ac:dyDescent="0.25">
      <c r="A7" s="5" t="s">
        <v>10</v>
      </c>
      <c r="B7" s="2">
        <f>B3+B4+B5+B6</f>
        <v>7.1400000000000006</v>
      </c>
      <c r="C7" s="2">
        <f>C3+C4+C5+C6</f>
        <v>26</v>
      </c>
      <c r="D7" s="2">
        <f>D3+D4+D5+D6</f>
        <v>3.61</v>
      </c>
      <c r="E7" s="2">
        <f>E3+E4+E5+E6</f>
        <v>1.8599999999999999</v>
      </c>
      <c r="F7" s="2">
        <f>F3+F4+F5+F6</f>
        <v>5.8150445632381036</v>
      </c>
      <c r="G7" s="2">
        <f>F7/$F$7</f>
        <v>1</v>
      </c>
    </row>
    <row r="9" spans="1:7" x14ac:dyDescent="0.25">
      <c r="A9" s="11" t="s">
        <v>4</v>
      </c>
      <c r="B9" s="11"/>
      <c r="C9" s="11"/>
      <c r="D9" s="11"/>
      <c r="E9" s="11"/>
      <c r="F9" s="11"/>
      <c r="G9" s="11"/>
    </row>
    <row r="10" spans="1:7" x14ac:dyDescent="0.25">
      <c r="A10" s="2"/>
      <c r="B10" s="2" t="s">
        <v>1</v>
      </c>
      <c r="C10" s="2" t="s">
        <v>20</v>
      </c>
      <c r="D10" s="2" t="s">
        <v>2</v>
      </c>
      <c r="E10" s="2" t="s">
        <v>21</v>
      </c>
      <c r="F10" s="4" t="s">
        <v>8</v>
      </c>
      <c r="G10" s="4" t="s">
        <v>9</v>
      </c>
    </row>
    <row r="11" spans="1:7" x14ac:dyDescent="0.25">
      <c r="A11" s="2" t="s">
        <v>1</v>
      </c>
      <c r="B11" s="2">
        <v>1</v>
      </c>
      <c r="C11" s="2">
        <v>0.2</v>
      </c>
      <c r="D11" s="2">
        <v>0.125</v>
      </c>
      <c r="E11" s="2">
        <v>6</v>
      </c>
      <c r="F11" s="2">
        <f>GEOMEAN(B11:E11)</f>
        <v>0.62233297728847836</v>
      </c>
      <c r="G11" s="2">
        <f>F11/$F$15</f>
        <v>0.13958639211148938</v>
      </c>
    </row>
    <row r="12" spans="1:7" x14ac:dyDescent="0.25">
      <c r="A12" s="2" t="s">
        <v>20</v>
      </c>
      <c r="B12" s="2">
        <v>6</v>
      </c>
      <c r="C12" s="2">
        <v>1</v>
      </c>
      <c r="D12" s="2">
        <v>0.5</v>
      </c>
      <c r="E12" s="2">
        <v>0.11</v>
      </c>
      <c r="F12" s="2">
        <f>GEOMEAN(B12:E12)</f>
        <v>0.75792893113655646</v>
      </c>
      <c r="G12" s="2">
        <f>F12/$F$15</f>
        <v>0.16999993385410478</v>
      </c>
    </row>
    <row r="13" spans="1:7" x14ac:dyDescent="0.25">
      <c r="A13" s="2" t="s">
        <v>2</v>
      </c>
      <c r="B13" s="2">
        <v>8</v>
      </c>
      <c r="C13" s="2">
        <v>2</v>
      </c>
      <c r="D13" s="2">
        <v>1</v>
      </c>
      <c r="E13" s="2">
        <v>0.11</v>
      </c>
      <c r="F13" s="2">
        <f>GEOMEAN(B13:E13)</f>
        <v>1.1518028981306481</v>
      </c>
      <c r="G13" s="2">
        <f>F13/$F$15</f>
        <v>0.25834403260151817</v>
      </c>
    </row>
    <row r="14" spans="1:7" x14ac:dyDescent="0.25">
      <c r="A14" s="2" t="s">
        <v>21</v>
      </c>
      <c r="B14" s="2">
        <v>0.17</v>
      </c>
      <c r="C14" s="2">
        <v>9</v>
      </c>
      <c r="D14" s="2">
        <v>9</v>
      </c>
      <c r="E14" s="2">
        <v>1</v>
      </c>
      <c r="F14" s="2">
        <f>GEOMEAN(B14:E14)</f>
        <v>1.9263424054554514</v>
      </c>
      <c r="G14" s="2">
        <f>F14/$F$15</f>
        <v>0.43206964143288773</v>
      </c>
    </row>
    <row r="15" spans="1:7" x14ac:dyDescent="0.25">
      <c r="A15" s="5" t="s">
        <v>10</v>
      </c>
      <c r="B15" s="2">
        <f>B11+B12+B13+B14</f>
        <v>15.17</v>
      </c>
      <c r="C15" s="2">
        <f>C11+C12+C13+C14</f>
        <v>12.2</v>
      </c>
      <c r="D15" s="2">
        <f>D11+D12+D13+D14</f>
        <v>10.625</v>
      </c>
      <c r="E15" s="2">
        <f>E11+E12+E13+E14</f>
        <v>7.2200000000000006</v>
      </c>
      <c r="F15" s="2">
        <f>F11+F12+F13+F14</f>
        <v>4.4584072120111342</v>
      </c>
      <c r="G15" s="2">
        <f>F15/$F$15</f>
        <v>1</v>
      </c>
    </row>
    <row r="17" spans="1:7" x14ac:dyDescent="0.25">
      <c r="A17" s="12" t="s">
        <v>5</v>
      </c>
      <c r="B17" s="13"/>
      <c r="C17" s="13"/>
      <c r="D17" s="13"/>
      <c r="E17" s="13"/>
      <c r="F17" s="13"/>
      <c r="G17" s="14"/>
    </row>
    <row r="18" spans="1:7" x14ac:dyDescent="0.25">
      <c r="A18" s="2"/>
      <c r="B18" s="2" t="s">
        <v>1</v>
      </c>
      <c r="C18" s="2" t="s">
        <v>20</v>
      </c>
      <c r="D18" s="2" t="s">
        <v>2</v>
      </c>
      <c r="E18" s="2" t="s">
        <v>21</v>
      </c>
      <c r="F18" s="4" t="s">
        <v>8</v>
      </c>
      <c r="G18" s="4" t="s">
        <v>9</v>
      </c>
    </row>
    <row r="19" spans="1:7" x14ac:dyDescent="0.25">
      <c r="A19" s="2" t="s">
        <v>1</v>
      </c>
      <c r="B19" s="2">
        <v>1</v>
      </c>
      <c r="C19" s="2">
        <v>4</v>
      </c>
      <c r="D19" s="2">
        <v>6</v>
      </c>
      <c r="E19" s="2">
        <v>0.5</v>
      </c>
      <c r="F19" s="2">
        <f>GEOMEAN(B19:E19)</f>
        <v>1.8612097182041991</v>
      </c>
      <c r="G19" s="2">
        <f>F19/$F$23</f>
        <v>0.30905948967839952</v>
      </c>
    </row>
    <row r="20" spans="1:7" x14ac:dyDescent="0.25">
      <c r="A20" s="2" t="s">
        <v>20</v>
      </c>
      <c r="B20" s="2">
        <v>0.25</v>
      </c>
      <c r="C20" s="2">
        <v>1</v>
      </c>
      <c r="D20" s="2">
        <v>2</v>
      </c>
      <c r="E20" s="2">
        <v>0.14000000000000001</v>
      </c>
      <c r="F20" s="2">
        <f>GEOMEAN(B20:E20)</f>
        <v>0.51436867236104011</v>
      </c>
      <c r="G20" s="2">
        <f>F20/$F$23</f>
        <v>8.541247008953011E-2</v>
      </c>
    </row>
    <row r="21" spans="1:7" x14ac:dyDescent="0.25">
      <c r="A21" s="2" t="s">
        <v>2</v>
      </c>
      <c r="B21" s="2">
        <v>0.14000000000000001</v>
      </c>
      <c r="C21" s="2">
        <v>0.5</v>
      </c>
      <c r="D21" s="2">
        <v>1</v>
      </c>
      <c r="E21" s="2">
        <v>0.11</v>
      </c>
      <c r="F21" s="2">
        <f>GEOMEAN(B21:E21)</f>
        <v>0.29622566376652992</v>
      </c>
      <c r="G21" s="2">
        <f>F21/$F$23</f>
        <v>4.9189165292809048E-2</v>
      </c>
    </row>
    <row r="22" spans="1:7" x14ac:dyDescent="0.25">
      <c r="A22" s="2" t="s">
        <v>21</v>
      </c>
      <c r="B22" s="2">
        <v>2</v>
      </c>
      <c r="C22" s="2">
        <v>7</v>
      </c>
      <c r="D22" s="2">
        <v>9</v>
      </c>
      <c r="E22" s="2">
        <v>1</v>
      </c>
      <c r="F22" s="2">
        <f>GEOMEAN(B22:E22)</f>
        <v>3.3503689588345078</v>
      </c>
      <c r="G22" s="2">
        <f>F22/$F$23</f>
        <v>0.55633887493926126</v>
      </c>
    </row>
    <row r="23" spans="1:7" x14ac:dyDescent="0.25">
      <c r="A23" s="5" t="s">
        <v>10</v>
      </c>
      <c r="B23" s="2">
        <f>B19+B20+B21+B22</f>
        <v>3.39</v>
      </c>
      <c r="C23" s="2">
        <f>C19+C20+C21+C22</f>
        <v>12.5</v>
      </c>
      <c r="D23" s="2">
        <f>D19+D20+D21+D22</f>
        <v>18</v>
      </c>
      <c r="E23" s="2">
        <f>E19+E20+E21+E22</f>
        <v>1.75</v>
      </c>
      <c r="F23" s="2">
        <f>F19+F20+F21+F22</f>
        <v>6.0221730131662774</v>
      </c>
      <c r="G23" s="2">
        <f>F23/$F$23</f>
        <v>1</v>
      </c>
    </row>
  </sheetData>
  <mergeCells count="3">
    <mergeCell ref="A1:G1"/>
    <mergeCell ref="A9:G9"/>
    <mergeCell ref="A17:G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45" zoomScaleNormal="145" workbookViewId="0">
      <selection activeCell="A10" sqref="A10"/>
    </sheetView>
  </sheetViews>
  <sheetFormatPr defaultRowHeight="15" x14ac:dyDescent="0.25"/>
  <cols>
    <col min="5" max="5" width="20.85546875" customWidth="1"/>
  </cols>
  <sheetData>
    <row r="1" spans="1:7" x14ac:dyDescent="0.25">
      <c r="A1" s="2"/>
      <c r="B1" s="2" t="s">
        <v>3</v>
      </c>
      <c r="C1" s="2" t="s">
        <v>4</v>
      </c>
      <c r="D1" s="2" t="s">
        <v>5</v>
      </c>
      <c r="E1" s="9" t="s">
        <v>22</v>
      </c>
    </row>
    <row r="2" spans="1:7" x14ac:dyDescent="0.25">
      <c r="A2" s="2"/>
      <c r="B2" s="2">
        <f>'1'!B18</f>
        <v>0.31043142867064399</v>
      </c>
      <c r="C2" s="2">
        <f>'1'!C18</f>
        <v>0.63039997809366377</v>
      </c>
      <c r="D2" s="2">
        <f>'1'!D18</f>
        <v>5.7774633488264962E-2</v>
      </c>
      <c r="E2" s="2"/>
    </row>
    <row r="3" spans="1:7" x14ac:dyDescent="0.25">
      <c r="A3" s="2" t="s">
        <v>1</v>
      </c>
      <c r="B3" s="2">
        <f>MAX('2'!G3,'3'!G3)</f>
        <v>0.16632171939801399</v>
      </c>
      <c r="C3" s="2">
        <f>MAX('2'!G11,'3'!G11)</f>
        <v>0.13958639211148938</v>
      </c>
      <c r="D3" s="2">
        <f>MAX('2'!G19,'3'!G19)</f>
        <v>0.30905948967839952</v>
      </c>
      <c r="E3" s="2">
        <f>GEOMEAN(B3:D3)</f>
        <v>0.19287593472604181</v>
      </c>
    </row>
    <row r="4" spans="1:7" x14ac:dyDescent="0.25">
      <c r="A4" s="2" t="s">
        <v>20</v>
      </c>
      <c r="B4" s="2">
        <f>MAX('2'!G4,'3'!G4)</f>
        <v>3.4887938189502039E-2</v>
      </c>
      <c r="C4" s="2">
        <f>MAX('2'!G12,'3'!G12)</f>
        <v>0.16999993385410478</v>
      </c>
      <c r="D4" s="2">
        <f>MAX('2'!G20,'3'!G20)</f>
        <v>9.0761510174368384E-2</v>
      </c>
      <c r="E4" s="2">
        <f t="shared" ref="E4:E6" si="0">GEOMEAN(B4:D4)</f>
        <v>8.1347071582771505E-2</v>
      </c>
    </row>
    <row r="5" spans="1:7" x14ac:dyDescent="0.25">
      <c r="A5" s="2" t="s">
        <v>2</v>
      </c>
      <c r="B5" s="2">
        <f>MAX('2'!G5,'3'!G5)</f>
        <v>0.31818728204353386</v>
      </c>
      <c r="C5" s="2">
        <f>MAX('2'!G13,'3'!G13)</f>
        <v>0.25834403260151817</v>
      </c>
      <c r="D5" s="2">
        <f>MAX('2'!G21,'3'!G21)</f>
        <v>5.3312849052226469E-2</v>
      </c>
      <c r="E5" s="2">
        <f t="shared" si="0"/>
        <v>0.16364561820410972</v>
      </c>
    </row>
    <row r="6" spans="1:7" x14ac:dyDescent="0.25">
      <c r="A6" s="2" t="s">
        <v>21</v>
      </c>
      <c r="B6" s="2">
        <f>MAX('2'!G6,'3'!G6)</f>
        <v>0.51128140988106485</v>
      </c>
      <c r="C6" s="2">
        <f>MAX('2'!G14,'3'!G14)</f>
        <v>0.4502233832114636</v>
      </c>
      <c r="D6" s="2">
        <f>MAX('2'!G22,'3'!G22)</f>
        <v>0.6103784214338579</v>
      </c>
      <c r="E6" s="2">
        <f>GEOMEAN(B6:D6)</f>
        <v>0.51987117776490943</v>
      </c>
    </row>
    <row r="9" spans="1:7" x14ac:dyDescent="0.25">
      <c r="A9" s="15" t="s">
        <v>24</v>
      </c>
      <c r="B9" s="15"/>
      <c r="C9" s="15"/>
      <c r="D9" s="15"/>
      <c r="E9" s="1"/>
      <c r="F9" s="1"/>
      <c r="G9" s="1"/>
    </row>
  </sheetData>
  <mergeCells count="1">
    <mergeCell ref="A9:D9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'4'!G3:G6</xm:f>
              <xm:sqref>A13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2023-10-05T10:51:27Z</dcterms:modified>
</cp:coreProperties>
</file>