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yzh/Desktop/Note-of-seed-class/生活委员事宜/班费统计/"/>
    </mc:Choice>
  </mc:AlternateContent>
  <bookViews>
    <workbookView xWindow="0" yWindow="460" windowWidth="38400" windowHeight="196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6" i="1"/>
  <c r="R27" i="1"/>
  <c r="R28" i="1"/>
  <c r="R29" i="1"/>
  <c r="R3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2" i="1"/>
  <c r="P3" i="1"/>
  <c r="P4" i="1"/>
  <c r="P5" i="1"/>
  <c r="P6" i="1"/>
  <c r="P7" i="1"/>
  <c r="P8" i="1"/>
  <c r="P9" i="1"/>
  <c r="P10" i="1"/>
  <c r="P11" i="1"/>
  <c r="P12" i="1"/>
  <c r="P13" i="1"/>
  <c r="P15" i="1"/>
  <c r="P16" i="1"/>
  <c r="P17" i="1"/>
  <c r="P18" i="1"/>
  <c r="P20" i="1"/>
  <c r="P21" i="1"/>
  <c r="P22" i="1"/>
  <c r="P23" i="1"/>
  <c r="P24" i="1"/>
  <c r="P26" i="1"/>
  <c r="P27" i="1"/>
  <c r="P28" i="1"/>
  <c r="P29" i="1"/>
  <c r="P3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J2" i="1"/>
  <c r="H13" i="1"/>
  <c r="J28" i="1"/>
  <c r="J29" i="1"/>
  <c r="J30" i="1"/>
  <c r="J21" i="1"/>
  <c r="J22" i="1"/>
  <c r="J23" i="1"/>
  <c r="J24" i="1"/>
  <c r="J25" i="1"/>
  <c r="J26" i="1"/>
  <c r="J27" i="1"/>
  <c r="J14" i="1"/>
  <c r="J15" i="1"/>
  <c r="J16" i="1"/>
  <c r="J17" i="1"/>
  <c r="J18" i="1"/>
  <c r="J19" i="1"/>
  <c r="J20" i="1"/>
  <c r="J3" i="1"/>
  <c r="J4" i="1"/>
  <c r="J5" i="1"/>
  <c r="J6" i="1"/>
  <c r="J7" i="1"/>
  <c r="J8" i="1"/>
  <c r="J9" i="1"/>
  <c r="J10" i="1"/>
  <c r="J11" i="1"/>
  <c r="J12" i="1"/>
  <c r="I2" i="1"/>
  <c r="I6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H3" i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</calcChain>
</file>

<file path=xl/sharedStrings.xml><?xml version="1.0" encoding="utf-8"?>
<sst xmlns="http://schemas.openxmlformats.org/spreadsheetml/2006/main" count="143" uniqueCount="85">
  <si>
    <t>队名</t>
    <phoneticPr fontId="1" type="noConversion"/>
  </si>
  <si>
    <t>成员</t>
    <phoneticPr fontId="1" type="noConversion"/>
  </si>
  <si>
    <t>雷紫薇</t>
    <phoneticPr fontId="1" type="noConversion"/>
  </si>
  <si>
    <t>田祺云</t>
    <phoneticPr fontId="1" type="noConversion"/>
  </si>
  <si>
    <t>余梦颖</t>
    <phoneticPr fontId="1" type="noConversion"/>
  </si>
  <si>
    <t>廖本成</t>
    <phoneticPr fontId="1" type="noConversion"/>
  </si>
  <si>
    <t>泥俊沛</t>
    <phoneticPr fontId="1" type="noConversion"/>
  </si>
  <si>
    <t>张鑫</t>
    <phoneticPr fontId="1" type="noConversion"/>
  </si>
  <si>
    <t>孙昊海</t>
    <phoneticPr fontId="1" type="noConversion"/>
  </si>
  <si>
    <t>赵永辉</t>
    <phoneticPr fontId="1" type="noConversion"/>
  </si>
  <si>
    <t>钟嘉伦</t>
    <phoneticPr fontId="1" type="noConversion"/>
  </si>
  <si>
    <t>周宇轩</t>
    <phoneticPr fontId="1" type="noConversion"/>
  </si>
  <si>
    <t>陆国航</t>
    <phoneticPr fontId="1" type="noConversion"/>
  </si>
  <si>
    <t>郭浩</t>
    <phoneticPr fontId="1" type="noConversion"/>
  </si>
  <si>
    <t>季慧</t>
    <phoneticPr fontId="1" type="noConversion"/>
  </si>
  <si>
    <t>谢怡荣</t>
    <phoneticPr fontId="1" type="noConversion"/>
  </si>
  <si>
    <t>钟帅</t>
    <phoneticPr fontId="1" type="noConversion"/>
  </si>
  <si>
    <t>赵欣然</t>
    <phoneticPr fontId="1" type="noConversion"/>
  </si>
  <si>
    <t>曾耀沛</t>
    <phoneticPr fontId="1" type="noConversion"/>
  </si>
  <si>
    <t>陈列可</t>
    <phoneticPr fontId="1" type="noConversion"/>
  </si>
  <si>
    <t>邹琪珺</t>
    <phoneticPr fontId="1" type="noConversion"/>
  </si>
  <si>
    <t>岳畅</t>
    <phoneticPr fontId="1" type="noConversion"/>
  </si>
  <si>
    <t>易子闳</t>
    <phoneticPr fontId="1" type="noConversion"/>
  </si>
  <si>
    <t>刘静雯</t>
    <phoneticPr fontId="1" type="noConversion"/>
  </si>
  <si>
    <t>李泽霖</t>
    <phoneticPr fontId="1" type="noConversion"/>
  </si>
  <si>
    <t>齐嘉程</t>
    <phoneticPr fontId="1" type="noConversion"/>
  </si>
  <si>
    <t>刘泊</t>
    <phoneticPr fontId="1" type="noConversion"/>
  </si>
  <si>
    <t>李雪杨</t>
    <phoneticPr fontId="1" type="noConversion"/>
  </si>
  <si>
    <t>第一组</t>
    <rPh sb="0" eb="1">
      <t>di'yi'zu</t>
    </rPh>
    <phoneticPr fontId="1" type="noConversion"/>
  </si>
  <si>
    <t>第二组</t>
    <rPh sb="0" eb="1">
      <t>di'er</t>
    </rPh>
    <rPh sb="2" eb="3">
      <t>zu</t>
    </rPh>
    <phoneticPr fontId="1" type="noConversion"/>
  </si>
  <si>
    <t>第三组</t>
    <rPh sb="0" eb="1">
      <t>di'san'zu</t>
    </rPh>
    <phoneticPr fontId="1" type="noConversion"/>
  </si>
  <si>
    <t>第四组</t>
    <rPh sb="0" eb="1">
      <t>di'si'zu</t>
    </rPh>
    <phoneticPr fontId="1" type="noConversion"/>
  </si>
  <si>
    <t>第五组</t>
    <rPh sb="0" eb="1">
      <t>di'wu'zu</t>
    </rPh>
    <phoneticPr fontId="1" type="noConversion"/>
  </si>
  <si>
    <t>第六组</t>
    <rPh sb="0" eb="1">
      <t>di'liu'z</t>
    </rPh>
    <phoneticPr fontId="1" type="noConversion"/>
  </si>
  <si>
    <t>第七组</t>
    <rPh sb="0" eb="1">
      <t>di'ba'zu</t>
    </rPh>
    <rPh sb="1" eb="2">
      <t>qi</t>
    </rPh>
    <phoneticPr fontId="1" type="noConversion"/>
  </si>
  <si>
    <t>第八组</t>
    <rPh sb="0" eb="1">
      <t>di'jiu'zu</t>
    </rPh>
    <rPh sb="1" eb="2">
      <t>ba</t>
    </rPh>
    <phoneticPr fontId="1" type="noConversion"/>
  </si>
  <si>
    <t>张阳泽雨</t>
    <phoneticPr fontId="1" type="noConversion"/>
  </si>
  <si>
    <t>黄小虎</t>
    <phoneticPr fontId="1" type="noConversion"/>
  </si>
  <si>
    <t>总计</t>
    <rPh sb="0" eb="1">
      <t>zong'ji</t>
    </rPh>
    <phoneticPr fontId="1" type="noConversion"/>
  </si>
  <si>
    <t>教师节送老师笔记本18.5</t>
    <rPh sb="0" eb="1">
      <t>jiao'shi'jie</t>
    </rPh>
    <rPh sb="3" eb="4">
      <t>song</t>
    </rPh>
    <rPh sb="4" eb="5">
      <t>lao'shi</t>
    </rPh>
    <rPh sb="6" eb="7">
      <t>bi'ji</t>
    </rPh>
    <rPh sb="8" eb="9">
      <t>ben</t>
    </rPh>
    <phoneticPr fontId="1" type="noConversion"/>
  </si>
  <si>
    <t>备注</t>
    <rPh sb="0" eb="1">
      <t>bei'zhu</t>
    </rPh>
    <phoneticPr fontId="1" type="noConversion"/>
  </si>
  <si>
    <t>邬昕昱</t>
    <phoneticPr fontId="1" type="noConversion"/>
  </si>
  <si>
    <t>第一次种子论坛烧烤 825.5</t>
    <rPh sb="0" eb="1">
      <t>di'yi'ci</t>
    </rPh>
    <rPh sb="3" eb="4">
      <t>zhong'zi</t>
    </rPh>
    <rPh sb="5" eb="6">
      <t>lun'tan</t>
    </rPh>
    <rPh sb="7" eb="8">
      <t>shao'kao</t>
    </rPh>
    <phoneticPr fontId="1" type="noConversion"/>
  </si>
  <si>
    <t>季慧、谢怡荣、钟帅、孙昊海、邬昕昱4人请假</t>
    <rPh sb="3" eb="4">
      <t>xie</t>
    </rPh>
    <rPh sb="4" eb="5">
      <t>yi</t>
    </rPh>
    <rPh sb="5" eb="6">
      <t>rong</t>
    </rPh>
    <rPh sb="7" eb="8">
      <t>zhong</t>
    </rPh>
    <rPh sb="8" eb="9">
      <t>shuai</t>
    </rPh>
    <rPh sb="10" eb="11">
      <t>sun</t>
    </rPh>
    <rPh sb="11" eb="12">
      <t>hao</t>
    </rPh>
    <rPh sb="18" eb="19">
      <t>ren</t>
    </rPh>
    <rPh sb="19" eb="20">
      <t>qing'jia</t>
    </rPh>
    <phoneticPr fontId="1" type="noConversion"/>
  </si>
  <si>
    <t>邹琪珺，季慧，郭浩，张鑫4人请假</t>
    <rPh sb="0" eb="1">
      <t>zou</t>
    </rPh>
    <rPh sb="1" eb="2">
      <t>qi</t>
    </rPh>
    <rPh sb="2" eb="3">
      <t>jun</t>
    </rPh>
    <rPh sb="7" eb="8">
      <t>guo'hao</t>
    </rPh>
    <rPh sb="10" eb="11">
      <t>zhang'xin</t>
    </rPh>
    <rPh sb="13" eb="14">
      <t>ren</t>
    </rPh>
    <rPh sb="14" eb="15">
      <t>qing'jia</t>
    </rPh>
    <phoneticPr fontId="1" type="noConversion"/>
  </si>
  <si>
    <t>第二次种子论坛（超市购物196，水果64，共260）（人均10.4）</t>
    <rPh sb="0" eb="1">
      <t>di'er'ci</t>
    </rPh>
    <rPh sb="3" eb="4">
      <t>zhong'zi</t>
    </rPh>
    <rPh sb="5" eb="6">
      <t>lun'tan</t>
    </rPh>
    <rPh sb="8" eb="9">
      <t>chao'shi</t>
    </rPh>
    <rPh sb="10" eb="11">
      <t>gou'wu</t>
    </rPh>
    <rPh sb="16" eb="17">
      <t>shui'guo</t>
    </rPh>
    <rPh sb="21" eb="22">
      <t>gong</t>
    </rPh>
    <rPh sb="27" eb="28">
      <t>ren'jun</t>
    </rPh>
    <phoneticPr fontId="1" type="noConversion"/>
  </si>
  <si>
    <t>第九组</t>
    <rPh sb="0" eb="1">
      <t>di'jiu'zu</t>
    </rPh>
    <phoneticPr fontId="1" type="noConversion"/>
  </si>
  <si>
    <t>陈明霏</t>
    <rPh sb="0" eb="1">
      <t>chen</t>
    </rPh>
    <rPh sb="1" eb="2">
      <t>ming'fei</t>
    </rPh>
    <rPh sb="2" eb="3">
      <t>fei</t>
    </rPh>
    <phoneticPr fontId="1" type="noConversion"/>
  </si>
  <si>
    <t>9月28东鑫酒店班聚（1827）（人均63元）</t>
    <rPh sb="1" eb="2">
      <t>yue</t>
    </rPh>
    <rPh sb="4" eb="5">
      <t>dong'xin</t>
    </rPh>
    <rPh sb="6" eb="7">
      <t>jiu'dain</t>
    </rPh>
    <rPh sb="8" eb="9">
      <t>ban'ju</t>
    </rPh>
    <rPh sb="17" eb="18">
      <t>ren'jun</t>
    </rPh>
    <rPh sb="21" eb="22">
      <t>yua</t>
    </rPh>
    <phoneticPr fontId="1" type="noConversion"/>
  </si>
  <si>
    <t>钟嘉伦1人请假</t>
    <phoneticPr fontId="1" type="noConversion"/>
  </si>
  <si>
    <t>除陈明霏都充值100</t>
    <rPh sb="0" eb="1">
      <t>chu</t>
    </rPh>
    <rPh sb="1" eb="2">
      <t>chen</t>
    </rPh>
    <rPh sb="2" eb="3">
      <t>ming'fei</t>
    </rPh>
    <rPh sb="3" eb="4">
      <t>fei</t>
    </rPh>
    <rPh sb="4" eb="5">
      <t>dou</t>
    </rPh>
    <rPh sb="5" eb="6">
      <t>chong'zhi</t>
    </rPh>
    <phoneticPr fontId="1" type="noConversion"/>
  </si>
  <si>
    <t>第三次种子论坛325元（人均11.61）</t>
    <rPh sb="0" eb="1">
      <t>di</t>
    </rPh>
    <rPh sb="1" eb="2">
      <t>san'ci</t>
    </rPh>
    <rPh sb="3" eb="4">
      <t>zhong'zi</t>
    </rPh>
    <rPh sb="5" eb="6">
      <t>lun'tan</t>
    </rPh>
    <rPh sb="10" eb="11">
      <t>yuan</t>
    </rPh>
    <rPh sb="12" eb="13">
      <t>ren'jun</t>
    </rPh>
    <phoneticPr fontId="1" type="noConversion"/>
  </si>
  <si>
    <t>邹琪珺1人请假</t>
    <phoneticPr fontId="1" type="noConversion"/>
  </si>
  <si>
    <t>第五次种子论坛193.9元（人均6.925）</t>
    <rPh sb="0" eb="1">
      <t>di'wu'ci</t>
    </rPh>
    <rPh sb="3" eb="4">
      <t>zhong'zi'lun'tun</t>
    </rPh>
    <rPh sb="5" eb="6">
      <t>lun'tan</t>
    </rPh>
    <rPh sb="12" eb="13">
      <t>yuan</t>
    </rPh>
    <rPh sb="14" eb="15">
      <t>ren'jun</t>
    </rPh>
    <phoneticPr fontId="1" type="noConversion"/>
  </si>
  <si>
    <t>12.6轰趴花费</t>
    <rPh sb="4" eb="5">
      <t>hong'pa</t>
    </rPh>
    <rPh sb="6" eb="7">
      <t>hua'fei</t>
    </rPh>
    <phoneticPr fontId="1" type="noConversion"/>
  </si>
  <si>
    <t>轰趴场馆</t>
    <rPh sb="0" eb="1">
      <t>hong'pa</t>
    </rPh>
    <rPh sb="2" eb="3">
      <t>chang'guan</t>
    </rPh>
    <phoneticPr fontId="1" type="noConversion"/>
  </si>
  <si>
    <t>电费</t>
    <rPh sb="0" eb="1">
      <t>dian'fei</t>
    </rPh>
    <phoneticPr fontId="1" type="noConversion"/>
  </si>
  <si>
    <t>厨房</t>
    <rPh sb="0" eb="1">
      <t>chu'fang</t>
    </rPh>
    <phoneticPr fontId="1" type="noConversion"/>
  </si>
  <si>
    <t>轰趴馆的零食</t>
    <rPh sb="0" eb="1">
      <t>hong'pa</t>
    </rPh>
    <rPh sb="2" eb="3">
      <t>guan</t>
    </rPh>
    <rPh sb="3" eb="4">
      <t>de</t>
    </rPh>
    <rPh sb="4" eb="5">
      <t>ling'shi</t>
    </rPh>
    <phoneticPr fontId="1" type="noConversion"/>
  </si>
  <si>
    <t>赵永辉买菜打车</t>
    <rPh sb="0" eb="1">
      <t>zhao'yong'hui</t>
    </rPh>
    <rPh sb="3" eb="4">
      <t>mai'cai</t>
    </rPh>
    <rPh sb="5" eb="6">
      <t>da'che</t>
    </rPh>
    <phoneticPr fontId="1" type="noConversion"/>
  </si>
  <si>
    <t>曾耀沛购买零食</t>
    <rPh sb="0" eb="1">
      <t>zeng'yao'pei</t>
    </rPh>
    <rPh sb="2" eb="3">
      <t>pei</t>
    </rPh>
    <rPh sb="3" eb="4">
      <t>gou'mai</t>
    </rPh>
    <rPh sb="5" eb="6">
      <t>ling'shi</t>
    </rPh>
    <phoneticPr fontId="1" type="noConversion"/>
  </si>
  <si>
    <t>赵欣然购买蔬菜</t>
    <rPh sb="0" eb="1">
      <t>zhao'xin'ran</t>
    </rPh>
    <rPh sb="3" eb="4">
      <t>gou'mai</t>
    </rPh>
    <rPh sb="5" eb="6">
      <t>shu'cai</t>
    </rPh>
    <phoneticPr fontId="1" type="noConversion"/>
  </si>
  <si>
    <t>谢怡荣卖菜及零食</t>
    <rPh sb="0" eb="1">
      <t>xie'yi'rong</t>
    </rPh>
    <rPh sb="1" eb="2">
      <t>yi</t>
    </rPh>
    <rPh sb="3" eb="4">
      <t>mai'cai</t>
    </rPh>
    <rPh sb="5" eb="6">
      <t>ji</t>
    </rPh>
    <rPh sb="6" eb="7">
      <t>ling'shi</t>
    </rPh>
    <phoneticPr fontId="1" type="noConversion"/>
  </si>
  <si>
    <t>齐嘉程鸡蛋和创可贴</t>
    <rPh sb="3" eb="4">
      <t>ji'dan</t>
    </rPh>
    <rPh sb="5" eb="6">
      <t>he</t>
    </rPh>
    <rPh sb="6" eb="7">
      <t>chuang'ke'tie</t>
    </rPh>
    <phoneticPr fontId="1" type="noConversion"/>
  </si>
  <si>
    <t>李泽霖买零食</t>
    <rPh sb="0" eb="1">
      <t>li'ze'lin</t>
    </rPh>
    <rPh sb="3" eb="4">
      <t>mai</t>
    </rPh>
    <rPh sb="4" eb="5">
      <t>ling'shi</t>
    </rPh>
    <phoneticPr fontId="1" type="noConversion"/>
  </si>
  <si>
    <t>李雪扬购买食用油</t>
    <rPh sb="0" eb="1">
      <t>li'xue'yang</t>
    </rPh>
    <rPh sb="3" eb="4">
      <t>gou'mai</t>
    </rPh>
    <rPh sb="5" eb="6">
      <t>shi'yong'you</t>
    </rPh>
    <phoneticPr fontId="1" type="noConversion"/>
  </si>
  <si>
    <t>总共</t>
    <rPh sb="0" eb="1">
      <t>zong'gong</t>
    </rPh>
    <phoneticPr fontId="1" type="noConversion"/>
  </si>
  <si>
    <t>廖本成请假</t>
    <rPh sb="3" eb="4">
      <t>qing'jia</t>
    </rPh>
    <phoneticPr fontId="1" type="noConversion"/>
  </si>
  <si>
    <t>第六次种子论坛（201.21+轰趴没报的车费22）人均7.7</t>
    <rPh sb="0" eb="1">
      <t>di'liu'ci</t>
    </rPh>
    <rPh sb="3" eb="4">
      <t>zhong'z</t>
    </rPh>
    <rPh sb="5" eb="6">
      <t>lun'tan</t>
    </rPh>
    <rPh sb="15" eb="16">
      <t>hong'pa</t>
    </rPh>
    <rPh sb="17" eb="18">
      <t>mei'bao</t>
    </rPh>
    <rPh sb="19" eb="20">
      <t>de</t>
    </rPh>
    <rPh sb="20" eb="21">
      <t>che'fei</t>
    </rPh>
    <rPh sb="25" eb="26">
      <t>ren'jun</t>
    </rPh>
    <phoneticPr fontId="1" type="noConversion"/>
  </si>
  <si>
    <t>第七次种子论坛（243.85） 人均8.409</t>
    <rPh sb="16" eb="17">
      <t>ren'jun</t>
    </rPh>
    <phoneticPr fontId="1" type="noConversion"/>
  </si>
  <si>
    <t>年终茶话会开销</t>
    <rPh sb="0" eb="1">
      <t>nian'zhong</t>
    </rPh>
    <rPh sb="2" eb="3">
      <t>cha</t>
    </rPh>
    <rPh sb="3" eb="4">
      <t>hua</t>
    </rPh>
    <rPh sb="4" eb="5">
      <t>hui</t>
    </rPh>
    <rPh sb="5" eb="6">
      <t>kai'xiao</t>
    </rPh>
    <phoneticPr fontId="1" type="noConversion"/>
  </si>
  <si>
    <t>第一次买的灯</t>
    <rPh sb="0" eb="1">
      <t>di'yi'ci</t>
    </rPh>
    <rPh sb="3" eb="4">
      <t>mai</t>
    </rPh>
    <rPh sb="4" eb="5">
      <t>de</t>
    </rPh>
    <rPh sb="5" eb="6">
      <t>deng</t>
    </rPh>
    <phoneticPr fontId="1" type="noConversion"/>
  </si>
  <si>
    <t>桌裙</t>
  </si>
  <si>
    <t>第二次买的灯 + 运费30</t>
    <rPh sb="0" eb="1">
      <t>di'er'ci</t>
    </rPh>
    <rPh sb="3" eb="4">
      <t>mai</t>
    </rPh>
    <rPh sb="4" eb="5">
      <t>de</t>
    </rPh>
    <rPh sb="5" eb="6">
      <t>deng</t>
    </rPh>
    <rPh sb="9" eb="10">
      <t>yun'fei</t>
    </rPh>
    <phoneticPr fontId="1" type="noConversion"/>
  </si>
  <si>
    <t>灯的电池</t>
    <rPh sb="0" eb="1">
      <t>deng</t>
    </rPh>
    <rPh sb="1" eb="2">
      <t>de</t>
    </rPh>
    <rPh sb="2" eb="3">
      <t>dian'chi</t>
    </rPh>
    <phoneticPr fontId="1" type="noConversion"/>
  </si>
  <si>
    <t>年终茶话会花费631.2，获得第一赢得奖金500，导演组报销300，结余168.8</t>
    <rPh sb="0" eb="1">
      <t>nian'zhong</t>
    </rPh>
    <rPh sb="2" eb="3">
      <t>cha'hua'hui</t>
    </rPh>
    <rPh sb="5" eb="6">
      <t>hua'fei</t>
    </rPh>
    <rPh sb="13" eb="14">
      <t>huo'de</t>
    </rPh>
    <rPh sb="15" eb="16">
      <t>di'yi</t>
    </rPh>
    <rPh sb="17" eb="18">
      <t>ying'de</t>
    </rPh>
    <rPh sb="19" eb="20">
      <t>jiang'jin</t>
    </rPh>
    <rPh sb="25" eb="26">
      <t>dao'yan'zu</t>
    </rPh>
    <rPh sb="28" eb="29">
      <t>bao'xiao</t>
    </rPh>
    <rPh sb="34" eb="35">
      <t>jie'yu</t>
    </rPh>
    <phoneticPr fontId="1" type="noConversion"/>
  </si>
  <si>
    <t>两个假发和头套</t>
    <rPh sb="0" eb="1">
      <t>liang'g</t>
    </rPh>
    <rPh sb="2" eb="3">
      <t>jia'fa</t>
    </rPh>
    <rPh sb="4" eb="5">
      <t>he</t>
    </rPh>
    <rPh sb="5" eb="6">
      <t>tou'tao</t>
    </rPh>
    <phoneticPr fontId="1" type="noConversion"/>
  </si>
  <si>
    <t>导演组未报销300 + 第八次种子论坛82，人均</t>
    <rPh sb="0" eb="1">
      <t>dao'yan'zu</t>
    </rPh>
    <rPh sb="3" eb="4">
      <t>wei</t>
    </rPh>
    <rPh sb="4" eb="5">
      <t>bao'xiao</t>
    </rPh>
    <rPh sb="12" eb="13">
      <t>di'ba'ci</t>
    </rPh>
    <rPh sb="15" eb="16">
      <t>zhong'zi</t>
    </rPh>
    <rPh sb="17" eb="18">
      <t>lun'tan</t>
    </rPh>
    <rPh sb="22" eb="23">
      <t>ren'jun</t>
    </rPh>
    <phoneticPr fontId="1" type="noConversion"/>
  </si>
  <si>
    <t>第十次种子论坛425.09（人均14.658）</t>
    <rPh sb="0" eb="1">
      <t>di'si'ci</t>
    </rPh>
    <rPh sb="1" eb="2">
      <t>shi</t>
    </rPh>
    <rPh sb="2" eb="3">
      <t>ci</t>
    </rPh>
    <rPh sb="3" eb="4">
      <t>zhong'z</t>
    </rPh>
    <rPh sb="5" eb="6">
      <t>lun'tan</t>
    </rPh>
    <rPh sb="14" eb="15">
      <t>ren'jun</t>
    </rPh>
    <phoneticPr fontId="1" type="noConversion"/>
  </si>
  <si>
    <t>赵永辉，季慧，泥俊沛请假</t>
    <rPh sb="0" eb="1">
      <t>zhao</t>
    </rPh>
    <rPh sb="1" eb="2">
      <t>yong</t>
    </rPh>
    <rPh sb="2" eb="3">
      <t>hui</t>
    </rPh>
    <rPh sb="4" eb="5">
      <t>ji'hui</t>
    </rPh>
    <rPh sb="7" eb="8">
      <t>ni'jun'pei</t>
    </rPh>
    <rPh sb="10" eb="11">
      <t>qing'jia</t>
    </rPh>
    <phoneticPr fontId="1" type="noConversion"/>
  </si>
  <si>
    <t>我家厨房班聚1363，人均52.43</t>
    <rPh sb="0" eb="1">
      <t>wo'jia</t>
    </rPh>
    <rPh sb="2" eb="3">
      <t>chu'fang</t>
    </rPh>
    <rPh sb="4" eb="5">
      <t>ban'ju</t>
    </rPh>
    <rPh sb="11" eb="12">
      <t>ren'jun</t>
    </rPh>
    <phoneticPr fontId="1" type="noConversion"/>
  </si>
  <si>
    <t>樱园零食154.64，人均5.33</t>
    <rPh sb="0" eb="1">
      <t>ying'yuan</t>
    </rPh>
    <rPh sb="2" eb="3">
      <t>ling'shi</t>
    </rPh>
    <rPh sb="11" eb="12">
      <t>ren'jun</t>
    </rPh>
    <phoneticPr fontId="1" type="noConversion"/>
  </si>
  <si>
    <t>28人（除了季慧）充值100元</t>
    <rPh sb="2" eb="3">
      <t>ren</t>
    </rPh>
    <rPh sb="4" eb="5">
      <t>chu</t>
    </rPh>
    <rPh sb="5" eb="6">
      <t>l</t>
    </rPh>
    <rPh sb="6" eb="7">
      <t>ji'hui</t>
    </rPh>
    <rPh sb="9" eb="10">
      <t>chong'z</t>
    </rPh>
    <rPh sb="14" eb="15">
      <t>yuan</t>
    </rPh>
    <phoneticPr fontId="1" type="noConversion"/>
  </si>
  <si>
    <t>第十二次种子论坛（花费222，人均7.654）</t>
    <rPh sb="0" eb="1">
      <t>di</t>
    </rPh>
    <rPh sb="1" eb="2">
      <t>shi</t>
    </rPh>
    <rPh sb="2" eb="3">
      <t>er</t>
    </rPh>
    <rPh sb="3" eb="4">
      <t>ci</t>
    </rPh>
    <rPh sb="4" eb="5">
      <t>zhong'zi</t>
    </rPh>
    <rPh sb="6" eb="7">
      <t>lun'tan</t>
    </rPh>
    <rPh sb="9" eb="10">
      <t>hua'fei</t>
    </rPh>
    <rPh sb="15" eb="16">
      <t>ren'jun</t>
    </rPh>
    <phoneticPr fontId="1" type="noConversion"/>
  </si>
  <si>
    <t>批判思维课本301.6元，人均10.38元</t>
    <rPh sb="0" eb="1">
      <t>pi'pan'xin</t>
    </rPh>
    <rPh sb="2" eb="3">
      <t>si'wei</t>
    </rPh>
    <rPh sb="4" eb="5">
      <t>ke'ben</t>
    </rPh>
    <rPh sb="11" eb="12">
      <t>yuan</t>
    </rPh>
    <rPh sb="13" eb="14">
      <t>ren'jun</t>
    </rPh>
    <rPh sb="20" eb="21">
      <t>yuna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</si>
</sst>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Abadi MT Condensed Extra Bold"/>
    </font>
    <font>
      <sz val="14"/>
      <color rgb="FFFF0000"/>
      <name val="Abadi MT Condensed Extra Bold"/>
    </font>
    <font>
      <b/>
      <sz val="11"/>
      <color theme="1"/>
      <name val="等线"/>
      <family val="2"/>
      <scheme val="minor"/>
    </font>
    <font>
      <b/>
      <sz val="12"/>
      <color theme="1"/>
      <name val="Abadi MT Condensed Extra Bold"/>
    </font>
    <font>
      <b/>
      <sz val="10.55"/>
      <color theme="1"/>
      <name val="Abadi MT Condensed Extra Bold"/>
    </font>
    <font>
      <b/>
      <sz val="10.15"/>
      <color theme="1"/>
      <name val="Abadi MT Condensed Extra Bold"/>
    </font>
    <font>
      <b/>
      <sz val="11.5"/>
      <color theme="1"/>
      <name val="Abadi MT Condensed Extra Bold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2" xfId="0" applyFill="1" applyBorder="1"/>
    <xf numFmtId="0" fontId="3" fillId="0" borderId="0" xfId="0" applyFont="1"/>
    <xf numFmtId="0" fontId="4" fillId="0" borderId="0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tabSelected="1" topLeftCell="O1" workbookViewId="0">
      <selection activeCell="E78" sqref="D78:E79"/>
    </sheetView>
  </sheetViews>
  <sheetFormatPr baseColWidth="10" defaultColWidth="8.83203125" defaultRowHeight="15" x14ac:dyDescent="0.2"/>
  <cols>
    <col min="1" max="1" width="30.83203125" customWidth="1"/>
    <col min="4" max="4" width="22.83203125" customWidth="1"/>
    <col min="5" max="5" width="38.6640625" customWidth="1"/>
    <col min="6" max="6" width="54.1640625" customWidth="1"/>
    <col min="7" max="7" width="37.5" customWidth="1"/>
    <col min="8" max="8" width="34.6640625" customWidth="1"/>
    <col min="9" max="9" width="33.83203125" customWidth="1"/>
    <col min="10" max="10" width="33" customWidth="1"/>
    <col min="11" max="11" width="46" customWidth="1"/>
    <col min="12" max="12" width="43.1640625" customWidth="1"/>
    <col min="13" max="13" width="68.33203125" customWidth="1"/>
    <col min="14" max="14" width="47" customWidth="1"/>
    <col min="15" max="15" width="32.1640625" bestFit="1" customWidth="1"/>
    <col min="16" max="16" width="46.1640625" customWidth="1"/>
    <col min="17" max="17" width="26.33203125" customWidth="1"/>
    <col min="18" max="18" width="24.5" bestFit="1" customWidth="1"/>
    <col min="19" max="19" width="35.6640625" customWidth="1"/>
    <col min="20" max="20" width="32.33203125" customWidth="1"/>
    <col min="21" max="21" width="12.1640625" customWidth="1"/>
  </cols>
  <sheetData>
    <row r="1" spans="1:20" ht="22" customHeight="1" x14ac:dyDescent="0.2">
      <c r="A1" s="1" t="s">
        <v>0</v>
      </c>
      <c r="B1" s="1" t="s">
        <v>1</v>
      </c>
      <c r="D1" t="s">
        <v>39</v>
      </c>
      <c r="E1" t="s">
        <v>42</v>
      </c>
      <c r="F1" t="s">
        <v>45</v>
      </c>
      <c r="G1" t="s">
        <v>48</v>
      </c>
      <c r="H1" t="s">
        <v>50</v>
      </c>
      <c r="I1" t="s">
        <v>51</v>
      </c>
      <c r="J1" t="s">
        <v>53</v>
      </c>
      <c r="K1" t="s">
        <v>68</v>
      </c>
      <c r="L1" t="s">
        <v>69</v>
      </c>
      <c r="M1" t="s">
        <v>75</v>
      </c>
      <c r="N1" t="s">
        <v>77</v>
      </c>
      <c r="O1" t="s">
        <v>78</v>
      </c>
      <c r="P1" s="16" t="s">
        <v>80</v>
      </c>
      <c r="Q1" s="16" t="s">
        <v>81</v>
      </c>
      <c r="R1" s="16" t="s">
        <v>82</v>
      </c>
      <c r="S1" s="16" t="s">
        <v>83</v>
      </c>
      <c r="T1" s="16" t="s">
        <v>84</v>
      </c>
    </row>
    <row r="2" spans="1:20" ht="22" customHeight="1" x14ac:dyDescent="0.2">
      <c r="A2" s="21" t="s">
        <v>28</v>
      </c>
      <c r="B2" s="1" t="s">
        <v>17</v>
      </c>
      <c r="C2" s="6">
        <v>100</v>
      </c>
      <c r="D2" s="9">
        <v>99.361999999999995</v>
      </c>
      <c r="E2" s="9">
        <v>64.965999999999994</v>
      </c>
      <c r="F2" s="10">
        <v>54.566000000000003</v>
      </c>
      <c r="G2" s="11">
        <v>-8.4339999999999993</v>
      </c>
      <c r="H2">
        <f>G2+100</f>
        <v>91.566000000000003</v>
      </c>
      <c r="I2">
        <f xml:space="preserve"> H2-11.6</f>
        <v>79.966000000000008</v>
      </c>
      <c r="J2">
        <f xml:space="preserve"> I2-6.925</f>
        <v>73.041000000000011</v>
      </c>
      <c r="K2">
        <f xml:space="preserve"> J2-7.7</f>
        <v>65.341000000000008</v>
      </c>
      <c r="L2">
        <f xml:space="preserve"> K2-8.409</f>
        <v>56.932000000000009</v>
      </c>
      <c r="M2">
        <f xml:space="preserve"> L2+5.82</f>
        <v>62.75200000000001</v>
      </c>
      <c r="N2">
        <f>M2-13.17</f>
        <v>49.582000000000008</v>
      </c>
      <c r="O2">
        <f>N2-14.658</f>
        <v>34.924000000000007</v>
      </c>
      <c r="P2">
        <f>O2-52.43</f>
        <v>-17.505999999999993</v>
      </c>
      <c r="Q2">
        <f>P2-5.33</f>
        <v>-22.835999999999991</v>
      </c>
      <c r="R2">
        <f>Q2+100</f>
        <v>77.164000000000016</v>
      </c>
      <c r="S2">
        <f>R2-7.654</f>
        <v>69.510000000000019</v>
      </c>
      <c r="T2">
        <f>S2-10.38</f>
        <v>59.130000000000017</v>
      </c>
    </row>
    <row r="3" spans="1:20" ht="22" customHeight="1" x14ac:dyDescent="0.2">
      <c r="A3" s="21"/>
      <c r="B3" s="1" t="s">
        <v>41</v>
      </c>
      <c r="C3" s="6">
        <v>100</v>
      </c>
      <c r="D3" s="9">
        <v>99.361999999999995</v>
      </c>
      <c r="E3" s="9">
        <v>99.361999999999995</v>
      </c>
      <c r="F3" s="9">
        <v>88.962000000000003</v>
      </c>
      <c r="G3" s="9">
        <v>25.962</v>
      </c>
      <c r="H3">
        <f t="shared" ref="H3:H30" si="0">G3+100</f>
        <v>125.962</v>
      </c>
      <c r="I3">
        <f t="shared" ref="I3:I30" si="1" xml:space="preserve"> H3-11.6</f>
        <v>114.36200000000001</v>
      </c>
      <c r="J3">
        <f t="shared" ref="J3:J30" si="2" xml:space="preserve"> I3-6.925</f>
        <v>107.43700000000001</v>
      </c>
      <c r="K3">
        <f t="shared" ref="K3:K30" si="3" xml:space="preserve"> J3-7.7</f>
        <v>99.737000000000009</v>
      </c>
      <c r="L3">
        <f t="shared" ref="L3:L30" si="4" xml:space="preserve"> K3-8.409</f>
        <v>91.328000000000003</v>
      </c>
      <c r="M3">
        <f t="shared" ref="M3:M30" si="5" xml:space="preserve"> L3+5.82</f>
        <v>97.147999999999996</v>
      </c>
      <c r="N3">
        <f t="shared" ref="N3:N30" si="6">M3-13.17</f>
        <v>83.977999999999994</v>
      </c>
      <c r="O3">
        <f t="shared" ref="O3:O30" si="7">N3-14.658</f>
        <v>69.319999999999993</v>
      </c>
      <c r="P3">
        <f t="shared" ref="P3:P30" si="8">O3-52.43</f>
        <v>16.889999999999993</v>
      </c>
      <c r="Q3">
        <f t="shared" ref="Q3:Q30" si="9">P3-5.33</f>
        <v>11.559999999999993</v>
      </c>
      <c r="R3">
        <f t="shared" ref="R3:R30" si="10">Q3+100</f>
        <v>111.55999999999999</v>
      </c>
      <c r="S3">
        <f t="shared" ref="S3:T30" si="11">R3-7.654</f>
        <v>103.90599999999999</v>
      </c>
      <c r="T3">
        <f t="shared" si="11"/>
        <v>96.251999999999995</v>
      </c>
    </row>
    <row r="4" spans="1:20" ht="22" customHeight="1" x14ac:dyDescent="0.2">
      <c r="A4" s="21"/>
      <c r="B4" s="1" t="s">
        <v>18</v>
      </c>
      <c r="C4" s="6">
        <v>100</v>
      </c>
      <c r="D4" s="9">
        <v>99.361999999999995</v>
      </c>
      <c r="E4" s="9">
        <v>64.965999999999994</v>
      </c>
      <c r="F4" s="10">
        <v>54.566000000000003</v>
      </c>
      <c r="G4" s="11">
        <v>-8.4339999999999993</v>
      </c>
      <c r="H4">
        <f t="shared" si="0"/>
        <v>91.566000000000003</v>
      </c>
      <c r="I4">
        <f t="shared" si="1"/>
        <v>79.966000000000008</v>
      </c>
      <c r="J4">
        <f t="shared" si="2"/>
        <v>73.041000000000011</v>
      </c>
      <c r="K4">
        <f t="shared" si="3"/>
        <v>65.341000000000008</v>
      </c>
      <c r="L4">
        <f t="shared" si="4"/>
        <v>56.932000000000009</v>
      </c>
      <c r="M4">
        <f t="shared" si="5"/>
        <v>62.75200000000001</v>
      </c>
      <c r="N4">
        <f t="shared" si="6"/>
        <v>49.582000000000008</v>
      </c>
      <c r="O4">
        <f t="shared" si="7"/>
        <v>34.924000000000007</v>
      </c>
      <c r="P4">
        <f t="shared" si="8"/>
        <v>-17.505999999999993</v>
      </c>
      <c r="Q4">
        <f t="shared" si="9"/>
        <v>-22.835999999999991</v>
      </c>
      <c r="R4">
        <f t="shared" si="10"/>
        <v>77.164000000000016</v>
      </c>
      <c r="S4">
        <f t="shared" si="11"/>
        <v>69.510000000000019</v>
      </c>
      <c r="T4">
        <f t="shared" si="11"/>
        <v>61.856000000000023</v>
      </c>
    </row>
    <row r="5" spans="1:20" ht="22" customHeight="1" x14ac:dyDescent="0.2">
      <c r="A5" s="21"/>
      <c r="B5" s="1" t="s">
        <v>19</v>
      </c>
      <c r="C5" s="6">
        <v>100</v>
      </c>
      <c r="D5" s="9">
        <v>99.361999999999995</v>
      </c>
      <c r="E5" s="9">
        <v>64.965999999999994</v>
      </c>
      <c r="F5" s="10">
        <v>54.566000000000003</v>
      </c>
      <c r="G5" s="11">
        <v>-8.4339999999999993</v>
      </c>
      <c r="H5">
        <f t="shared" si="0"/>
        <v>91.566000000000003</v>
      </c>
      <c r="I5">
        <f t="shared" si="1"/>
        <v>79.966000000000008</v>
      </c>
      <c r="J5">
        <f t="shared" si="2"/>
        <v>73.041000000000011</v>
      </c>
      <c r="K5">
        <f t="shared" si="3"/>
        <v>65.341000000000008</v>
      </c>
      <c r="L5">
        <f t="shared" si="4"/>
        <v>56.932000000000009</v>
      </c>
      <c r="M5">
        <f t="shared" si="5"/>
        <v>62.75200000000001</v>
      </c>
      <c r="N5">
        <f t="shared" si="6"/>
        <v>49.582000000000008</v>
      </c>
      <c r="O5">
        <f t="shared" si="7"/>
        <v>34.924000000000007</v>
      </c>
      <c r="P5">
        <f t="shared" si="8"/>
        <v>-17.505999999999993</v>
      </c>
      <c r="Q5">
        <f t="shared" si="9"/>
        <v>-22.835999999999991</v>
      </c>
      <c r="R5">
        <f t="shared" si="10"/>
        <v>77.164000000000016</v>
      </c>
      <c r="S5">
        <f t="shared" si="11"/>
        <v>69.510000000000019</v>
      </c>
      <c r="T5">
        <f t="shared" si="11"/>
        <v>61.856000000000023</v>
      </c>
    </row>
    <row r="6" spans="1:20" ht="22" customHeight="1" x14ac:dyDescent="0.2">
      <c r="A6" s="20" t="s">
        <v>29</v>
      </c>
      <c r="B6" s="1" t="s">
        <v>20</v>
      </c>
      <c r="C6" s="6">
        <v>100</v>
      </c>
      <c r="D6" s="9">
        <v>99.361999999999995</v>
      </c>
      <c r="E6" s="9">
        <v>64.965999999999994</v>
      </c>
      <c r="F6" s="10">
        <v>64.965999999999994</v>
      </c>
      <c r="G6" s="11">
        <v>1.966</v>
      </c>
      <c r="H6">
        <f t="shared" si="0"/>
        <v>101.96599999999999</v>
      </c>
      <c r="I6">
        <f xml:space="preserve"> H6</f>
        <v>101.96599999999999</v>
      </c>
      <c r="J6">
        <f t="shared" si="2"/>
        <v>95.040999999999997</v>
      </c>
      <c r="K6">
        <f t="shared" si="3"/>
        <v>87.340999999999994</v>
      </c>
      <c r="L6">
        <f t="shared" si="4"/>
        <v>78.931999999999988</v>
      </c>
      <c r="M6">
        <f t="shared" si="5"/>
        <v>84.751999999999981</v>
      </c>
      <c r="N6">
        <f t="shared" si="6"/>
        <v>71.581999999999979</v>
      </c>
      <c r="O6">
        <f t="shared" si="7"/>
        <v>56.923999999999978</v>
      </c>
      <c r="P6">
        <f t="shared" si="8"/>
        <v>4.4939999999999785</v>
      </c>
      <c r="Q6">
        <f t="shared" si="9"/>
        <v>-0.83600000000002161</v>
      </c>
      <c r="R6">
        <f t="shared" si="10"/>
        <v>99.163999999999973</v>
      </c>
      <c r="S6">
        <f t="shared" si="11"/>
        <v>91.509999999999977</v>
      </c>
      <c r="T6">
        <f t="shared" si="11"/>
        <v>83.85599999999998</v>
      </c>
    </row>
    <row r="7" spans="1:20" ht="22" customHeight="1" x14ac:dyDescent="0.2">
      <c r="A7" s="20"/>
      <c r="B7" s="1" t="s">
        <v>21</v>
      </c>
      <c r="C7" s="6">
        <v>100</v>
      </c>
      <c r="D7" s="9">
        <v>99.361999999999995</v>
      </c>
      <c r="E7" s="9">
        <v>64.965999999999994</v>
      </c>
      <c r="F7" s="10">
        <v>54.566000000000003</v>
      </c>
      <c r="G7" s="11">
        <v>-8.4339999999999993</v>
      </c>
      <c r="H7">
        <f t="shared" si="0"/>
        <v>91.566000000000003</v>
      </c>
      <c r="I7">
        <f t="shared" si="1"/>
        <v>79.966000000000008</v>
      </c>
      <c r="J7">
        <f t="shared" si="2"/>
        <v>73.041000000000011</v>
      </c>
      <c r="K7">
        <f t="shared" si="3"/>
        <v>65.341000000000008</v>
      </c>
      <c r="L7">
        <f t="shared" si="4"/>
        <v>56.932000000000009</v>
      </c>
      <c r="M7">
        <f t="shared" si="5"/>
        <v>62.75200000000001</v>
      </c>
      <c r="N7">
        <f t="shared" si="6"/>
        <v>49.582000000000008</v>
      </c>
      <c r="O7">
        <f t="shared" si="7"/>
        <v>34.924000000000007</v>
      </c>
      <c r="P7">
        <f t="shared" si="8"/>
        <v>-17.505999999999993</v>
      </c>
      <c r="Q7">
        <f t="shared" si="9"/>
        <v>-22.835999999999991</v>
      </c>
      <c r="R7">
        <f t="shared" si="10"/>
        <v>77.164000000000016</v>
      </c>
      <c r="S7">
        <f t="shared" si="11"/>
        <v>69.510000000000019</v>
      </c>
      <c r="T7">
        <f t="shared" si="11"/>
        <v>61.856000000000023</v>
      </c>
    </row>
    <row r="8" spans="1:20" ht="22" customHeight="1" x14ac:dyDescent="0.2">
      <c r="A8" s="20"/>
      <c r="B8" s="1" t="s">
        <v>22</v>
      </c>
      <c r="C8" s="6">
        <v>100</v>
      </c>
      <c r="D8" s="9">
        <v>99.361999999999995</v>
      </c>
      <c r="E8" s="9">
        <v>64.965999999999994</v>
      </c>
      <c r="F8" s="10">
        <v>54.566000000000003</v>
      </c>
      <c r="G8" s="11">
        <v>-8.4339999999999993</v>
      </c>
      <c r="H8">
        <f t="shared" si="0"/>
        <v>91.566000000000003</v>
      </c>
      <c r="I8">
        <f t="shared" si="1"/>
        <v>79.966000000000008</v>
      </c>
      <c r="J8">
        <f t="shared" si="2"/>
        <v>73.041000000000011</v>
      </c>
      <c r="K8">
        <f t="shared" si="3"/>
        <v>65.341000000000008</v>
      </c>
      <c r="L8">
        <f t="shared" si="4"/>
        <v>56.932000000000009</v>
      </c>
      <c r="M8">
        <f t="shared" si="5"/>
        <v>62.75200000000001</v>
      </c>
      <c r="N8">
        <f t="shared" si="6"/>
        <v>49.582000000000008</v>
      </c>
      <c r="O8">
        <f t="shared" si="7"/>
        <v>34.924000000000007</v>
      </c>
      <c r="P8">
        <f t="shared" si="8"/>
        <v>-17.505999999999993</v>
      </c>
      <c r="Q8">
        <f t="shared" si="9"/>
        <v>-22.835999999999991</v>
      </c>
      <c r="R8">
        <f t="shared" si="10"/>
        <v>77.164000000000016</v>
      </c>
      <c r="S8">
        <f t="shared" si="11"/>
        <v>69.510000000000019</v>
      </c>
      <c r="T8">
        <f t="shared" si="11"/>
        <v>61.856000000000023</v>
      </c>
    </row>
    <row r="9" spans="1:20" ht="22" customHeight="1" x14ac:dyDescent="0.2">
      <c r="A9" s="20"/>
      <c r="B9" s="1" t="s">
        <v>23</v>
      </c>
      <c r="C9" s="6">
        <v>100</v>
      </c>
      <c r="D9" s="9">
        <v>99.361999999999995</v>
      </c>
      <c r="E9" s="9">
        <v>64.965999999999994</v>
      </c>
      <c r="F9" s="10">
        <v>54.566000000000003</v>
      </c>
      <c r="G9" s="11">
        <v>-8.4339999999999993</v>
      </c>
      <c r="H9">
        <f t="shared" si="0"/>
        <v>91.566000000000003</v>
      </c>
      <c r="I9">
        <f t="shared" si="1"/>
        <v>79.966000000000008</v>
      </c>
      <c r="J9">
        <f t="shared" si="2"/>
        <v>73.041000000000011</v>
      </c>
      <c r="K9">
        <f t="shared" si="3"/>
        <v>65.341000000000008</v>
      </c>
      <c r="L9">
        <f t="shared" si="4"/>
        <v>56.932000000000009</v>
      </c>
      <c r="M9">
        <f t="shared" si="5"/>
        <v>62.75200000000001</v>
      </c>
      <c r="N9">
        <f t="shared" si="6"/>
        <v>49.582000000000008</v>
      </c>
      <c r="O9">
        <f t="shared" si="7"/>
        <v>34.924000000000007</v>
      </c>
      <c r="P9">
        <f t="shared" si="8"/>
        <v>-17.505999999999993</v>
      </c>
      <c r="Q9">
        <f t="shared" si="9"/>
        <v>-22.835999999999991</v>
      </c>
      <c r="R9">
        <f t="shared" si="10"/>
        <v>77.164000000000016</v>
      </c>
      <c r="S9">
        <f t="shared" si="11"/>
        <v>69.510000000000019</v>
      </c>
      <c r="T9">
        <f t="shared" si="11"/>
        <v>61.856000000000023</v>
      </c>
    </row>
    <row r="10" spans="1:20" ht="22" customHeight="1" x14ac:dyDescent="0.2">
      <c r="A10" s="20" t="s">
        <v>30</v>
      </c>
      <c r="B10" s="1" t="s">
        <v>2</v>
      </c>
      <c r="C10" s="7">
        <v>100</v>
      </c>
      <c r="D10" s="9">
        <v>99.361999999999995</v>
      </c>
      <c r="E10" s="9">
        <v>64.965999999999994</v>
      </c>
      <c r="F10" s="10">
        <v>54.566000000000003</v>
      </c>
      <c r="G10" s="11">
        <v>-8.4339999999999993</v>
      </c>
      <c r="H10">
        <f t="shared" si="0"/>
        <v>91.566000000000003</v>
      </c>
      <c r="I10">
        <f t="shared" si="1"/>
        <v>79.966000000000008</v>
      </c>
      <c r="J10">
        <f t="shared" si="2"/>
        <v>73.041000000000011</v>
      </c>
      <c r="K10">
        <f t="shared" si="3"/>
        <v>65.341000000000008</v>
      </c>
      <c r="L10">
        <f t="shared" si="4"/>
        <v>56.932000000000009</v>
      </c>
      <c r="M10">
        <f t="shared" si="5"/>
        <v>62.75200000000001</v>
      </c>
      <c r="N10">
        <f t="shared" si="6"/>
        <v>49.582000000000008</v>
      </c>
      <c r="O10">
        <f t="shared" si="7"/>
        <v>34.924000000000007</v>
      </c>
      <c r="P10">
        <f t="shared" si="8"/>
        <v>-17.505999999999993</v>
      </c>
      <c r="Q10">
        <f t="shared" si="9"/>
        <v>-22.835999999999991</v>
      </c>
      <c r="R10">
        <f t="shared" si="10"/>
        <v>77.164000000000016</v>
      </c>
      <c r="S10">
        <f t="shared" si="11"/>
        <v>69.510000000000019</v>
      </c>
      <c r="T10">
        <f t="shared" si="11"/>
        <v>61.856000000000023</v>
      </c>
    </row>
    <row r="11" spans="1:20" ht="22" customHeight="1" x14ac:dyDescent="0.2">
      <c r="A11" s="20"/>
      <c r="B11" s="1" t="s">
        <v>3</v>
      </c>
      <c r="C11" s="7">
        <v>100</v>
      </c>
      <c r="D11" s="9">
        <v>99.361999999999995</v>
      </c>
      <c r="E11" s="9">
        <v>64.965999999999994</v>
      </c>
      <c r="F11" s="10">
        <v>54.566000000000003</v>
      </c>
      <c r="G11" s="11">
        <v>-8.4339999999999993</v>
      </c>
      <c r="H11">
        <f t="shared" si="0"/>
        <v>91.566000000000003</v>
      </c>
      <c r="I11">
        <f t="shared" si="1"/>
        <v>79.966000000000008</v>
      </c>
      <c r="J11">
        <f t="shared" si="2"/>
        <v>73.041000000000011</v>
      </c>
      <c r="K11">
        <f t="shared" si="3"/>
        <v>65.341000000000008</v>
      </c>
      <c r="L11">
        <f t="shared" si="4"/>
        <v>56.932000000000009</v>
      </c>
      <c r="M11">
        <f t="shared" si="5"/>
        <v>62.75200000000001</v>
      </c>
      <c r="N11">
        <f t="shared" si="6"/>
        <v>49.582000000000008</v>
      </c>
      <c r="O11">
        <f t="shared" si="7"/>
        <v>34.924000000000007</v>
      </c>
      <c r="P11">
        <f t="shared" si="8"/>
        <v>-17.505999999999993</v>
      </c>
      <c r="Q11">
        <f t="shared" si="9"/>
        <v>-22.835999999999991</v>
      </c>
      <c r="R11">
        <f t="shared" si="10"/>
        <v>77.164000000000016</v>
      </c>
      <c r="S11">
        <f t="shared" si="11"/>
        <v>69.510000000000019</v>
      </c>
      <c r="T11">
        <f t="shared" si="11"/>
        <v>61.856000000000023</v>
      </c>
    </row>
    <row r="12" spans="1:20" ht="22" customHeight="1" x14ac:dyDescent="0.2">
      <c r="A12" s="20"/>
      <c r="B12" s="1" t="s">
        <v>4</v>
      </c>
      <c r="C12" s="7">
        <v>100</v>
      </c>
      <c r="D12" s="9">
        <v>99.361999999999995</v>
      </c>
      <c r="E12" s="9">
        <v>64.965999999999994</v>
      </c>
      <c r="F12" s="10">
        <v>54.566000000000003</v>
      </c>
      <c r="G12" s="11">
        <v>-8.4339999999999993</v>
      </c>
      <c r="H12">
        <f t="shared" si="0"/>
        <v>91.566000000000003</v>
      </c>
      <c r="I12">
        <f t="shared" si="1"/>
        <v>79.966000000000008</v>
      </c>
      <c r="J12">
        <f t="shared" si="2"/>
        <v>73.041000000000011</v>
      </c>
      <c r="K12">
        <f t="shared" si="3"/>
        <v>65.341000000000008</v>
      </c>
      <c r="L12">
        <f t="shared" si="4"/>
        <v>56.932000000000009</v>
      </c>
      <c r="M12">
        <f t="shared" si="5"/>
        <v>62.75200000000001</v>
      </c>
      <c r="N12">
        <f t="shared" si="6"/>
        <v>49.582000000000008</v>
      </c>
      <c r="O12">
        <f t="shared" si="7"/>
        <v>34.924000000000007</v>
      </c>
      <c r="P12">
        <f t="shared" si="8"/>
        <v>-17.505999999999993</v>
      </c>
      <c r="Q12">
        <f t="shared" si="9"/>
        <v>-22.835999999999991</v>
      </c>
      <c r="R12">
        <f t="shared" si="10"/>
        <v>77.164000000000016</v>
      </c>
      <c r="S12">
        <f t="shared" si="11"/>
        <v>69.510000000000019</v>
      </c>
      <c r="T12">
        <f t="shared" si="11"/>
        <v>61.856000000000023</v>
      </c>
    </row>
    <row r="13" spans="1:20" ht="22" customHeight="1" x14ac:dyDescent="0.2">
      <c r="A13" s="20"/>
      <c r="B13" s="1" t="s">
        <v>5</v>
      </c>
      <c r="C13" s="7">
        <v>100</v>
      </c>
      <c r="D13" s="9">
        <v>99.361999999999995</v>
      </c>
      <c r="E13" s="9">
        <v>64.965999999999994</v>
      </c>
      <c r="F13" s="10">
        <v>54.566000000000003</v>
      </c>
      <c r="G13" s="11">
        <v>-8.4339999999999993</v>
      </c>
      <c r="H13">
        <f>G13+100</f>
        <v>91.566000000000003</v>
      </c>
      <c r="I13">
        <f t="shared" si="1"/>
        <v>79.966000000000008</v>
      </c>
      <c r="J13">
        <v>79.965999999999994</v>
      </c>
      <c r="K13">
        <f t="shared" si="3"/>
        <v>72.265999999999991</v>
      </c>
      <c r="L13">
        <f t="shared" si="4"/>
        <v>63.856999999999992</v>
      </c>
      <c r="M13">
        <f t="shared" si="5"/>
        <v>69.676999999999992</v>
      </c>
      <c r="N13">
        <f t="shared" si="6"/>
        <v>56.506999999999991</v>
      </c>
      <c r="O13">
        <f t="shared" si="7"/>
        <v>41.84899999999999</v>
      </c>
      <c r="P13">
        <f t="shared" si="8"/>
        <v>-10.58100000000001</v>
      </c>
      <c r="Q13">
        <f t="shared" si="9"/>
        <v>-15.91100000000001</v>
      </c>
      <c r="R13">
        <f t="shared" si="10"/>
        <v>84.088999999999984</v>
      </c>
      <c r="S13">
        <f t="shared" si="11"/>
        <v>76.434999999999988</v>
      </c>
      <c r="T13">
        <f t="shared" si="11"/>
        <v>68.780999999999992</v>
      </c>
    </row>
    <row r="14" spans="1:20" ht="22" customHeight="1" x14ac:dyDescent="0.2">
      <c r="A14" s="20" t="s">
        <v>31</v>
      </c>
      <c r="B14" s="1" t="s">
        <v>6</v>
      </c>
      <c r="C14" s="7">
        <v>100</v>
      </c>
      <c r="D14" s="9">
        <v>99.361999999999995</v>
      </c>
      <c r="E14" s="9">
        <v>64.965999999999994</v>
      </c>
      <c r="F14" s="10">
        <v>54.566000000000003</v>
      </c>
      <c r="G14" s="11">
        <v>-8.4339999999999993</v>
      </c>
      <c r="H14">
        <f t="shared" si="0"/>
        <v>91.566000000000003</v>
      </c>
      <c r="I14">
        <f t="shared" si="1"/>
        <v>79.966000000000008</v>
      </c>
      <c r="J14">
        <f t="shared" si="2"/>
        <v>73.041000000000011</v>
      </c>
      <c r="K14">
        <f t="shared" si="3"/>
        <v>65.341000000000008</v>
      </c>
      <c r="L14">
        <f t="shared" si="4"/>
        <v>56.932000000000009</v>
      </c>
      <c r="M14">
        <f t="shared" si="5"/>
        <v>62.75200000000001</v>
      </c>
      <c r="N14">
        <f t="shared" si="6"/>
        <v>49.582000000000008</v>
      </c>
      <c r="O14">
        <f t="shared" si="7"/>
        <v>34.924000000000007</v>
      </c>
      <c r="P14">
        <v>34.923999999999999</v>
      </c>
      <c r="Q14">
        <f t="shared" si="9"/>
        <v>29.594000000000001</v>
      </c>
      <c r="R14">
        <f t="shared" si="10"/>
        <v>129.59399999999999</v>
      </c>
      <c r="S14">
        <f t="shared" si="11"/>
        <v>121.94</v>
      </c>
      <c r="T14">
        <f t="shared" si="11"/>
        <v>114.286</v>
      </c>
    </row>
    <row r="15" spans="1:20" ht="22" customHeight="1" x14ac:dyDescent="0.2">
      <c r="A15" s="20"/>
      <c r="B15" s="1" t="s">
        <v>36</v>
      </c>
      <c r="C15" s="7">
        <v>100</v>
      </c>
      <c r="D15" s="9">
        <v>99.361999999999995</v>
      </c>
      <c r="E15" s="9">
        <v>64.965999999999994</v>
      </c>
      <c r="F15" s="10">
        <v>54.566000000000003</v>
      </c>
      <c r="G15" s="11">
        <v>-8.4339999999999993</v>
      </c>
      <c r="H15">
        <f t="shared" si="0"/>
        <v>91.566000000000003</v>
      </c>
      <c r="I15">
        <f t="shared" si="1"/>
        <v>79.966000000000008</v>
      </c>
      <c r="J15">
        <f t="shared" si="2"/>
        <v>73.041000000000011</v>
      </c>
      <c r="K15">
        <f t="shared" si="3"/>
        <v>65.341000000000008</v>
      </c>
      <c r="L15">
        <f t="shared" si="4"/>
        <v>56.932000000000009</v>
      </c>
      <c r="M15">
        <f t="shared" si="5"/>
        <v>62.75200000000001</v>
      </c>
      <c r="N15">
        <f t="shared" si="6"/>
        <v>49.582000000000008</v>
      </c>
      <c r="O15">
        <f t="shared" si="7"/>
        <v>34.924000000000007</v>
      </c>
      <c r="P15">
        <f t="shared" si="8"/>
        <v>-17.505999999999993</v>
      </c>
      <c r="Q15">
        <f t="shared" si="9"/>
        <v>-22.835999999999991</v>
      </c>
      <c r="R15">
        <f t="shared" si="10"/>
        <v>77.164000000000016</v>
      </c>
      <c r="S15">
        <f t="shared" si="11"/>
        <v>69.510000000000019</v>
      </c>
      <c r="T15">
        <f t="shared" si="11"/>
        <v>61.856000000000023</v>
      </c>
    </row>
    <row r="16" spans="1:20" ht="22" customHeight="1" x14ac:dyDescent="0.2">
      <c r="A16" s="20"/>
      <c r="B16" s="1" t="s">
        <v>37</v>
      </c>
      <c r="C16" s="7">
        <v>100</v>
      </c>
      <c r="D16" s="9">
        <v>99.361999999999995</v>
      </c>
      <c r="E16" s="9">
        <v>64.965999999999994</v>
      </c>
      <c r="F16" s="10">
        <v>54.566000000000003</v>
      </c>
      <c r="G16" s="11">
        <v>-8.4339999999999993</v>
      </c>
      <c r="H16">
        <f t="shared" si="0"/>
        <v>91.566000000000003</v>
      </c>
      <c r="I16">
        <f t="shared" si="1"/>
        <v>79.966000000000008</v>
      </c>
      <c r="J16">
        <f t="shared" si="2"/>
        <v>73.041000000000011</v>
      </c>
      <c r="K16">
        <f t="shared" si="3"/>
        <v>65.341000000000008</v>
      </c>
      <c r="L16">
        <f t="shared" si="4"/>
        <v>56.932000000000009</v>
      </c>
      <c r="M16">
        <f t="shared" si="5"/>
        <v>62.75200000000001</v>
      </c>
      <c r="N16">
        <f t="shared" si="6"/>
        <v>49.582000000000008</v>
      </c>
      <c r="O16">
        <f t="shared" si="7"/>
        <v>34.924000000000007</v>
      </c>
      <c r="P16">
        <f t="shared" si="8"/>
        <v>-17.505999999999993</v>
      </c>
      <c r="Q16">
        <f t="shared" si="9"/>
        <v>-22.835999999999991</v>
      </c>
      <c r="R16">
        <f t="shared" si="10"/>
        <v>77.164000000000016</v>
      </c>
      <c r="S16">
        <f t="shared" si="11"/>
        <v>69.510000000000019</v>
      </c>
      <c r="T16">
        <f t="shared" si="11"/>
        <v>61.856000000000023</v>
      </c>
    </row>
    <row r="17" spans="1:20" ht="22" customHeight="1" x14ac:dyDescent="0.2">
      <c r="A17" s="20" t="s">
        <v>32</v>
      </c>
      <c r="B17" s="1" t="s">
        <v>7</v>
      </c>
      <c r="C17" s="7">
        <v>100</v>
      </c>
      <c r="D17" s="9">
        <v>99.361999999999995</v>
      </c>
      <c r="E17" s="9">
        <v>64.965999999999994</v>
      </c>
      <c r="F17" s="9">
        <v>64.965999999999994</v>
      </c>
      <c r="G17" s="12">
        <v>1.966</v>
      </c>
      <c r="H17">
        <f t="shared" si="0"/>
        <v>101.96599999999999</v>
      </c>
      <c r="I17">
        <f t="shared" si="1"/>
        <v>90.366</v>
      </c>
      <c r="J17">
        <f t="shared" si="2"/>
        <v>83.441000000000003</v>
      </c>
      <c r="K17">
        <f t="shared" si="3"/>
        <v>75.741</v>
      </c>
      <c r="L17">
        <f t="shared" si="4"/>
        <v>67.331999999999994</v>
      </c>
      <c r="M17">
        <f t="shared" si="5"/>
        <v>73.151999999999987</v>
      </c>
      <c r="N17">
        <f t="shared" si="6"/>
        <v>59.981999999999985</v>
      </c>
      <c r="O17">
        <f t="shared" si="7"/>
        <v>45.323999999999984</v>
      </c>
      <c r="P17">
        <f t="shared" si="8"/>
        <v>-7.1060000000000159</v>
      </c>
      <c r="Q17">
        <f t="shared" si="9"/>
        <v>-12.436000000000016</v>
      </c>
      <c r="R17">
        <f t="shared" si="10"/>
        <v>87.563999999999979</v>
      </c>
      <c r="S17">
        <f t="shared" si="11"/>
        <v>79.909999999999982</v>
      </c>
      <c r="T17">
        <f t="shared" si="11"/>
        <v>72.255999999999986</v>
      </c>
    </row>
    <row r="18" spans="1:20" ht="22" customHeight="1" x14ac:dyDescent="0.2">
      <c r="A18" s="20"/>
      <c r="B18" s="1" t="s">
        <v>8</v>
      </c>
      <c r="C18" s="7">
        <v>100</v>
      </c>
      <c r="D18" s="9">
        <v>99.361999999999995</v>
      </c>
      <c r="E18" s="9">
        <v>99.361999999999995</v>
      </c>
      <c r="F18" s="9">
        <v>88.962000000000003</v>
      </c>
      <c r="G18" s="9">
        <v>25.962</v>
      </c>
      <c r="H18">
        <f t="shared" si="0"/>
        <v>125.962</v>
      </c>
      <c r="I18">
        <f t="shared" si="1"/>
        <v>114.36200000000001</v>
      </c>
      <c r="J18">
        <f t="shared" si="2"/>
        <v>107.43700000000001</v>
      </c>
      <c r="K18">
        <f t="shared" si="3"/>
        <v>99.737000000000009</v>
      </c>
      <c r="L18">
        <f t="shared" si="4"/>
        <v>91.328000000000003</v>
      </c>
      <c r="M18">
        <f t="shared" si="5"/>
        <v>97.147999999999996</v>
      </c>
      <c r="N18">
        <f t="shared" si="6"/>
        <v>83.977999999999994</v>
      </c>
      <c r="O18">
        <f t="shared" si="7"/>
        <v>69.319999999999993</v>
      </c>
      <c r="P18">
        <f t="shared" si="8"/>
        <v>16.889999999999993</v>
      </c>
      <c r="Q18">
        <f t="shared" si="9"/>
        <v>11.559999999999993</v>
      </c>
      <c r="R18">
        <f t="shared" si="10"/>
        <v>111.55999999999999</v>
      </c>
      <c r="S18">
        <f t="shared" si="11"/>
        <v>103.90599999999999</v>
      </c>
      <c r="T18">
        <f t="shared" si="11"/>
        <v>96.251999999999995</v>
      </c>
    </row>
    <row r="19" spans="1:20" ht="22" customHeight="1" x14ac:dyDescent="0.2">
      <c r="A19" s="20"/>
      <c r="B19" s="1" t="s">
        <v>9</v>
      </c>
      <c r="C19" s="7">
        <v>100</v>
      </c>
      <c r="D19" s="9">
        <v>99.361999999999995</v>
      </c>
      <c r="E19" s="9">
        <v>64.965999999999994</v>
      </c>
      <c r="F19" s="10">
        <v>54.566000000000003</v>
      </c>
      <c r="G19" s="11">
        <v>-8.4339999999999993</v>
      </c>
      <c r="H19">
        <f t="shared" si="0"/>
        <v>91.566000000000003</v>
      </c>
      <c r="I19">
        <f t="shared" si="1"/>
        <v>79.966000000000008</v>
      </c>
      <c r="J19">
        <f t="shared" si="2"/>
        <v>73.041000000000011</v>
      </c>
      <c r="K19">
        <f t="shared" si="3"/>
        <v>65.341000000000008</v>
      </c>
      <c r="L19">
        <f t="shared" si="4"/>
        <v>56.932000000000009</v>
      </c>
      <c r="M19">
        <f t="shared" si="5"/>
        <v>62.75200000000001</v>
      </c>
      <c r="N19">
        <f t="shared" si="6"/>
        <v>49.582000000000008</v>
      </c>
      <c r="O19">
        <f t="shared" si="7"/>
        <v>34.924000000000007</v>
      </c>
      <c r="P19">
        <v>34.923999999999999</v>
      </c>
      <c r="Q19">
        <f t="shared" si="9"/>
        <v>29.594000000000001</v>
      </c>
      <c r="R19">
        <f t="shared" si="10"/>
        <v>129.59399999999999</v>
      </c>
      <c r="S19">
        <f t="shared" si="11"/>
        <v>121.94</v>
      </c>
      <c r="T19">
        <f t="shared" si="11"/>
        <v>114.286</v>
      </c>
    </row>
    <row r="20" spans="1:20" ht="22" customHeight="1" x14ac:dyDescent="0.2">
      <c r="A20" s="20" t="s">
        <v>33</v>
      </c>
      <c r="B20" s="1" t="s">
        <v>10</v>
      </c>
      <c r="C20" s="7">
        <v>100</v>
      </c>
      <c r="D20" s="9">
        <v>99.361999999999995</v>
      </c>
      <c r="E20" s="9">
        <v>64.965999999999994</v>
      </c>
      <c r="F20" s="10">
        <v>54.566000000000003</v>
      </c>
      <c r="G20" s="11">
        <v>54.566000000000003</v>
      </c>
      <c r="H20">
        <f t="shared" si="0"/>
        <v>154.566</v>
      </c>
      <c r="I20">
        <f t="shared" si="1"/>
        <v>142.96600000000001</v>
      </c>
      <c r="J20">
        <f t="shared" si="2"/>
        <v>136.041</v>
      </c>
      <c r="K20">
        <f t="shared" si="3"/>
        <v>128.34100000000001</v>
      </c>
      <c r="L20">
        <f t="shared" si="4"/>
        <v>119.932</v>
      </c>
      <c r="M20">
        <f t="shared" si="5"/>
        <v>125.75200000000001</v>
      </c>
      <c r="N20">
        <f t="shared" si="6"/>
        <v>112.58200000000001</v>
      </c>
      <c r="O20">
        <f t="shared" si="7"/>
        <v>97.924000000000007</v>
      </c>
      <c r="P20">
        <f t="shared" si="8"/>
        <v>45.494000000000007</v>
      </c>
      <c r="Q20">
        <f t="shared" si="9"/>
        <v>40.164000000000009</v>
      </c>
      <c r="R20">
        <f t="shared" si="10"/>
        <v>140.16400000000002</v>
      </c>
      <c r="S20">
        <f t="shared" si="11"/>
        <v>132.51000000000002</v>
      </c>
      <c r="T20">
        <f t="shared" si="11"/>
        <v>124.85600000000002</v>
      </c>
    </row>
    <row r="21" spans="1:20" ht="22" customHeight="1" x14ac:dyDescent="0.2">
      <c r="A21" s="20"/>
      <c r="B21" s="1" t="s">
        <v>11</v>
      </c>
      <c r="C21" s="7">
        <v>100</v>
      </c>
      <c r="D21" s="9">
        <v>99.361999999999995</v>
      </c>
      <c r="E21" s="9">
        <v>64.965999999999994</v>
      </c>
      <c r="F21" s="10">
        <v>54.566000000000003</v>
      </c>
      <c r="G21" s="11">
        <v>-8.4339999999999993</v>
      </c>
      <c r="H21">
        <f t="shared" si="0"/>
        <v>91.566000000000003</v>
      </c>
      <c r="I21">
        <f t="shared" si="1"/>
        <v>79.966000000000008</v>
      </c>
      <c r="J21">
        <f t="shared" si="2"/>
        <v>73.041000000000011</v>
      </c>
      <c r="K21">
        <f t="shared" si="3"/>
        <v>65.341000000000008</v>
      </c>
      <c r="L21">
        <f t="shared" si="4"/>
        <v>56.932000000000009</v>
      </c>
      <c r="M21">
        <f t="shared" si="5"/>
        <v>62.75200000000001</v>
      </c>
      <c r="N21">
        <f t="shared" si="6"/>
        <v>49.582000000000008</v>
      </c>
      <c r="O21">
        <f t="shared" si="7"/>
        <v>34.924000000000007</v>
      </c>
      <c r="P21">
        <f t="shared" si="8"/>
        <v>-17.505999999999993</v>
      </c>
      <c r="Q21">
        <f t="shared" si="9"/>
        <v>-22.835999999999991</v>
      </c>
      <c r="R21">
        <f t="shared" si="10"/>
        <v>77.164000000000016</v>
      </c>
      <c r="S21">
        <f t="shared" si="11"/>
        <v>69.510000000000019</v>
      </c>
      <c r="T21">
        <f t="shared" si="11"/>
        <v>61.856000000000023</v>
      </c>
    </row>
    <row r="22" spans="1:20" ht="22" customHeight="1" x14ac:dyDescent="0.2">
      <c r="A22" s="20"/>
      <c r="B22" s="1" t="s">
        <v>12</v>
      </c>
      <c r="C22" s="7">
        <v>100</v>
      </c>
      <c r="D22" s="9">
        <v>99.361999999999995</v>
      </c>
      <c r="E22" s="9">
        <v>64.965999999999994</v>
      </c>
      <c r="F22" s="10">
        <v>54.566000000000003</v>
      </c>
      <c r="G22" s="11">
        <v>-8.4339999999999993</v>
      </c>
      <c r="H22">
        <f t="shared" si="0"/>
        <v>91.566000000000003</v>
      </c>
      <c r="I22">
        <f t="shared" si="1"/>
        <v>79.966000000000008</v>
      </c>
      <c r="J22">
        <f t="shared" si="2"/>
        <v>73.041000000000011</v>
      </c>
      <c r="K22">
        <f t="shared" si="3"/>
        <v>65.341000000000008</v>
      </c>
      <c r="L22">
        <f t="shared" si="4"/>
        <v>56.932000000000009</v>
      </c>
      <c r="M22">
        <f t="shared" si="5"/>
        <v>62.75200000000001</v>
      </c>
      <c r="N22">
        <f t="shared" si="6"/>
        <v>49.582000000000008</v>
      </c>
      <c r="O22">
        <f t="shared" si="7"/>
        <v>34.924000000000007</v>
      </c>
      <c r="P22">
        <f t="shared" si="8"/>
        <v>-17.505999999999993</v>
      </c>
      <c r="Q22">
        <f t="shared" si="9"/>
        <v>-22.835999999999991</v>
      </c>
      <c r="R22">
        <f t="shared" si="10"/>
        <v>77.164000000000016</v>
      </c>
      <c r="S22">
        <f t="shared" si="11"/>
        <v>69.510000000000019</v>
      </c>
      <c r="T22">
        <f t="shared" si="11"/>
        <v>61.856000000000023</v>
      </c>
    </row>
    <row r="23" spans="1:20" ht="22" customHeight="1" x14ac:dyDescent="0.2">
      <c r="A23" s="20"/>
      <c r="B23" s="1" t="s">
        <v>26</v>
      </c>
      <c r="C23" s="7">
        <v>100</v>
      </c>
      <c r="D23" s="9">
        <v>99.361999999999995</v>
      </c>
      <c r="E23" s="9">
        <v>64.965999999999994</v>
      </c>
      <c r="F23" s="10">
        <v>54.566000000000003</v>
      </c>
      <c r="G23" s="11">
        <v>-8.4339999999999993</v>
      </c>
      <c r="H23">
        <f t="shared" si="0"/>
        <v>91.566000000000003</v>
      </c>
      <c r="I23">
        <f t="shared" si="1"/>
        <v>79.966000000000008</v>
      </c>
      <c r="J23">
        <f t="shared" si="2"/>
        <v>73.041000000000011</v>
      </c>
      <c r="K23">
        <f t="shared" si="3"/>
        <v>65.341000000000008</v>
      </c>
      <c r="L23">
        <f t="shared" si="4"/>
        <v>56.932000000000009</v>
      </c>
      <c r="M23">
        <f t="shared" si="5"/>
        <v>62.75200000000001</v>
      </c>
      <c r="N23">
        <f t="shared" si="6"/>
        <v>49.582000000000008</v>
      </c>
      <c r="O23">
        <f t="shared" si="7"/>
        <v>34.924000000000007</v>
      </c>
      <c r="P23">
        <f t="shared" si="8"/>
        <v>-17.505999999999993</v>
      </c>
      <c r="Q23">
        <f t="shared" si="9"/>
        <v>-22.835999999999991</v>
      </c>
      <c r="R23">
        <f t="shared" si="10"/>
        <v>77.164000000000016</v>
      </c>
      <c r="S23">
        <f t="shared" si="11"/>
        <v>69.510000000000019</v>
      </c>
      <c r="T23">
        <f t="shared" si="11"/>
        <v>61.856000000000023</v>
      </c>
    </row>
    <row r="24" spans="1:20" ht="22" customHeight="1" x14ac:dyDescent="0.2">
      <c r="A24" s="20" t="s">
        <v>34</v>
      </c>
      <c r="B24" s="1" t="s">
        <v>13</v>
      </c>
      <c r="C24" s="7">
        <v>100</v>
      </c>
      <c r="D24" s="9">
        <v>99.361999999999995</v>
      </c>
      <c r="E24" s="9">
        <v>64.965999999999994</v>
      </c>
      <c r="F24" s="9">
        <v>64.965999999999994</v>
      </c>
      <c r="G24" s="12">
        <v>1.966</v>
      </c>
      <c r="H24">
        <f t="shared" si="0"/>
        <v>101.96599999999999</v>
      </c>
      <c r="I24">
        <f t="shared" si="1"/>
        <v>90.366</v>
      </c>
      <c r="J24">
        <f t="shared" si="2"/>
        <v>83.441000000000003</v>
      </c>
      <c r="K24">
        <f t="shared" si="3"/>
        <v>75.741</v>
      </c>
      <c r="L24">
        <f t="shared" si="4"/>
        <v>67.331999999999994</v>
      </c>
      <c r="M24">
        <f t="shared" si="5"/>
        <v>73.151999999999987</v>
      </c>
      <c r="N24">
        <f t="shared" si="6"/>
        <v>59.981999999999985</v>
      </c>
      <c r="O24">
        <f t="shared" si="7"/>
        <v>45.323999999999984</v>
      </c>
      <c r="P24">
        <f t="shared" si="8"/>
        <v>-7.1060000000000159</v>
      </c>
      <c r="Q24">
        <f t="shared" si="9"/>
        <v>-12.436000000000016</v>
      </c>
      <c r="R24">
        <f t="shared" si="10"/>
        <v>87.563999999999979</v>
      </c>
      <c r="S24">
        <f t="shared" si="11"/>
        <v>79.909999999999982</v>
      </c>
      <c r="T24">
        <f t="shared" si="11"/>
        <v>72.255999999999986</v>
      </c>
    </row>
    <row r="25" spans="1:20" ht="22" customHeight="1" x14ac:dyDescent="0.2">
      <c r="A25" s="20"/>
      <c r="B25" s="1" t="s">
        <v>14</v>
      </c>
      <c r="C25" s="7">
        <v>100</v>
      </c>
      <c r="D25" s="9">
        <v>99.361999999999995</v>
      </c>
      <c r="E25" s="9">
        <v>99.361999999999995</v>
      </c>
      <c r="F25" s="9">
        <v>99.361999999999995</v>
      </c>
      <c r="G25" s="12">
        <v>36.362000000000002</v>
      </c>
      <c r="H25">
        <f t="shared" si="0"/>
        <v>136.36199999999999</v>
      </c>
      <c r="I25">
        <f t="shared" si="1"/>
        <v>124.762</v>
      </c>
      <c r="J25">
        <f t="shared" si="2"/>
        <v>117.837</v>
      </c>
      <c r="K25">
        <f t="shared" si="3"/>
        <v>110.137</v>
      </c>
      <c r="L25">
        <f t="shared" si="4"/>
        <v>101.72799999999999</v>
      </c>
      <c r="M25">
        <f t="shared" si="5"/>
        <v>107.548</v>
      </c>
      <c r="N25">
        <f t="shared" si="6"/>
        <v>94.378</v>
      </c>
      <c r="O25">
        <f t="shared" si="7"/>
        <v>79.72</v>
      </c>
      <c r="P25">
        <v>79.72</v>
      </c>
      <c r="Q25">
        <f t="shared" si="9"/>
        <v>74.39</v>
      </c>
      <c r="R25">
        <v>74.39</v>
      </c>
      <c r="S25">
        <f t="shared" si="11"/>
        <v>66.736000000000004</v>
      </c>
      <c r="T25">
        <f t="shared" si="11"/>
        <v>59.082000000000008</v>
      </c>
    </row>
    <row r="26" spans="1:20" ht="22" customHeight="1" x14ac:dyDescent="0.2">
      <c r="A26" s="20"/>
      <c r="B26" s="1" t="s">
        <v>15</v>
      </c>
      <c r="C26" s="7">
        <v>100</v>
      </c>
      <c r="D26" s="9">
        <v>99.361999999999995</v>
      </c>
      <c r="E26" s="9">
        <v>99.361999999999995</v>
      </c>
      <c r="F26" s="9">
        <v>88.962000000000003</v>
      </c>
      <c r="G26" s="9">
        <v>25.962</v>
      </c>
      <c r="H26">
        <f t="shared" si="0"/>
        <v>125.962</v>
      </c>
      <c r="I26">
        <f t="shared" si="1"/>
        <v>114.36200000000001</v>
      </c>
      <c r="J26">
        <f t="shared" si="2"/>
        <v>107.43700000000001</v>
      </c>
      <c r="K26">
        <f t="shared" si="3"/>
        <v>99.737000000000009</v>
      </c>
      <c r="L26">
        <f t="shared" si="4"/>
        <v>91.328000000000003</v>
      </c>
      <c r="M26">
        <f t="shared" si="5"/>
        <v>97.147999999999996</v>
      </c>
      <c r="N26">
        <f t="shared" si="6"/>
        <v>83.977999999999994</v>
      </c>
      <c r="O26">
        <f t="shared" si="7"/>
        <v>69.319999999999993</v>
      </c>
      <c r="P26">
        <f t="shared" si="8"/>
        <v>16.889999999999993</v>
      </c>
      <c r="Q26">
        <f t="shared" si="9"/>
        <v>11.559999999999993</v>
      </c>
      <c r="R26">
        <f t="shared" si="10"/>
        <v>111.55999999999999</v>
      </c>
      <c r="S26">
        <f t="shared" si="11"/>
        <v>103.90599999999999</v>
      </c>
      <c r="T26">
        <f t="shared" si="11"/>
        <v>96.251999999999995</v>
      </c>
    </row>
    <row r="27" spans="1:20" ht="22" customHeight="1" x14ac:dyDescent="0.2">
      <c r="A27" s="20"/>
      <c r="B27" s="1" t="s">
        <v>16</v>
      </c>
      <c r="C27" s="7">
        <v>100</v>
      </c>
      <c r="D27" s="9">
        <v>99.361999999999995</v>
      </c>
      <c r="E27" s="9">
        <v>99.361999999999995</v>
      </c>
      <c r="F27" s="9">
        <v>88.962000000000003</v>
      </c>
      <c r="G27" s="9">
        <v>25.962</v>
      </c>
      <c r="H27">
        <f t="shared" si="0"/>
        <v>125.962</v>
      </c>
      <c r="I27">
        <f t="shared" si="1"/>
        <v>114.36200000000001</v>
      </c>
      <c r="J27">
        <f t="shared" si="2"/>
        <v>107.43700000000001</v>
      </c>
      <c r="K27">
        <f t="shared" si="3"/>
        <v>99.737000000000009</v>
      </c>
      <c r="L27">
        <f t="shared" si="4"/>
        <v>91.328000000000003</v>
      </c>
      <c r="M27">
        <f t="shared" si="5"/>
        <v>97.147999999999996</v>
      </c>
      <c r="N27">
        <f t="shared" si="6"/>
        <v>83.977999999999994</v>
      </c>
      <c r="O27">
        <f t="shared" si="7"/>
        <v>69.319999999999993</v>
      </c>
      <c r="P27">
        <f t="shared" si="8"/>
        <v>16.889999999999993</v>
      </c>
      <c r="Q27">
        <f t="shared" si="9"/>
        <v>11.559999999999993</v>
      </c>
      <c r="R27">
        <f t="shared" si="10"/>
        <v>111.55999999999999</v>
      </c>
      <c r="S27">
        <f t="shared" si="11"/>
        <v>103.90599999999999</v>
      </c>
      <c r="T27">
        <f t="shared" si="11"/>
        <v>96.251999999999995</v>
      </c>
    </row>
    <row r="28" spans="1:20" ht="22" customHeight="1" x14ac:dyDescent="0.2">
      <c r="A28" s="20" t="s">
        <v>35</v>
      </c>
      <c r="B28" s="1" t="s">
        <v>24</v>
      </c>
      <c r="C28" s="7">
        <v>100</v>
      </c>
      <c r="D28" s="9">
        <v>99.361999999999995</v>
      </c>
      <c r="E28" s="9">
        <v>64.965999999999994</v>
      </c>
      <c r="F28" s="10">
        <v>54.566000000000003</v>
      </c>
      <c r="G28" s="11">
        <v>-8.4339999999999993</v>
      </c>
      <c r="H28">
        <f t="shared" si="0"/>
        <v>91.566000000000003</v>
      </c>
      <c r="I28">
        <f t="shared" si="1"/>
        <v>79.966000000000008</v>
      </c>
      <c r="J28">
        <f t="shared" si="2"/>
        <v>73.041000000000011</v>
      </c>
      <c r="K28">
        <f t="shared" si="3"/>
        <v>65.341000000000008</v>
      </c>
      <c r="L28">
        <f t="shared" si="4"/>
        <v>56.932000000000009</v>
      </c>
      <c r="M28">
        <f t="shared" si="5"/>
        <v>62.75200000000001</v>
      </c>
      <c r="N28">
        <f t="shared" si="6"/>
        <v>49.582000000000008</v>
      </c>
      <c r="O28">
        <f t="shared" si="7"/>
        <v>34.924000000000007</v>
      </c>
      <c r="P28">
        <f t="shared" si="8"/>
        <v>-17.505999999999993</v>
      </c>
      <c r="Q28">
        <f t="shared" si="9"/>
        <v>-22.835999999999991</v>
      </c>
      <c r="R28">
        <f t="shared" si="10"/>
        <v>77.164000000000016</v>
      </c>
      <c r="S28">
        <f t="shared" si="11"/>
        <v>69.510000000000019</v>
      </c>
      <c r="T28">
        <f t="shared" si="11"/>
        <v>61.856000000000023</v>
      </c>
    </row>
    <row r="29" spans="1:20" ht="22" customHeight="1" x14ac:dyDescent="0.2">
      <c r="A29" s="20"/>
      <c r="B29" s="1" t="s">
        <v>25</v>
      </c>
      <c r="C29" s="7">
        <v>100</v>
      </c>
      <c r="D29" s="9">
        <v>99.361999999999995</v>
      </c>
      <c r="E29" s="9">
        <v>64.965999999999994</v>
      </c>
      <c r="F29" s="10">
        <v>54.566000000000003</v>
      </c>
      <c r="G29" s="9">
        <v>-8.4339999999999993</v>
      </c>
      <c r="H29">
        <f t="shared" si="0"/>
        <v>91.566000000000003</v>
      </c>
      <c r="I29">
        <f t="shared" si="1"/>
        <v>79.966000000000008</v>
      </c>
      <c r="J29">
        <f t="shared" si="2"/>
        <v>73.041000000000011</v>
      </c>
      <c r="K29">
        <f t="shared" si="3"/>
        <v>65.341000000000008</v>
      </c>
      <c r="L29">
        <f t="shared" si="4"/>
        <v>56.932000000000009</v>
      </c>
      <c r="M29">
        <f t="shared" si="5"/>
        <v>62.75200000000001</v>
      </c>
      <c r="N29">
        <f t="shared" si="6"/>
        <v>49.582000000000008</v>
      </c>
      <c r="O29">
        <f t="shared" si="7"/>
        <v>34.924000000000007</v>
      </c>
      <c r="P29">
        <f t="shared" si="8"/>
        <v>-17.505999999999993</v>
      </c>
      <c r="Q29">
        <f t="shared" si="9"/>
        <v>-22.835999999999991</v>
      </c>
      <c r="R29">
        <f t="shared" si="10"/>
        <v>77.164000000000016</v>
      </c>
      <c r="S29">
        <f t="shared" si="11"/>
        <v>69.510000000000019</v>
      </c>
      <c r="T29">
        <f t="shared" si="11"/>
        <v>61.856000000000023</v>
      </c>
    </row>
    <row r="30" spans="1:20" ht="22" customHeight="1" x14ac:dyDescent="0.2">
      <c r="A30" s="20"/>
      <c r="B30" s="1" t="s">
        <v>27</v>
      </c>
      <c r="C30" s="7">
        <v>100</v>
      </c>
      <c r="D30" s="9">
        <v>99.361999999999995</v>
      </c>
      <c r="E30" s="9">
        <v>64.965999999999994</v>
      </c>
      <c r="F30" s="10">
        <v>54.566000000000003</v>
      </c>
      <c r="G30" s="11">
        <v>-8.4339999999999993</v>
      </c>
      <c r="H30">
        <f t="shared" si="0"/>
        <v>91.566000000000003</v>
      </c>
      <c r="I30">
        <f t="shared" si="1"/>
        <v>79.966000000000008</v>
      </c>
      <c r="J30">
        <f t="shared" si="2"/>
        <v>73.041000000000011</v>
      </c>
      <c r="K30">
        <f t="shared" si="3"/>
        <v>65.341000000000008</v>
      </c>
      <c r="L30">
        <f t="shared" si="4"/>
        <v>56.932000000000009</v>
      </c>
      <c r="M30">
        <f t="shared" si="5"/>
        <v>62.75200000000001</v>
      </c>
      <c r="N30">
        <f t="shared" si="6"/>
        <v>49.582000000000008</v>
      </c>
      <c r="O30">
        <f t="shared" si="7"/>
        <v>34.924000000000007</v>
      </c>
      <c r="P30">
        <f t="shared" si="8"/>
        <v>-17.505999999999993</v>
      </c>
      <c r="Q30">
        <f t="shared" si="9"/>
        <v>-22.835999999999991</v>
      </c>
      <c r="R30">
        <f t="shared" si="10"/>
        <v>77.164000000000016</v>
      </c>
      <c r="S30">
        <f t="shared" si="11"/>
        <v>69.510000000000019</v>
      </c>
      <c r="T30">
        <f t="shared" si="11"/>
        <v>61.856000000000023</v>
      </c>
    </row>
    <row r="31" spans="1:20" ht="22" customHeight="1" x14ac:dyDescent="0.2">
      <c r="A31" t="s">
        <v>46</v>
      </c>
      <c r="B31" s="1" t="s">
        <v>47</v>
      </c>
      <c r="C31" s="8">
        <v>100</v>
      </c>
      <c r="D31" s="13">
        <v>100</v>
      </c>
      <c r="E31" s="13">
        <v>100</v>
      </c>
      <c r="F31" s="14">
        <v>100</v>
      </c>
      <c r="G31" s="9">
        <v>37</v>
      </c>
      <c r="H31">
        <v>37</v>
      </c>
      <c r="I31">
        <v>37</v>
      </c>
      <c r="J31">
        <v>37</v>
      </c>
      <c r="K31">
        <v>37</v>
      </c>
      <c r="L31">
        <v>37</v>
      </c>
      <c r="M31">
        <v>37</v>
      </c>
      <c r="N31">
        <v>37</v>
      </c>
      <c r="O31">
        <v>37</v>
      </c>
      <c r="P31">
        <v>37</v>
      </c>
      <c r="Q31">
        <v>37</v>
      </c>
      <c r="R31">
        <v>37</v>
      </c>
      <c r="S31">
        <v>37</v>
      </c>
      <c r="T31">
        <v>37</v>
      </c>
    </row>
    <row r="32" spans="1:20" ht="22" customHeight="1" x14ac:dyDescent="0.2"/>
    <row r="33" spans="1:20" ht="22" customHeight="1" x14ac:dyDescent="0.25">
      <c r="A33" t="s">
        <v>38</v>
      </c>
      <c r="C33" s="3">
        <v>3000</v>
      </c>
      <c r="D33">
        <v>2981.5</v>
      </c>
      <c r="E33" s="4">
        <v>2156</v>
      </c>
      <c r="F33" s="5">
        <v>1896</v>
      </c>
      <c r="G33" s="2">
        <v>69</v>
      </c>
      <c r="H33">
        <v>2969</v>
      </c>
      <c r="I33">
        <v>2644</v>
      </c>
      <c r="J33">
        <v>2450.1</v>
      </c>
      <c r="K33" s="16">
        <v>2226.9940000000001</v>
      </c>
      <c r="L33" s="16">
        <v>1983.133</v>
      </c>
      <c r="M33" s="16">
        <v>2151.8000000000002</v>
      </c>
      <c r="N33" s="16">
        <v>1769.8</v>
      </c>
      <c r="O33" s="16">
        <v>1344.9</v>
      </c>
      <c r="P33" s="16">
        <v>-18.2</v>
      </c>
      <c r="Q33" s="16">
        <v>-172.84</v>
      </c>
      <c r="R33" s="16">
        <v>2627.15</v>
      </c>
      <c r="S33" s="16">
        <v>2405.15</v>
      </c>
      <c r="T33" s="16">
        <v>2103.5500000000002</v>
      </c>
    </row>
    <row r="34" spans="1:20" ht="22" customHeight="1" x14ac:dyDescent="0.2">
      <c r="A34" t="s">
        <v>40</v>
      </c>
      <c r="E34" t="s">
        <v>43</v>
      </c>
      <c r="F34" t="s">
        <v>44</v>
      </c>
      <c r="G34" t="s">
        <v>49</v>
      </c>
      <c r="I34" t="s">
        <v>52</v>
      </c>
      <c r="J34" t="s">
        <v>67</v>
      </c>
      <c r="P34" t="s">
        <v>79</v>
      </c>
    </row>
    <row r="39" spans="1:20" x14ac:dyDescent="0.2">
      <c r="D39" s="15" t="s">
        <v>54</v>
      </c>
      <c r="E39" s="15"/>
    </row>
    <row r="40" spans="1:20" x14ac:dyDescent="0.2">
      <c r="D40" s="15" t="s">
        <v>55</v>
      </c>
      <c r="E40" s="15">
        <v>1800</v>
      </c>
    </row>
    <row r="41" spans="1:20" x14ac:dyDescent="0.2">
      <c r="D41" s="15" t="s">
        <v>56</v>
      </c>
      <c r="E41" s="15">
        <v>153</v>
      </c>
      <c r="L41" t="s">
        <v>70</v>
      </c>
    </row>
    <row r="42" spans="1:20" x14ac:dyDescent="0.2">
      <c r="D42" s="15" t="s">
        <v>57</v>
      </c>
      <c r="E42" s="15">
        <v>80</v>
      </c>
      <c r="L42" t="s">
        <v>76</v>
      </c>
      <c r="M42">
        <v>72</v>
      </c>
    </row>
    <row r="43" spans="1:20" x14ac:dyDescent="0.2">
      <c r="D43" s="15" t="s">
        <v>58</v>
      </c>
      <c r="E43" s="15">
        <v>14</v>
      </c>
      <c r="L43" t="s">
        <v>72</v>
      </c>
      <c r="M43">
        <v>320</v>
      </c>
    </row>
    <row r="44" spans="1:20" x14ac:dyDescent="0.2">
      <c r="D44" s="15" t="s">
        <v>60</v>
      </c>
      <c r="E44" s="15">
        <v>624.6</v>
      </c>
      <c r="L44" t="s">
        <v>71</v>
      </c>
      <c r="M44">
        <v>89</v>
      </c>
    </row>
    <row r="45" spans="1:20" x14ac:dyDescent="0.2">
      <c r="D45" s="15" t="s">
        <v>59</v>
      </c>
      <c r="E45" s="15">
        <v>14.6</v>
      </c>
      <c r="L45" t="s">
        <v>73</v>
      </c>
      <c r="M45">
        <v>118.2</v>
      </c>
    </row>
    <row r="46" spans="1:20" x14ac:dyDescent="0.2">
      <c r="D46" s="15" t="s">
        <v>61</v>
      </c>
      <c r="E46" s="15">
        <v>47</v>
      </c>
      <c r="L46" t="s">
        <v>74</v>
      </c>
      <c r="M46">
        <v>32</v>
      </c>
    </row>
    <row r="47" spans="1:20" x14ac:dyDescent="0.2">
      <c r="D47" s="15" t="s">
        <v>62</v>
      </c>
      <c r="E47" s="15">
        <v>1192.2</v>
      </c>
    </row>
    <row r="48" spans="1:20" x14ac:dyDescent="0.2">
      <c r="D48" s="15" t="s">
        <v>63</v>
      </c>
      <c r="E48" s="15">
        <v>41</v>
      </c>
    </row>
    <row r="49" spans="4:5" x14ac:dyDescent="0.2">
      <c r="D49" s="15" t="s">
        <v>64</v>
      </c>
      <c r="E49" s="15">
        <v>62</v>
      </c>
    </row>
    <row r="50" spans="4:5" x14ac:dyDescent="0.2">
      <c r="D50" s="15" t="s">
        <v>65</v>
      </c>
      <c r="E50" s="15">
        <v>13.9</v>
      </c>
    </row>
    <row r="51" spans="4:5" x14ac:dyDescent="0.2">
      <c r="D51" s="15" t="s">
        <v>66</v>
      </c>
      <c r="E51" s="15">
        <v>4042.3</v>
      </c>
    </row>
    <row r="74" spans="2:6" x14ac:dyDescent="0.2">
      <c r="B74" s="1" t="s">
        <v>17</v>
      </c>
      <c r="C74" s="17"/>
      <c r="E74" s="1" t="s">
        <v>17</v>
      </c>
      <c r="F74" s="17"/>
    </row>
    <row r="75" spans="2:6" x14ac:dyDescent="0.2">
      <c r="B75" s="1" t="s">
        <v>41</v>
      </c>
      <c r="C75" s="17"/>
      <c r="E75" s="1" t="s">
        <v>41</v>
      </c>
      <c r="F75" s="17"/>
    </row>
    <row r="76" spans="2:6" x14ac:dyDescent="0.2">
      <c r="B76" s="1" t="s">
        <v>18</v>
      </c>
      <c r="C76" s="17"/>
      <c r="E76" s="1" t="s">
        <v>18</v>
      </c>
      <c r="F76" s="19"/>
    </row>
    <row r="77" spans="2:6" x14ac:dyDescent="0.2">
      <c r="B77" s="1" t="s">
        <v>19</v>
      </c>
      <c r="E77" s="1" t="s">
        <v>19</v>
      </c>
      <c r="F77" s="19"/>
    </row>
    <row r="78" spans="2:6" x14ac:dyDescent="0.2">
      <c r="B78" s="1" t="s">
        <v>20</v>
      </c>
      <c r="C78" s="17"/>
      <c r="E78" s="1" t="s">
        <v>20</v>
      </c>
      <c r="F78" s="17"/>
    </row>
    <row r="79" spans="2:6" x14ac:dyDescent="0.2">
      <c r="B79" s="1" t="s">
        <v>21</v>
      </c>
      <c r="C79" s="17"/>
      <c r="E79" s="1" t="s">
        <v>21</v>
      </c>
      <c r="F79" s="17"/>
    </row>
    <row r="80" spans="2:6" x14ac:dyDescent="0.2">
      <c r="B80" s="1" t="s">
        <v>22</v>
      </c>
      <c r="E80" s="1" t="s">
        <v>22</v>
      </c>
      <c r="F80" s="18"/>
    </row>
    <row r="81" spans="2:6" x14ac:dyDescent="0.2">
      <c r="B81" s="1" t="s">
        <v>23</v>
      </c>
      <c r="C81" s="17"/>
      <c r="E81" s="1" t="s">
        <v>23</v>
      </c>
      <c r="F81" s="17"/>
    </row>
    <row r="82" spans="2:6" x14ac:dyDescent="0.2">
      <c r="B82" s="1" t="s">
        <v>2</v>
      </c>
      <c r="C82" s="17"/>
      <c r="E82" s="1" t="s">
        <v>2</v>
      </c>
      <c r="F82" s="17"/>
    </row>
    <row r="83" spans="2:6" x14ac:dyDescent="0.2">
      <c r="B83" s="1" t="s">
        <v>3</v>
      </c>
      <c r="C83" s="17"/>
      <c r="E83" s="1" t="s">
        <v>3</v>
      </c>
      <c r="F83" s="17"/>
    </row>
    <row r="84" spans="2:6" x14ac:dyDescent="0.2">
      <c r="B84" s="1" t="s">
        <v>4</v>
      </c>
      <c r="C84" s="17"/>
      <c r="E84" s="1" t="s">
        <v>4</v>
      </c>
      <c r="F84" s="17"/>
    </row>
    <row r="85" spans="2:6" x14ac:dyDescent="0.2">
      <c r="B85" s="1" t="s">
        <v>5</v>
      </c>
      <c r="C85" s="17"/>
      <c r="E85" s="1" t="s">
        <v>5</v>
      </c>
      <c r="F85" s="18"/>
    </row>
    <row r="86" spans="2:6" x14ac:dyDescent="0.2">
      <c r="B86" s="1" t="s">
        <v>6</v>
      </c>
      <c r="C86" s="17"/>
      <c r="E86" s="1" t="s">
        <v>6</v>
      </c>
      <c r="F86" s="18"/>
    </row>
    <row r="87" spans="2:6" x14ac:dyDescent="0.2">
      <c r="B87" s="1" t="s">
        <v>36</v>
      </c>
      <c r="E87" s="1" t="s">
        <v>36</v>
      </c>
      <c r="F87" s="19"/>
    </row>
    <row r="88" spans="2:6" x14ac:dyDescent="0.2">
      <c r="B88" s="1" t="s">
        <v>37</v>
      </c>
      <c r="C88" s="17"/>
      <c r="E88" s="1" t="s">
        <v>37</v>
      </c>
      <c r="F88" s="17"/>
    </row>
    <row r="89" spans="2:6" x14ac:dyDescent="0.2">
      <c r="B89" s="1" t="s">
        <v>7</v>
      </c>
      <c r="C89" s="17"/>
      <c r="E89" s="1" t="s">
        <v>7</v>
      </c>
      <c r="F89" s="17"/>
    </row>
    <row r="90" spans="2:6" x14ac:dyDescent="0.2">
      <c r="B90" s="1" t="s">
        <v>8</v>
      </c>
      <c r="C90" s="17"/>
      <c r="E90" s="1" t="s">
        <v>8</v>
      </c>
      <c r="F90" s="18"/>
    </row>
    <row r="91" spans="2:6" x14ac:dyDescent="0.2">
      <c r="B91" s="1" t="s">
        <v>9</v>
      </c>
      <c r="C91" s="17"/>
      <c r="E91" s="1" t="s">
        <v>9</v>
      </c>
      <c r="F91" s="17"/>
    </row>
    <row r="92" spans="2:6" x14ac:dyDescent="0.2">
      <c r="B92" s="1" t="s">
        <v>10</v>
      </c>
      <c r="C92" s="17"/>
      <c r="E92" s="1" t="s">
        <v>10</v>
      </c>
      <c r="F92" s="19"/>
    </row>
    <row r="93" spans="2:6" x14ac:dyDescent="0.2">
      <c r="B93" s="1" t="s">
        <v>11</v>
      </c>
      <c r="C93" s="17"/>
      <c r="E93" s="1" t="s">
        <v>11</v>
      </c>
      <c r="F93" s="18"/>
    </row>
    <row r="94" spans="2:6" x14ac:dyDescent="0.2">
      <c r="B94" s="1" t="s">
        <v>12</v>
      </c>
      <c r="C94" s="17"/>
      <c r="E94" s="1" t="s">
        <v>12</v>
      </c>
      <c r="F94" s="19"/>
    </row>
    <row r="95" spans="2:6" x14ac:dyDescent="0.2">
      <c r="B95" s="1" t="s">
        <v>26</v>
      </c>
      <c r="C95" s="17"/>
      <c r="E95" s="1" t="s">
        <v>26</v>
      </c>
      <c r="F95" s="19"/>
    </row>
    <row r="96" spans="2:6" x14ac:dyDescent="0.2">
      <c r="B96" s="1" t="s">
        <v>13</v>
      </c>
      <c r="C96" s="17"/>
      <c r="E96" s="1" t="s">
        <v>13</v>
      </c>
      <c r="F96" s="18"/>
    </row>
    <row r="97" spans="2:6" x14ac:dyDescent="0.2">
      <c r="B97" s="1" t="s">
        <v>14</v>
      </c>
      <c r="C97" s="17"/>
      <c r="E97" s="1" t="s">
        <v>14</v>
      </c>
      <c r="F97" s="17"/>
    </row>
    <row r="98" spans="2:6" x14ac:dyDescent="0.2">
      <c r="B98" s="1" t="s">
        <v>15</v>
      </c>
      <c r="C98" s="17"/>
      <c r="E98" s="1" t="s">
        <v>15</v>
      </c>
      <c r="F98" s="18"/>
    </row>
    <row r="99" spans="2:6" x14ac:dyDescent="0.2">
      <c r="B99" s="1" t="s">
        <v>16</v>
      </c>
      <c r="C99" s="17"/>
      <c r="E99" s="1" t="s">
        <v>16</v>
      </c>
      <c r="F99" s="19"/>
    </row>
    <row r="100" spans="2:6" x14ac:dyDescent="0.2">
      <c r="B100" s="1" t="s">
        <v>24</v>
      </c>
      <c r="C100" s="17"/>
      <c r="E100" s="1" t="s">
        <v>24</v>
      </c>
      <c r="F100" s="19"/>
    </row>
    <row r="101" spans="2:6" x14ac:dyDescent="0.2">
      <c r="B101" s="1" t="s">
        <v>25</v>
      </c>
      <c r="C101" s="17"/>
      <c r="E101" s="1" t="s">
        <v>25</v>
      </c>
      <c r="F101" s="19"/>
    </row>
    <row r="102" spans="2:6" x14ac:dyDescent="0.2">
      <c r="B102" s="1" t="s">
        <v>27</v>
      </c>
      <c r="C102" s="17"/>
      <c r="E102" s="1" t="s">
        <v>27</v>
      </c>
      <c r="F102" s="17"/>
    </row>
  </sheetData>
  <mergeCells count="8">
    <mergeCell ref="A20:A23"/>
    <mergeCell ref="A24:A27"/>
    <mergeCell ref="A28:A30"/>
    <mergeCell ref="A2:A5"/>
    <mergeCell ref="A6:A9"/>
    <mergeCell ref="A10:A13"/>
    <mergeCell ref="A14:A16"/>
    <mergeCell ref="A17:A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2019-06-20T06:48:03Z</dcterms:modified>
</cp:coreProperties>
</file>