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package/2006/relationships/metadata/core-properties" Target="docProps/core.xml"/><Relationship  Id="rId2" Type="http://schemas.openxmlformats.org/officeDocument/2006/relationships/extended-properties" Target="docProps/app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Diag360" sheetId="1" state="visible" r:id="rId1"/>
    <sheet name="Besoins_Infos" sheetId="2" state="hidden" r:id="rId2"/>
    <sheet name="Indicateurs_Infos" sheetId="3" state="hidden" r:id="rId3"/>
    <sheet name="Export" sheetId="4" state="hidden" r:id="rId4"/>
    <sheet name="Informations" sheetId="5" state="hidden" r:id="rId5"/>
  </sheets>
  <definedNames>
    <definedName name="_xlnm._FilterDatabase" localSheetId="0" hidden="1">Diag360!$A$2:$Q$127</definedName>
    <definedName name="_xlnm._FilterDatabase" localSheetId="0" hidden="1">Diag360!$A$2:$Q$127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6" authorId="0">
      <text>
        <r>
          <rPr>
            <sz val="9"/>
            <rFont val="Tahoma"/>
          </rPr>
          <t xml:space="preserve">======
ID#AAABiJGr_Hc
Bremond Nicolas    (2025-04-18 14:35:48)
Valeur arbitraire sans justification
------
ID#AAABiJGr_Hg
Bremond Nicolas    (2025-04-18 14:36:03)
D'où la valeur indice en rouge</t>
        </r>
      </text>
    </comment>
    <comment ref="L20" authorId="0">
      <text>
        <r>
          <rPr>
            <sz val="9"/>
            <rFont val="Tahoma"/>
          </rPr>
          <t xml:space="preserve">======
ID#AAABiJGr_Hk
Bremond Nicolas    (2025-04-18 14:37:46)
Valeur sur isère</t>
        </r>
      </text>
    </comment>
    <comment ref="G32" authorId="0">
      <text>
        <r>
          <rPr>
            <sz val="9"/>
            <rFont val="Tahoma"/>
          </rPr>
          <t xml:space="preserve">======
ID#AAABiG3arvE
nicolasbremond    (2025-04-17 15:40:34)
J'ai transformé "Oui" en "Oui, les deux"</t>
        </r>
      </text>
    </comment>
    <comment ref="G61" authorId="0">
      <text>
        <r>
          <rPr>
            <sz val="9"/>
            <rFont val="Tahoma"/>
          </rPr>
          <t xml:space="preserve">======
ID#AAABiG3arvI
nicolasbremond    (2025-04-17 15:40:34)
sur une majorité du territoire</t>
        </r>
      </text>
    </comment>
    <comment ref="M63" authorId="0">
      <text>
        <r>
          <rPr>
            <sz val="9"/>
            <rFont val="Tahoma"/>
          </rPr>
          <t xml:space="preserve">======
ID#AAABiG3arvA
nicolasbremond    (2025-04-17 15:40:34)
Valeur isèroise</t>
        </r>
      </text>
    </comment>
    <comment ref="L64" authorId="0">
      <text>
        <r>
          <rPr>
            <sz val="9"/>
            <rFont val="Tahoma"/>
          </rPr>
          <t xml:space="preserve">======
ID#AAABiG3arvM
nicolasbremond    (2025-04-17 15:40:34)
Valeur arbitraire mais proche du nombre ATMO AURA</t>
        </r>
      </text>
    </comment>
    <comment ref="G82" authorId="0">
      <text>
        <r>
          <rPr>
            <sz val="9"/>
            <rFont val="Tahoma"/>
          </rPr>
          <t xml:space="preserve">======
ID#AAABiG3arvQ
nicolasbremond    (2025-04-17 15:40:34)
sur une partie du territoire</t>
        </r>
      </text>
    </comment>
  </commentList>
</comments>
</file>

<file path=xl/sharedStrings.xml><?xml version="1.0" encoding="utf-8"?>
<sst xmlns="http://schemas.openxmlformats.org/spreadsheetml/2006/main" count="357" uniqueCount="357">
  <si>
    <t xml:space="preserve">Diag 360 - Indicateurs</t>
  </si>
  <si>
    <r>
      <rPr>
        <b/>
        <sz val="12"/>
        <rFont val="Calibri"/>
      </rPr>
      <t xml:space="preserve">Avancement </t>
    </r>
    <r>
      <rPr>
        <b/>
        <sz val="16"/>
        <rFont val="Calibri"/>
      </rPr>
      <t xml:space="preserve">➜ </t>
    </r>
  </si>
  <si>
    <t xml:space="preserve">Bornage final</t>
  </si>
  <si>
    <t xml:space="preserve">Bornage relatif</t>
  </si>
  <si>
    <t xml:space="preserve">Bornage absolu</t>
  </si>
  <si>
    <t xml:space="preserve">Type de besoins</t>
  </si>
  <si>
    <t>Besoins</t>
  </si>
  <si>
    <t xml:space="preserve">Designation indicateur</t>
  </si>
  <si>
    <t xml:space="preserve">Source principale</t>
  </si>
  <si>
    <t xml:space="preserve">Source secondaire</t>
  </si>
  <si>
    <t>Unité</t>
  </si>
  <si>
    <t xml:space="preserve">Valeurs Lorient Agglo</t>
  </si>
  <si>
    <t xml:space="preserve">Commentaires - Focus</t>
  </si>
  <si>
    <t xml:space="preserve">Note Diag 360</t>
  </si>
  <si>
    <t>-</t>
  </si>
  <si>
    <t>+</t>
  </si>
  <si>
    <t>Vitaux</t>
  </si>
  <si>
    <t xml:space="preserve">Avoir accès à l'eau potable</t>
  </si>
  <si>
    <t xml:space="preserve">Conformité des performances des équipements d’épuration</t>
  </si>
  <si>
    <t xml:space="preserve">Eau France</t>
  </si>
  <si>
    <t>%</t>
  </si>
  <si>
    <t>ret</t>
  </si>
  <si>
    <t xml:space="preserve">Couverture effective du territoire par au moins un outil de planification et de gestion de l’eau</t>
  </si>
  <si>
    <t>Interne</t>
  </si>
  <si>
    <t>Gest'eau</t>
  </si>
  <si>
    <t>Non</t>
  </si>
  <si>
    <t xml:space="preserve">En cours</t>
  </si>
  <si>
    <t>Oui</t>
  </si>
  <si>
    <t xml:space="preserve">Durée d’autonomie du service d’eau</t>
  </si>
  <si>
    <t xml:space="preserve">heure / notation</t>
  </si>
  <si>
    <t xml:space="preserve">Existence d'un schéma directeur de l'eau potable de moins de 10 ans</t>
  </si>
  <si>
    <t xml:space="preserve">Existence d’un diagnostic territorial sur les conditions d'accès à l'eau de consommation humaine</t>
  </si>
  <si>
    <t xml:space="preserve">Oui partiellement</t>
  </si>
  <si>
    <t xml:space="preserve">Existence d’une tarification progressive de l’eau</t>
  </si>
  <si>
    <t xml:space="preserve">Existence de de ressources alternatives pour l’alimentation en eau potable (interconnexion, stocks stratégiques d’eau et/ou de moyens de potabilisation alternatifs d’urgence)</t>
  </si>
  <si>
    <t xml:space="preserve">Existence de dispositifs de protection sociale des abonnés pour l’accès à l’eau</t>
  </si>
  <si>
    <t xml:space="preserve">Existence et mise en œuvre d’un Plan de gestion de la sécurité sanitaire des eaux (PGSSE)</t>
  </si>
  <si>
    <t xml:space="preserve">Fréquence des interruptions de service d'eau potable non programmées</t>
  </si>
  <si>
    <t xml:space="preserve">/ 1000 abonnés</t>
  </si>
  <si>
    <t xml:space="preserve">Identification d'un agent-référent</t>
  </si>
  <si>
    <t xml:space="preserve">Indice Linéaire des Volumes non comptés (ILVNC)</t>
  </si>
  <si>
    <t xml:space="preserve">m3 / km / jour</t>
  </si>
  <si>
    <t xml:space="preserve">Mise en œuvre de mesures permettant de garantir l’accès à l’eau de consommation humaine (Art. L2224-7-3 CGCT)</t>
  </si>
  <si>
    <t xml:space="preserve">Part du territoire en alerte sécheresse estivale pour les eaux superficielles</t>
  </si>
  <si>
    <t>CRATER</t>
  </si>
  <si>
    <t xml:space="preserve">Prélèvements d’eau à usage domestique par habitant et par an</t>
  </si>
  <si>
    <t>ODDetT</t>
  </si>
  <si>
    <t xml:space="preserve">m3 / hab / an</t>
  </si>
  <si>
    <t xml:space="preserve">Taux de conformité microbiologique de l’eau distribuée au robinet</t>
  </si>
  <si>
    <t xml:space="preserve">Taux de conformité physicochimique de l’eau distribuée au robinet</t>
  </si>
  <si>
    <t>Induits</t>
  </si>
  <si>
    <t xml:space="preserve">Avoir accès à l'énergie</t>
  </si>
  <si>
    <t xml:space="preserve">Consommation énergétique par habitant, hors secteur économique</t>
  </si>
  <si>
    <t>Terristory</t>
  </si>
  <si>
    <t>MWh/hab</t>
  </si>
  <si>
    <t xml:space="preserve">Émissions de gaz à effet de serre énergétiques territoriales par habitant</t>
  </si>
  <si>
    <t>teqCO2/hab</t>
  </si>
  <si>
    <t xml:space="preserve">Existence d'un schéma directeur des énergies (SDE)</t>
  </si>
  <si>
    <t xml:space="preserve">Niveau d'ambition de la trajectoire de réduction des consommations d'énergie par habitant, par rapport à l'objectif national de -50% en 2050</t>
  </si>
  <si>
    <t xml:space="preserve">Pas d'objectif ou inférieur</t>
  </si>
  <si>
    <t xml:space="preserve">Egale à la moyenne</t>
  </si>
  <si>
    <t xml:space="preserve">Supérieur à la moyenne</t>
  </si>
  <si>
    <t xml:space="preserve">Nombre de postes-sources alimentant le territoire en électricité</t>
  </si>
  <si>
    <t xml:space="preserve">Agence Ore</t>
  </si>
  <si>
    <t xml:space="preserve">Taux d'enfouissement des réseaux électriques</t>
  </si>
  <si>
    <t xml:space="preserve">Taux de couverture des besoins en chaleur, en électricité et en gaz par les productions énergétiques renouvelables locales</t>
  </si>
  <si>
    <t xml:space="preserve">Avoir un toit</t>
  </si>
  <si>
    <t xml:space="preserve">Capacité d’accueil des abris d’urgence pour 100.000 habitants</t>
  </si>
  <si>
    <t xml:space="preserve">/ 100 000 hab</t>
  </si>
  <si>
    <t xml:space="preserve">Existence d'un document identifiant les zones de logement exposées aux risques climatiques</t>
  </si>
  <si>
    <t xml:space="preserve">Existence d'un Plan Local de l'Habitat (PLH)</t>
  </si>
  <si>
    <t xml:space="preserve">Mise en œuvre effective du service public de la rénovation de l’habitat, à travers une plateforme territoriale de la rénovation énergétique et un dispositif d’accompagnement technique et financier pour la rénovation des logements des ménages modestes</t>
  </si>
  <si>
    <t xml:space="preserve">Oui, l'un des deux</t>
  </si>
  <si>
    <t xml:space="preserve">Oui, les deux</t>
  </si>
  <si>
    <t xml:space="preserve">Nombre de personnes sans domicile fixe pour 100.000 habitants</t>
  </si>
  <si>
    <t xml:space="preserve">Part des logements "passoires énergétiques" (étiquettes F ou G) dans le parc de logements</t>
  </si>
  <si>
    <t xml:space="preserve">Territoires au Futur</t>
  </si>
  <si>
    <t xml:space="preserve">Alternatives énergétiques</t>
  </si>
  <si>
    <t xml:space="preserve">Part des logements en situation de sur-occupation</t>
  </si>
  <si>
    <t xml:space="preserve">Observatoire des Territoires</t>
  </si>
  <si>
    <t xml:space="preserve">Part des logements sociaux dans l'ensemble des logements</t>
  </si>
  <si>
    <t xml:space="preserve">Part des résidences principales chauffées au gaz ou au fioul</t>
  </si>
  <si>
    <t xml:space="preserve">Taux de logements vacants</t>
  </si>
  <si>
    <t xml:space="preserve">Taux de précarité énergétique liée au logement</t>
  </si>
  <si>
    <t xml:space="preserve">Taux de résidences secondaires</t>
  </si>
  <si>
    <t>INSEE</t>
  </si>
  <si>
    <t xml:space="preserve">Être en capacité de se déplacer</t>
  </si>
  <si>
    <t xml:space="preserve">Existence d'un document-cadre en matière de mobilité durable (PDM, PDMs, schéma directeur..)</t>
  </si>
  <si>
    <t xml:space="preserve">Identification des principaux itinéraires de secours et d’évacuation</t>
  </si>
  <si>
    <t xml:space="preserve">Nombre de bornes de recharges de véhicules électriques pour 1000 habitants</t>
  </si>
  <si>
    <t xml:space="preserve">/ 1 000 hab</t>
  </si>
  <si>
    <t xml:space="preserve">Nombre de kilomètres d'aménagements cyclables par km2 urbanisé</t>
  </si>
  <si>
    <t>Amenagements-cyclables.fr</t>
  </si>
  <si>
    <t xml:space="preserve">km/km2 urbanisé</t>
  </si>
  <si>
    <t xml:space="preserve">Part de la population éloignée des équipements de services de proximité (plus de 7 minutes)</t>
  </si>
  <si>
    <t xml:space="preserve">Statistiques-locales INSEE</t>
  </si>
  <si>
    <t xml:space="preserve">Part des communes présentant un ou plusieurs services résidentiels principaux (école, alimentation, pharmacie, médecin)</t>
  </si>
  <si>
    <t>Diagnostic-mobilite</t>
  </si>
  <si>
    <t xml:space="preserve">Part des déplacements domicile-travail en voiture</t>
  </si>
  <si>
    <t xml:space="preserve">Taux de précarité énergétique mobilité</t>
  </si>
  <si>
    <t xml:space="preserve">Être en capacité de se soigner</t>
  </si>
  <si>
    <t xml:space="preserve">Accessibilité potentielle localisée (APL) aux infirmiers de 65 ans et moins</t>
  </si>
  <si>
    <t>Cartosanté</t>
  </si>
  <si>
    <t xml:space="preserve">Accessibilité potentielle localisée (APL) aux médecins généralistes de 65 ans et moins</t>
  </si>
  <si>
    <t xml:space="preserve">/ an</t>
  </si>
  <si>
    <t xml:space="preserve">Accessibilité potentielle localisée (APL) aux sage-femmes de 65 ans et moins</t>
  </si>
  <si>
    <t xml:space="preserve">Accessibilité Potentielle Localisée aux Chirurgiens-Dentistes de 65 ans et moins</t>
  </si>
  <si>
    <t xml:space="preserve">Accessibilité Potentielle Localisée aux Masseurs-Kinésithérapeutes de 65 ans et moins</t>
  </si>
  <si>
    <t xml:space="preserve">Densité d’officines de Pharmacie</t>
  </si>
  <si>
    <t>Terravisu</t>
  </si>
  <si>
    <t xml:space="preserve">/ 10 000 hab</t>
  </si>
  <si>
    <t xml:space="preserve">Existence d'un Contrat Local de Santé</t>
  </si>
  <si>
    <t xml:space="preserve">Part de la population éloignée des soins de proximité (pharmacie, médecin généraliste, kiné, infirmier, dentiste)</t>
  </si>
  <si>
    <t xml:space="preserve">Présence d’une structure de santé de type SU et SMUR</t>
  </si>
  <si>
    <t>SIRsé</t>
  </si>
  <si>
    <t xml:space="preserve">Taux d’équipement en Médecine-Chirurgie-Obstétrique (nombre de lits)</t>
  </si>
  <si>
    <t>Essentiels</t>
  </si>
  <si>
    <t xml:space="preserve">Être en lien avec la nature</t>
  </si>
  <si>
    <t xml:space="preserve">Existence d’un coefficient de biotope dans le plan local d’urbanisme</t>
  </si>
  <si>
    <t xml:space="preserve">Nombre d'établissements dépassant les seuils de déclaration d'émission de polluants atmosphériques pour 10.000 habitants</t>
  </si>
  <si>
    <t xml:space="preserve">/ 10000 hab</t>
  </si>
  <si>
    <t xml:space="preserve">Nombre de jours d'épisode de pollution de l'air par an</t>
  </si>
  <si>
    <t>AASQA</t>
  </si>
  <si>
    <t xml:space="preserve">Part de la surface du territoire consommée entre 2009 et 2021</t>
  </si>
  <si>
    <t xml:space="preserve">Mon Diagnostic Artificialisation</t>
  </si>
  <si>
    <t xml:space="preserve">Part des communes couvertes par un Atlas de la Biodiversité Communale (ABC)</t>
  </si>
  <si>
    <t xml:space="preserve">Nature France</t>
  </si>
  <si>
    <t xml:space="preserve">Part des forêts et milieux semi-naturels sur la surface totale du territoire</t>
  </si>
  <si>
    <t xml:space="preserve">Part du territoire en zone protégée</t>
  </si>
  <si>
    <t xml:space="preserve">Superficie moyenne d’espaces verts par habitant dans la ville-centre</t>
  </si>
  <si>
    <t xml:space="preserve">Observatoire des villes vertes </t>
  </si>
  <si>
    <t xml:space="preserve">m2 / hab</t>
  </si>
  <si>
    <t xml:space="preserve">Produire et s'approvisionner localement</t>
  </si>
  <si>
    <t xml:space="preserve">Existence d'un dispositif de tarification incitative sur la collecte des déchets (taxe ou redevance)</t>
  </si>
  <si>
    <t>In</t>
  </si>
  <si>
    <t xml:space="preserve">Existence d'un document-cadre en matière d'économie circulaire</t>
  </si>
  <si>
    <t xml:space="preserve">Indicateur de dépendance économique</t>
  </si>
  <si>
    <t xml:space="preserve">Nombre d’équipements total pour 1000 habitants</t>
  </si>
  <si>
    <t xml:space="preserve">Part des achats publics intégrant au moins une considération environnementale</t>
  </si>
  <si>
    <t xml:space="preserve">Part des emplois dans l’économie sociale et solidaire dans l'ensemble de l'économie</t>
  </si>
  <si>
    <t xml:space="preserve">Part des emplois de la sphère présentielle</t>
  </si>
  <si>
    <t xml:space="preserve">Part des emplois jugés "à risque"</t>
  </si>
  <si>
    <t xml:space="preserve">Taux d’actifs et d’emplois</t>
  </si>
  <si>
    <t xml:space="preserve">DATAR Nouvelle-Aquitaine</t>
  </si>
  <si>
    <t xml:space="preserve">Taux de valorisation matière et organique des déchets ménagers et assimilés</t>
  </si>
  <si>
    <t xml:space="preserve">S'informer et s'instruire</t>
  </si>
  <si>
    <t xml:space="preserve">Distance moyenne aux bibliothèques</t>
  </si>
  <si>
    <t xml:space="preserve">fragilite-numerique.fr </t>
  </si>
  <si>
    <t xml:space="preserve">Existence d'un Projet Éducatif Territorial (PEDT)</t>
  </si>
  <si>
    <t xml:space="preserve">Existence d’un dispositif d’éco-conditionnalité des aides aux acteurs et projets associatifs</t>
  </si>
  <si>
    <t xml:space="preserve">Indice de fragilité numérique</t>
  </si>
  <si>
    <t xml:space="preserve">Nombre de médias locaux indépendants à l'échelle départementale</t>
  </si>
  <si>
    <t xml:space="preserve">Part des communes du territoire de plus de 5000 habitants disposant d’une programmation événementielle en lien avec la transition écologique et la résilience territoriale</t>
  </si>
  <si>
    <t xml:space="preserve">Part des établissements scolaires engagés dans une démarche globale de développement durable (label E3D)</t>
  </si>
  <si>
    <t xml:space="preserve">Statistiques-locales, INSEE</t>
  </si>
  <si>
    <t xml:space="preserve">Part des établissements scolaires enseignant la préparation aux situations d’urgence et la réduction des risques</t>
  </si>
  <si>
    <t xml:space="preserve">Se nourrir</t>
  </si>
  <si>
    <t xml:space="preserve">Accessibilité théorique aux commerces alimentaires à vélo</t>
  </si>
  <si>
    <t xml:space="preserve">Adéquation théorique entre la production agricole et la consommation du territoire</t>
  </si>
  <si>
    <t xml:space="preserve">Densité d’outils de logistique ou de transformation alimentaire locaux</t>
  </si>
  <si>
    <t xml:space="preserve">Toile alimentaire</t>
  </si>
  <si>
    <t xml:space="preserve">/ 100 km2</t>
  </si>
  <si>
    <t xml:space="preserve">Densité de supérettes et d’épiceries pour 1000 habitants</t>
  </si>
  <si>
    <t>Obso-Alim</t>
  </si>
  <si>
    <t xml:space="preserve">valeurs pour le risque</t>
  </si>
  <si>
    <t xml:space="preserve">Evolution de la Surface Agricole Utile entre 2010 et 2020</t>
  </si>
  <si>
    <t xml:space="preserve">Évolution des actifs agricoles entre 2008 et 2019</t>
  </si>
  <si>
    <t xml:space="preserve">Existence d’un Projet Alimentaire Territorial</t>
  </si>
  <si>
    <t>Agriculture.gouv.fr</t>
  </si>
  <si>
    <t xml:space="preserve">Nombre de marchés de producteurs hebdomadaires pour 1000 habitants</t>
  </si>
  <si>
    <t xml:space="preserve">/ 1000 hab</t>
  </si>
  <si>
    <t xml:space="preserve">Part de la restauration collective respectant les critères d'approvisionnement de la loi Egalim</t>
  </si>
  <si>
    <t>Ma-cantine</t>
  </si>
  <si>
    <t xml:space="preserve">Part de la surface agricole en agriculture Biologique sur la surface agricole utile</t>
  </si>
  <si>
    <t xml:space="preserve">Agence Bio</t>
  </si>
  <si>
    <t xml:space="preserve">Part de la Surface Agricole Utile sur la superficie totale du territoire</t>
  </si>
  <si>
    <t xml:space="preserve">Quantité annuelle d'achats de substances actives rapporté à la SAU du territoire</t>
  </si>
  <si>
    <t xml:space="preserve">Ministère de la Transition Ecologique</t>
  </si>
  <si>
    <t xml:space="preserve">kg / ha / an</t>
  </si>
  <si>
    <t xml:space="preserve">Score « Haute Valeur Naturelle »</t>
  </si>
  <si>
    <t xml:space="preserve">Se sentir en sécurité</t>
  </si>
  <si>
    <t xml:space="preserve">Existence d'un recensement des sites et événements sensibles</t>
  </si>
  <si>
    <t xml:space="preserve">Existence d'un schéma de résilience numérique</t>
  </si>
  <si>
    <t xml:space="preserve">Existence de relations de travail entre la collectivité et les associations agréées de sécurité civile sur le territoire départemental</t>
  </si>
  <si>
    <t xml:space="preserve">Préfecture de département</t>
  </si>
  <si>
    <t xml:space="preserve">Nombre de risques majeurs auxquels sont exposées les communes du territoire</t>
  </si>
  <si>
    <t xml:space="preserve">France Découverte</t>
  </si>
  <si>
    <t>/13</t>
  </si>
  <si>
    <t xml:space="preserve">Nombre de victimes de violences de type « coups et blessures volontaires » pour 1000 habitants</t>
  </si>
  <si>
    <t>SSMSI</t>
  </si>
  <si>
    <t xml:space="preserve">Part des communes couvertes par un PCS ou un PiCS</t>
  </si>
  <si>
    <t xml:space="preserve">Vivre ensemble et faire société</t>
  </si>
  <si>
    <t xml:space="preserve">Différence entre le taux d'emploi des femmes et des hommes</t>
  </si>
  <si>
    <t xml:space="preserve">Existence d'une Convention Territoriale Globale (CTG) comprenant une analyse des besoins sociaux</t>
  </si>
  <si>
    <t xml:space="preserve">Nombre d'associations pour 1000 habitants</t>
  </si>
  <si>
    <t>Data-asso.fr</t>
  </si>
  <si>
    <t xml:space="preserve">Nombre d'événements grand public festifs et fédérateurs organisés ou soutenus par la collectivité par an pour 100.000 habitants</t>
  </si>
  <si>
    <t xml:space="preserve">Nombre de lieux de sociabilité publics pour 1000 habitants</t>
  </si>
  <si>
    <t xml:space="preserve">Nombre de structures de l’animation de la vie sociale agréée par la CAF (Centre social ou Espace de vie sociale) à l'échelle intercommunale pour 100.000 habitants</t>
  </si>
  <si>
    <t xml:space="preserve">Nombre de travailleurs sociaux / Nombre d'allocataires du RSA</t>
  </si>
  <si>
    <t>Data.caf</t>
  </si>
  <si>
    <t xml:space="preserve">/100 hab</t>
  </si>
  <si>
    <t xml:space="preserve">Part des communes de plus de 1000 habitants ayant totalement mis en oeuvre leur Plan de mise en accessibilité de la voirie et des aménagements des espaces publics (PAVE)</t>
  </si>
  <si>
    <t xml:space="preserve">Part des femmes dans l'exécutif communautaire</t>
  </si>
  <si>
    <t xml:space="preserve">Part des jeunes (15-24 ans) non insérés</t>
  </si>
  <si>
    <t xml:space="preserve">Part des ménages d'une seule personne</t>
  </si>
  <si>
    <t xml:space="preserve">Rapport interdécile du niveau de vie (9e décile / 1er décile)</t>
  </si>
  <si>
    <t xml:space="preserve">Reconnaissance de l'engagement de l'Office de Tourisme dans la transition écologique</t>
  </si>
  <si>
    <t xml:space="preserve">Taux de couverture accueil jeune enfant pour 100 enfants de moins de 3 ans</t>
  </si>
  <si>
    <t xml:space="preserve">Taux de participation aux élections municipales 2020</t>
  </si>
  <si>
    <t xml:space="preserve">Taux de pauvreté</t>
  </si>
  <si>
    <t>ID</t>
  </si>
  <si>
    <t>besoins</t>
  </si>
  <si>
    <t>lien</t>
  </si>
  <si>
    <t>bv1</t>
  </si>
  <si>
    <t>bi2</t>
  </si>
  <si>
    <t>bv3</t>
  </si>
  <si>
    <t>bi3</t>
  </si>
  <si>
    <t>bv4</t>
  </si>
  <si>
    <t>be3</t>
  </si>
  <si>
    <t>bi1</t>
  </si>
  <si>
    <t>be1</t>
  </si>
  <si>
    <t>bv2</t>
  </si>
  <si>
    <t>bv5</t>
  </si>
  <si>
    <t>be2</t>
  </si>
  <si>
    <t>designation_indicateur</t>
  </si>
  <si>
    <t>bv1_i17</t>
  </si>
  <si>
    <t>bv1_i01</t>
  </si>
  <si>
    <t>bv1_i12</t>
  </si>
  <si>
    <t>bv1_i02</t>
  </si>
  <si>
    <t>bv1_i06</t>
  </si>
  <si>
    <t>bv1_i15</t>
  </si>
  <si>
    <t>bv1_i13</t>
  </si>
  <si>
    <t>bv1_i08</t>
  </si>
  <si>
    <t>bv1_i10</t>
  </si>
  <si>
    <t>bv1_i11</t>
  </si>
  <si>
    <t>bv1_i03</t>
  </si>
  <si>
    <t>bv1_i14</t>
  </si>
  <si>
    <t>bv1_i07</t>
  </si>
  <si>
    <t>bv1_i09</t>
  </si>
  <si>
    <t>bv1_i16</t>
  </si>
  <si>
    <t>bv1_i05</t>
  </si>
  <si>
    <t>bv1_i04</t>
  </si>
  <si>
    <t>bi2_i03</t>
  </si>
  <si>
    <t>bi2_i06</t>
  </si>
  <si>
    <t>bi2_i01</t>
  </si>
  <si>
    <t>bi2_i02</t>
  </si>
  <si>
    <t>bi2_i08</t>
  </si>
  <si>
    <t>bi2_i05</t>
  </si>
  <si>
    <t>bi2_i04</t>
  </si>
  <si>
    <t>bi2_i07</t>
  </si>
  <si>
    <t>bv3_i09</t>
  </si>
  <si>
    <t>bv3_i08</t>
  </si>
  <si>
    <t>bv3_i01</t>
  </si>
  <si>
    <t>bv3_i02</t>
  </si>
  <si>
    <t>bv3_i12</t>
  </si>
  <si>
    <t>bv3_i10</t>
  </si>
  <si>
    <t>bv3_i03</t>
  </si>
  <si>
    <t>bv3_i06</t>
  </si>
  <si>
    <t>bv3_i11</t>
  </si>
  <si>
    <t>bv3_i07</t>
  </si>
  <si>
    <t>bv3_i04</t>
  </si>
  <si>
    <t>bv3_i05</t>
  </si>
  <si>
    <t>bi3_i01</t>
  </si>
  <si>
    <t>bi3_i02</t>
  </si>
  <si>
    <t>bi3_i06</t>
  </si>
  <si>
    <t>bi3_i08</t>
  </si>
  <si>
    <t>bi3_i09</t>
  </si>
  <si>
    <t>bi3_i03</t>
  </si>
  <si>
    <t>bi3_i05</t>
  </si>
  <si>
    <t>bi3_i07</t>
  </si>
  <si>
    <t>bi3_i04</t>
  </si>
  <si>
    <t>bv4_i06</t>
  </si>
  <si>
    <t>bv4_i03</t>
  </si>
  <si>
    <t>bv4_i07</t>
  </si>
  <si>
    <t>bv4_i08</t>
  </si>
  <si>
    <t>bv4_i09</t>
  </si>
  <si>
    <t>bv4_i05</t>
  </si>
  <si>
    <t>bv4_i01</t>
  </si>
  <si>
    <t>bv4_i02</t>
  </si>
  <si>
    <t>bv4_i04</t>
  </si>
  <si>
    <t>bv4_i11</t>
  </si>
  <si>
    <t>bv4_i10</t>
  </si>
  <si>
    <t>be3_i07</t>
  </si>
  <si>
    <t>be3_i01</t>
  </si>
  <si>
    <t>be3_i03</t>
  </si>
  <si>
    <t>be3_i06</t>
  </si>
  <si>
    <t>be3_i08</t>
  </si>
  <si>
    <t>be3_i09</t>
  </si>
  <si>
    <t>be3_i02</t>
  </si>
  <si>
    <t>be3_i04</t>
  </si>
  <si>
    <t>be3_i05</t>
  </si>
  <si>
    <t>bi1_i09</t>
  </si>
  <si>
    <t>bi1_i01</t>
  </si>
  <si>
    <t>bi1_i02</t>
  </si>
  <si>
    <t>bi1_i07</t>
  </si>
  <si>
    <t>bi1_i03</t>
  </si>
  <si>
    <t>bi1_i11</t>
  </si>
  <si>
    <t>bi1_i08</t>
  </si>
  <si>
    <t>bi1_i05</t>
  </si>
  <si>
    <t>bi1_i06</t>
  </si>
  <si>
    <t>bi1_i04</t>
  </si>
  <si>
    <t>bi1_i10</t>
  </si>
  <si>
    <t>be1_i05</t>
  </si>
  <si>
    <t>be1_i01</t>
  </si>
  <si>
    <t>be1_i09</t>
  </si>
  <si>
    <t>be1_i02</t>
  </si>
  <si>
    <t>be1_i03</t>
  </si>
  <si>
    <t>be1_i04</t>
  </si>
  <si>
    <t>be1_i08</t>
  </si>
  <si>
    <t>be1_i06</t>
  </si>
  <si>
    <t>be1_i07</t>
  </si>
  <si>
    <t>bv2_i06</t>
  </si>
  <si>
    <t>bv2_i10</t>
  </si>
  <si>
    <t>bv2_i09</t>
  </si>
  <si>
    <t>bv2_i05</t>
  </si>
  <si>
    <t>bv2_i03</t>
  </si>
  <si>
    <t>bv2_i08</t>
  </si>
  <si>
    <t>bv2_i01</t>
  </si>
  <si>
    <t>bv2_i02</t>
  </si>
  <si>
    <t>bv2_i04</t>
  </si>
  <si>
    <t>bv2_i07</t>
  </si>
  <si>
    <t>bv2_i11</t>
  </si>
  <si>
    <t>bv2_i12</t>
  </si>
  <si>
    <t>bv2_i13</t>
  </si>
  <si>
    <t>bv2_i14</t>
  </si>
  <si>
    <t>bv5_i05</t>
  </si>
  <si>
    <t>bv5_i07</t>
  </si>
  <si>
    <t>bv5_i06</t>
  </si>
  <si>
    <t>bv5_i02</t>
  </si>
  <si>
    <t>bv5_i04</t>
  </si>
  <si>
    <t>bv5_i03</t>
  </si>
  <si>
    <t>bv5_i01</t>
  </si>
  <si>
    <t>be2_i14</t>
  </si>
  <si>
    <t>be2_i01</t>
  </si>
  <si>
    <t>be2_i02</t>
  </si>
  <si>
    <t>be2_i10</t>
  </si>
  <si>
    <t>be2_i12</t>
  </si>
  <si>
    <t>be2_i08</t>
  </si>
  <si>
    <t>be2_i11</t>
  </si>
  <si>
    <t>be2_i15</t>
  </si>
  <si>
    <t>be2_i16</t>
  </si>
  <si>
    <t>be2_i17</t>
  </si>
  <si>
    <t>be2_i06</t>
  </si>
  <si>
    <t>be2_i04</t>
  </si>
  <si>
    <t>be2_i13</t>
  </si>
  <si>
    <t>be2_i03</t>
  </si>
  <si>
    <t>be2_i09</t>
  </si>
  <si>
    <t>be2_i07</t>
  </si>
  <si>
    <t>be2_i05</t>
  </si>
  <si>
    <t>type_besoins</t>
  </si>
  <si>
    <t>valeur</t>
  </si>
  <si>
    <t>unite</t>
  </si>
  <si>
    <t>source</t>
  </si>
  <si>
    <t>valeur_indice</t>
  </si>
  <si>
    <t>Version</t>
  </si>
  <si>
    <t>1.3.2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</si>
</sst>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26">
    <font>
      <sz val="11.000000"/>
      <color theme="1"/>
      <name val="Calibri"/>
      <scheme val="minor"/>
    </font>
    <font>
      <b/>
      <sz val="24.000000"/>
      <color rgb="FF0D757B"/>
      <name val="Calibri"/>
    </font>
    <font>
      <b/>
      <sz val="12.000000"/>
      <name val="Calibri"/>
    </font>
    <font>
      <b/>
      <sz val="11.000000"/>
      <color theme="1"/>
      <name val="Calibri"/>
    </font>
    <font>
      <sz val="11.000000"/>
      <color theme="1"/>
      <name val="Calibri"/>
    </font>
    <font>
      <b/>
      <sz val="16.000000"/>
      <color rgb="FF0D757B"/>
      <name val="Calibri"/>
    </font>
    <font>
      <sz val="13.000000"/>
      <color rgb="FF0D757B"/>
      <name val="Calibri"/>
    </font>
    <font>
      <b/>
      <sz val="11.000000"/>
      <name val="Calibri"/>
    </font>
    <font>
      <b/>
      <sz val="11.000000"/>
      <color theme="0"/>
      <name val="Calibri"/>
    </font>
    <font>
      <b/>
      <sz val="18.000000"/>
      <color rgb="FFC00000"/>
      <name val="Calibri"/>
    </font>
    <font>
      <b/>
      <sz val="18.000000"/>
      <color theme="9"/>
      <name val="Calibri"/>
    </font>
    <font>
      <b/>
      <sz val="18.000000"/>
      <color rgb="FFBF9000"/>
      <name val="Calibri"/>
    </font>
    <font>
      <sz val="11.000000"/>
      <name val="Calibri"/>
    </font>
    <font>
      <b/>
      <sz val="10.000000"/>
      <color rgb="FFC00000"/>
      <name val="Calibri"/>
    </font>
    <font>
      <b/>
      <sz val="10.000000"/>
      <color theme="9"/>
      <name val="Calibri"/>
    </font>
    <font>
      <sz val="10.000000"/>
      <color rgb="FFC00000"/>
      <name val="Calibri"/>
    </font>
    <font>
      <sz val="10.000000"/>
      <color rgb="FFBF9000"/>
      <name val="Calibri"/>
    </font>
    <font>
      <sz val="10.000000"/>
      <color theme="9"/>
      <name val="Calibri"/>
    </font>
    <font>
      <b/>
      <sz val="11.000000"/>
      <color indexed="2"/>
      <name val="Calibri"/>
    </font>
    <font>
      <u/>
      <sz val="11.000000"/>
      <name val="Calibri"/>
    </font>
    <font>
      <sz val="11.000000"/>
      <color indexed="2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u/>
      <color indexed="4"/>
    </font>
    <font>
      <name val="Calibri"/>
      <scheme val="minor"/>
    </font>
    <font>
      <b/>
      <sz val="20.000000"/>
      <color indexed="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D757B"/>
        <bgColor rgb="FF0D757B"/>
      </patternFill>
    </fill>
    <fill>
      <patternFill patternType="solid">
        <fgColor rgb="FFE7E6E6"/>
        <bgColor rgb="FFE7E6E6"/>
      </patternFill>
    </fill>
    <fill>
      <patternFill patternType="solid">
        <fgColor rgb="FFFAAFB0"/>
        <bgColor rgb="FFFAAFB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</fills>
  <borders count="30">
    <border>
      <left style="none"/>
      <right style="none"/>
      <top style="none"/>
      <bottom style="none"/>
      <diagonal style="none"/>
    </border>
    <border>
      <left style="thick">
        <color rgb="FFC00000"/>
      </left>
      <right style="thick">
        <color rgb="FFC00000"/>
      </right>
      <top style="thick">
        <color indexed="2"/>
      </top>
      <bottom style="none"/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thick">
        <color rgb="FFC00000"/>
      </left>
      <right style="thick">
        <color rgb="FFC00000"/>
      </right>
      <top style="thin">
        <color theme="1"/>
      </top>
      <bottom style="thin">
        <color theme="1"/>
      </bottom>
      <diagonal style="none"/>
    </border>
    <border>
      <left style="medium">
        <color indexed="64"/>
      </left>
      <right style="none"/>
      <top style="none"/>
      <bottom style="none"/>
      <diagonal style="none"/>
    </border>
    <border>
      <left style="none"/>
      <right style="medium">
        <color indexed="64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rgb="FFD8D8D8"/>
      </bottom>
      <diagonal style="none"/>
    </border>
    <border>
      <left style="none"/>
      <right style="none"/>
      <top style="none"/>
      <bottom style="thin">
        <color rgb="FFD8D8D8"/>
      </bottom>
      <diagonal style="none"/>
    </border>
    <border>
      <left style="thick">
        <color rgb="FFC00000"/>
      </left>
      <right style="thick">
        <color rgb="FFC00000"/>
      </right>
      <top style="none"/>
      <bottom style="thin">
        <color rgb="FFD8D8D8"/>
      </bottom>
      <diagonal style="none"/>
    </border>
    <border>
      <left style="medium">
        <color indexed="64"/>
      </left>
      <right style="thin">
        <color indexed="64"/>
      </right>
      <top style="none"/>
      <bottom style="thin">
        <color rgb="FFBFBFBF"/>
      </bottom>
      <diagonal style="none"/>
    </border>
    <border>
      <left style="medium">
        <color indexed="64"/>
      </left>
      <right style="hair">
        <color rgb="FFD8D8D8"/>
      </right>
      <top style="none"/>
      <bottom style="thin">
        <color rgb="FFD8D8D8"/>
      </bottom>
      <diagonal style="none"/>
    </border>
    <border>
      <left style="hair">
        <color rgb="FFD8D8D8"/>
      </left>
      <right style="medium">
        <color indexed="64"/>
      </right>
      <top style="none"/>
      <bottom style="thin">
        <color rgb="FFD8D8D8"/>
      </bottom>
      <diagonal style="none"/>
    </border>
    <border>
      <left style="none"/>
      <right style="hair">
        <color rgb="FFD8D8D8"/>
      </right>
      <top style="none"/>
      <bottom style="thin">
        <color rgb="FFBFBFBF"/>
      </bottom>
      <diagonal style="none"/>
    </border>
    <border>
      <left style="hair">
        <color rgb="FFD8D8D8"/>
      </left>
      <right style="hair">
        <color rgb="FFD8D8D8"/>
      </right>
      <top style="none"/>
      <bottom style="thin">
        <color rgb="FFBFBFBF"/>
      </bottom>
      <diagonal style="none"/>
    </border>
    <border>
      <left style="hair">
        <color rgb="FFD8D8D8"/>
      </left>
      <right style="medium">
        <color indexed="64"/>
      </right>
      <top style="none"/>
      <bottom style="thin">
        <color rgb="FFBFBFBF"/>
      </bottom>
      <diagonal style="none"/>
    </border>
    <border>
      <left style="thin">
        <color theme="1"/>
      </left>
      <right style="thin">
        <color theme="1"/>
      </right>
      <top style="thin">
        <color rgb="FFD8D8D8"/>
      </top>
      <bottom style="thin">
        <color rgb="FFD8D8D8"/>
      </bottom>
      <diagonal style="none"/>
    </border>
    <border>
      <left style="none"/>
      <right style="none"/>
      <top style="thin">
        <color rgb="FFD8D8D8"/>
      </top>
      <bottom style="thin">
        <color rgb="FFD8D8D8"/>
      </bottom>
      <diagonal style="none"/>
    </border>
    <border>
      <left style="thick">
        <color rgb="FFC00000"/>
      </left>
      <right style="thick">
        <color rgb="FFC00000"/>
      </right>
      <top style="thin">
        <color rgb="FFD8D8D8"/>
      </top>
      <bottom style="thin">
        <color rgb="FFD8D8D8"/>
      </bottom>
      <diagonal style="none"/>
    </border>
    <border>
      <left style="medium">
        <color indexed="64"/>
      </left>
      <right style="thin">
        <color indexed="64"/>
      </right>
      <top style="thin">
        <color rgb="FFBFBFBF"/>
      </top>
      <bottom style="thin">
        <color rgb="FFBFBFBF"/>
      </bottom>
      <diagonal style="none"/>
    </border>
    <border>
      <left style="medium">
        <color indexed="64"/>
      </left>
      <right style="hair">
        <color rgb="FFD8D8D8"/>
      </right>
      <top style="thin">
        <color rgb="FFD8D8D8"/>
      </top>
      <bottom style="thin">
        <color rgb="FFD8D8D8"/>
      </bottom>
      <diagonal style="none"/>
    </border>
    <border>
      <left style="hair">
        <color rgb="FFD8D8D8"/>
      </left>
      <right style="medium">
        <color indexed="64"/>
      </right>
      <top style="thin">
        <color rgb="FFD8D8D8"/>
      </top>
      <bottom style="thin">
        <color rgb="FFD8D8D8"/>
      </bottom>
      <diagonal style="none"/>
    </border>
    <border>
      <left style="none"/>
      <right style="hair">
        <color rgb="FFD8D8D8"/>
      </right>
      <top style="thin">
        <color rgb="FFBFBFBF"/>
      </top>
      <bottom style="thin">
        <color rgb="FFBFBFBF"/>
      </bottom>
      <diagonal style="none"/>
    </border>
    <border>
      <left style="hair">
        <color rgb="FFD8D8D8"/>
      </left>
      <right style="hair">
        <color rgb="FFD8D8D8"/>
      </right>
      <top style="thin">
        <color rgb="FFBFBFBF"/>
      </top>
      <bottom style="thin">
        <color rgb="FFBFBFBF"/>
      </bottom>
      <diagonal style="none"/>
    </border>
    <border>
      <left style="hair">
        <color rgb="FFD8D8D8"/>
      </left>
      <right style="medium">
        <color indexed="64"/>
      </right>
      <top style="thin">
        <color rgb="FFBFBFBF"/>
      </top>
      <bottom style="thin">
        <color rgb="FFBFBFBF"/>
      </bottom>
      <diagonal style="none"/>
    </border>
    <border>
      <left style="medium">
        <color indexed="64"/>
      </left>
      <right style="thin">
        <color indexed="64"/>
      </right>
      <top style="thin">
        <color rgb="FFBFBFBF"/>
      </top>
      <bottom style="thin">
        <color rgb="FFE7E6E6"/>
      </bottom>
      <diagonal style="none"/>
    </border>
    <border>
      <left style="medium">
        <color indexed="64"/>
      </left>
      <right style="hair">
        <color rgb="FFD8D8D8"/>
      </right>
      <top style="thin">
        <color rgb="FFD8D8D8"/>
      </top>
      <bottom style="none"/>
      <diagonal style="none"/>
    </border>
    <border>
      <left style="hair">
        <color rgb="FFD8D8D8"/>
      </left>
      <right style="medium">
        <color indexed="64"/>
      </right>
      <top style="thin">
        <color rgb="FFD8D8D8"/>
      </top>
      <bottom style="none"/>
      <diagonal style="none"/>
    </border>
    <border>
      <left style="none"/>
      <right style="hair">
        <color rgb="FFD8D8D8"/>
      </right>
      <top style="thin">
        <color rgb="FFBFBFBF"/>
      </top>
      <bottom style="thin">
        <color rgb="FFE7E6E6"/>
      </bottom>
      <diagonal style="none"/>
    </border>
    <border>
      <left style="hair">
        <color rgb="FFD8D8D8"/>
      </left>
      <right style="hair">
        <color rgb="FFD8D8D8"/>
      </right>
      <top style="thin">
        <color rgb="FFBFBFBF"/>
      </top>
      <bottom style="thin">
        <color rgb="FFE7E6E6"/>
      </bottom>
      <diagonal style="none"/>
    </border>
    <border>
      <left style="hair">
        <color rgb="FFD8D8D8"/>
      </left>
      <right style="medium">
        <color indexed="64"/>
      </right>
      <top style="thin">
        <color rgb="FFBFBFBF"/>
      </top>
      <bottom style="thin">
        <color rgb="FFE7E6E6"/>
      </bottom>
      <diagonal style="none"/>
    </border>
  </borders>
  <cellStyleXfs count="1">
    <xf fontId="0" fillId="0" borderId="0" numFmtId="0" applyNumberFormat="1" applyFont="1" applyFill="1" applyBorder="1"/>
  </cellStyleXfs>
  <cellXfs count="74">
    <xf fontId="0" fillId="0" borderId="0" numFmtId="0" xfId="0"/>
    <xf fontId="1" fillId="0" borderId="0" numFmtId="0" xfId="0" applyFont="1" applyAlignment="1">
      <alignment horizontal="left" vertical="center" wrapText="1"/>
    </xf>
    <xf fontId="1" fillId="0" borderId="0" numFmtId="0" xfId="0" applyFont="1" applyAlignment="1">
      <alignment horizontal="center" vertical="center" wrapText="1"/>
    </xf>
    <xf fontId="2" fillId="0" borderId="0" numFmtId="0" xfId="0" applyFont="1" applyAlignment="1">
      <alignment horizontal="center" vertical="center" wrapText="1"/>
    </xf>
    <xf fontId="3" fillId="0" borderId="1" numFmtId="164" xfId="0" applyNumberFormat="1" applyFont="1" applyBorder="1" applyAlignment="1">
      <alignment horizontal="center" vertical="center" wrapText="1"/>
    </xf>
    <xf fontId="4" fillId="0" borderId="0" numFmtId="0" xfId="0" applyFont="1" applyAlignment="1">
      <alignment horizontal="center"/>
    </xf>
    <xf fontId="4" fillId="0" borderId="0" numFmtId="0" xfId="0" applyFont="1" applyAlignment="1">
      <alignment vertical="center"/>
    </xf>
    <xf fontId="5" fillId="0" borderId="0" numFmtId="0" xfId="0" applyFont="1" applyAlignment="1">
      <alignment horizontal="center" vertical="center"/>
    </xf>
    <xf fontId="6" fillId="0" borderId="0" numFmtId="0" xfId="0" applyFont="1" applyAlignment="1">
      <alignment horizontal="center" vertical="center"/>
    </xf>
    <xf fontId="3" fillId="2" borderId="2" numFmtId="0" xfId="0" applyFont="1" applyFill="1" applyBorder="1" applyAlignment="1">
      <alignment horizontal="center" vertical="center" wrapText="1"/>
    </xf>
    <xf fontId="7" fillId="2" borderId="2" numFmtId="0" xfId="0" applyFont="1" applyFill="1" applyBorder="1" applyAlignment="1">
      <alignment horizontal="center" vertical="center" wrapText="1"/>
    </xf>
    <xf fontId="8" fillId="3" borderId="3" numFmtId="0" xfId="0" applyFont="1" applyFill="1" applyBorder="1" applyAlignment="1">
      <alignment horizontal="center" vertical="center" wrapText="1"/>
    </xf>
    <xf fontId="8" fillId="3" borderId="2" numFmtId="0" xfId="0" applyFont="1" applyFill="1" applyBorder="1" applyAlignment="1">
      <alignment horizontal="center" vertical="center" wrapText="1"/>
    </xf>
    <xf fontId="3" fillId="4" borderId="4" numFmtId="0" xfId="0" applyFont="1" applyFill="1" applyBorder="1" applyAlignment="1">
      <alignment horizontal="center" vertical="center" wrapText="1"/>
    </xf>
    <xf fontId="9" fillId="5" borderId="4" numFmtId="0" xfId="0" applyFont="1" applyFill="1" applyBorder="1" applyAlignment="1">
      <alignment horizontal="center" vertical="center" wrapText="1"/>
    </xf>
    <xf fontId="10" fillId="6" borderId="5" numFmtId="0" xfId="0" applyFont="1" applyFill="1" applyBorder="1" applyAlignment="1">
      <alignment horizontal="center" vertical="center" wrapText="1"/>
    </xf>
    <xf fontId="9" fillId="5" borderId="0" numFmtId="0" xfId="0" applyFont="1" applyFill="1" applyAlignment="1">
      <alignment horizontal="center" vertical="center" wrapText="1"/>
    </xf>
    <xf fontId="11" fillId="7" borderId="0" numFmtId="0" xfId="0" applyFont="1" applyFill="1" applyAlignment="1">
      <alignment horizontal="center" vertical="center" wrapText="1"/>
    </xf>
    <xf fontId="10" fillId="6" borderId="0" numFmtId="0" xfId="0" applyFont="1" applyFill="1" applyAlignment="1">
      <alignment horizontal="center" vertical="center" wrapText="1"/>
    </xf>
    <xf fontId="4" fillId="8" borderId="6" numFmtId="0" xfId="0" applyFont="1" applyFill="1" applyBorder="1" applyAlignment="1">
      <alignment horizontal="center" vertical="center" wrapText="1"/>
    </xf>
    <xf fontId="4" fillId="8" borderId="6" numFmtId="0" xfId="0" applyFont="1" applyFill="1" applyBorder="1" applyAlignment="1">
      <alignment vertical="center" wrapText="1"/>
    </xf>
    <xf fontId="4" fillId="8" borderId="6" numFmtId="0" xfId="0" applyFont="1" applyFill="1" applyBorder="1" applyAlignment="1">
      <alignment horizontal="left" vertical="center" wrapText="1"/>
    </xf>
    <xf fontId="12" fillId="8" borderId="7" numFmtId="0" xfId="0" applyFont="1" applyFill="1" applyBorder="1" applyAlignment="1">
      <alignment horizontal="center" vertical="center" wrapText="1"/>
    </xf>
    <xf fontId="4" fillId="0" borderId="8" numFmtId="164" xfId="0" applyNumberFormat="1" applyFont="1" applyBorder="1" applyAlignment="1">
      <alignment horizontal="center" vertical="center" wrapText="1"/>
    </xf>
    <xf fontId="12" fillId="2" borderId="7" numFmtId="0" xfId="0" applyFont="1" applyFill="1" applyBorder="1" applyAlignment="1">
      <alignment horizontal="center" vertical="center" wrapText="1"/>
    </xf>
    <xf fontId="3" fillId="8" borderId="9" numFmtId="165" xfId="0" applyNumberFormat="1" applyFont="1" applyFill="1" applyBorder="1" applyAlignment="1">
      <alignment horizontal="center" vertical="center" wrapText="1"/>
    </xf>
    <xf fontId="13" fillId="8" borderId="10" numFmtId="0" xfId="0" applyFont="1" applyFill="1" applyBorder="1" applyAlignment="1">
      <alignment horizontal="center" vertical="center" wrapText="1"/>
    </xf>
    <xf fontId="14" fillId="8" borderId="11" numFmtId="0" xfId="0" applyFont="1" applyFill="1" applyBorder="1" applyAlignment="1">
      <alignment horizontal="center" vertical="center" wrapText="1"/>
    </xf>
    <xf fontId="15" fillId="8" borderId="12" numFmtId="0" xfId="0" applyFont="1" applyFill="1" applyBorder="1" applyAlignment="1">
      <alignment horizontal="center" vertical="center" wrapText="1"/>
    </xf>
    <xf fontId="16" fillId="8" borderId="13" numFmtId="0" xfId="0" applyFont="1" applyFill="1" applyBorder="1" applyAlignment="1">
      <alignment horizontal="center" vertical="center" wrapText="1"/>
    </xf>
    <xf fontId="17" fillId="8" borderId="14" numFmtId="0" xfId="0" applyFont="1" applyFill="1" applyBorder="1" applyAlignment="1">
      <alignment horizontal="center" vertical="center" wrapText="1"/>
    </xf>
    <xf fontId="4" fillId="8" borderId="15" numFmtId="0" xfId="0" applyFont="1" applyFill="1" applyBorder="1" applyAlignment="1">
      <alignment vertical="center" wrapText="1"/>
    </xf>
    <xf fontId="4" fillId="8" borderId="15" numFmtId="0" xfId="0" applyFont="1" applyFill="1" applyBorder="1" applyAlignment="1">
      <alignment horizontal="center" vertical="center" wrapText="1"/>
    </xf>
    <xf fontId="12" fillId="8" borderId="16" numFmtId="0" xfId="0" applyFont="1" applyFill="1" applyBorder="1" applyAlignment="1">
      <alignment horizontal="center" vertical="center" wrapText="1"/>
    </xf>
    <xf fontId="4" fillId="0" borderId="17" numFmtId="0" xfId="0" applyFont="1" applyBorder="1" applyAlignment="1">
      <alignment horizontal="center" vertical="center" wrapText="1"/>
    </xf>
    <xf fontId="12" fillId="2" borderId="16" numFmtId="0" xfId="0" applyFont="1" applyFill="1" applyBorder="1" applyAlignment="1">
      <alignment horizontal="center" vertical="center" wrapText="1"/>
    </xf>
    <xf fontId="3" fillId="8" borderId="18" numFmtId="165" xfId="0" applyNumberFormat="1" applyFont="1" applyFill="1" applyBorder="1" applyAlignment="1">
      <alignment horizontal="center" vertical="center" wrapText="1"/>
    </xf>
    <xf fontId="13" fillId="8" borderId="19" numFmtId="0" xfId="0" applyFont="1" applyFill="1" applyBorder="1" applyAlignment="1">
      <alignment horizontal="center" vertical="center" wrapText="1"/>
    </xf>
    <xf fontId="14" fillId="8" borderId="20" numFmtId="0" xfId="0" applyFont="1" applyFill="1" applyBorder="1" applyAlignment="1">
      <alignment horizontal="center" vertical="center" wrapText="1"/>
    </xf>
    <xf fontId="15" fillId="8" borderId="21" numFmtId="0" xfId="0" applyFont="1" applyFill="1" applyBorder="1" applyAlignment="1">
      <alignment horizontal="center" vertical="center" wrapText="1"/>
    </xf>
    <xf fontId="16" fillId="8" borderId="22" numFmtId="0" xfId="0" applyFont="1" applyFill="1" applyBorder="1" applyAlignment="1">
      <alignment horizontal="center" vertical="center" wrapText="1"/>
    </xf>
    <xf fontId="17" fillId="8" borderId="23" numFmtId="0" xfId="0" applyFont="1" applyFill="1" applyBorder="1" applyAlignment="1">
      <alignment horizontal="center" vertical="center" wrapText="1"/>
    </xf>
    <xf fontId="4" fillId="8" borderId="15" numFmtId="0" xfId="0" applyFont="1" applyFill="1" applyBorder="1" applyAlignment="1">
      <alignment horizontal="left" vertical="center" wrapText="1"/>
    </xf>
    <xf fontId="7" fillId="2" borderId="16" numFmtId="0" xfId="0" applyFont="1" applyFill="1" applyBorder="1" applyAlignment="1">
      <alignment horizontal="center" vertical="center" wrapText="1"/>
    </xf>
    <xf fontId="4" fillId="0" borderId="17" numFmtId="164" xfId="0" applyNumberFormat="1" applyFont="1" applyBorder="1" applyAlignment="1">
      <alignment horizontal="center" vertical="center" wrapText="1"/>
    </xf>
    <xf fontId="18" fillId="8" borderId="18" numFmtId="165" xfId="0" applyNumberFormat="1" applyFont="1" applyFill="1" applyBorder="1" applyAlignment="1">
      <alignment horizontal="center" vertical="center" wrapText="1"/>
    </xf>
    <xf fontId="4" fillId="0" borderId="17" numFmtId="10" xfId="0" applyNumberFormat="1" applyFont="1" applyBorder="1" applyAlignment="1">
      <alignment horizontal="center" vertical="center" wrapText="1"/>
    </xf>
    <xf fontId="16" fillId="8" borderId="22" numFmtId="10" xfId="0" applyNumberFormat="1" applyFont="1" applyFill="1" applyBorder="1" applyAlignment="1">
      <alignment horizontal="center" vertical="center" wrapText="1"/>
    </xf>
    <xf fontId="12" fillId="0" borderId="16" numFmtId="0" xfId="0" applyFont="1" applyBorder="1" applyAlignment="1">
      <alignment horizontal="center" vertical="center" wrapText="1"/>
    </xf>
    <xf fontId="12" fillId="2" borderId="0" numFmtId="0" xfId="0" applyFont="1" applyFill="1" applyAlignment="1">
      <alignment horizontal="center" vertical="center" wrapText="1"/>
    </xf>
    <xf fontId="19" fillId="2" borderId="16" numFmtId="0" xfId="0" applyFont="1" applyFill="1" applyBorder="1" applyAlignment="1">
      <alignment horizontal="center" vertical="center" wrapText="1"/>
    </xf>
    <xf fontId="20" fillId="0" borderId="17" numFmtId="0" xfId="0" applyFont="1" applyBorder="1" applyAlignment="1">
      <alignment horizontal="center" vertical="center" wrapText="1"/>
    </xf>
    <xf fontId="4" fillId="0" borderId="17" numFmtId="2" xfId="0" applyNumberFormat="1" applyFont="1" applyBorder="1" applyAlignment="1">
      <alignment horizontal="center" vertical="center" wrapText="1"/>
    </xf>
    <xf fontId="20" fillId="0" borderId="17" numFmtId="164" xfId="0" applyNumberFormat="1" applyFont="1" applyBorder="1" applyAlignment="1">
      <alignment horizontal="center" vertical="center" wrapText="1"/>
    </xf>
    <xf fontId="3" fillId="8" borderId="24" numFmtId="165" xfId="0" applyNumberFormat="1" applyFont="1" applyFill="1" applyBorder="1" applyAlignment="1">
      <alignment horizontal="center" vertical="center" wrapText="1"/>
    </xf>
    <xf fontId="13" fillId="8" borderId="25" numFmtId="0" xfId="0" applyFont="1" applyFill="1" applyBorder="1" applyAlignment="1">
      <alignment horizontal="center" vertical="center" wrapText="1"/>
    </xf>
    <xf fontId="14" fillId="8" borderId="26" numFmtId="0" xfId="0" applyFont="1" applyFill="1" applyBorder="1" applyAlignment="1">
      <alignment horizontal="center" vertical="center" wrapText="1"/>
    </xf>
    <xf fontId="15" fillId="8" borderId="27" numFmtId="0" xfId="0" applyFont="1" applyFill="1" applyBorder="1" applyAlignment="1">
      <alignment horizontal="center" vertical="center" wrapText="1"/>
    </xf>
    <xf fontId="16" fillId="8" borderId="28" numFmtId="0" xfId="0" applyFont="1" applyFill="1" applyBorder="1" applyAlignment="1">
      <alignment horizontal="center" vertical="center" wrapText="1"/>
    </xf>
    <xf fontId="17" fillId="8" borderId="29" numFmtId="0" xfId="0" applyFont="1" applyFill="1" applyBorder="1" applyAlignment="1">
      <alignment horizontal="center" vertical="center" wrapText="1"/>
    </xf>
    <xf fontId="4" fillId="0" borderId="0" numFmtId="0" xfId="0" applyFont="1" applyAlignment="1">
      <alignment horizontal="center" vertical="center"/>
    </xf>
    <xf fontId="12" fillId="0" borderId="0" numFmtId="0" xfId="0" applyFont="1" applyAlignment="1">
      <alignment horizontal="center" vertical="center"/>
    </xf>
    <xf fontId="3" fillId="0" borderId="0" numFmtId="0" xfId="0" applyFont="1" applyAlignment="1">
      <alignment wrapText="1"/>
    </xf>
    <xf fontId="21" fillId="0" borderId="0" numFmtId="0" xfId="0" applyFont="1"/>
    <xf fontId="22" fillId="0" borderId="0" numFmtId="0" xfId="0" applyFont="1"/>
    <xf fontId="22" fillId="0" borderId="0" numFmtId="0" xfId="0" applyFont="1"/>
    <xf fontId="23" fillId="0" borderId="0" numFmtId="0" xfId="0" applyFont="1"/>
    <xf fontId="21" fillId="0" borderId="0" numFmtId="0" xfId="0" applyFont="1" applyAlignment="1">
      <alignment horizontal="center"/>
    </xf>
    <xf fontId="22" fillId="0" borderId="0" numFmtId="0" xfId="0" applyFont="1" applyAlignment="1">
      <alignment horizontal="center"/>
    </xf>
    <xf fontId="24" fillId="0" borderId="0" numFmtId="0" xfId="0" applyFont="1"/>
    <xf fontId="25" fillId="0" borderId="0" numFmtId="0" xfId="0" applyFont="1"/>
    <xf fontId="3" fillId="0" borderId="0" numFmtId="0" xfId="0" applyFont="1" applyAlignment="1">
      <alignment horizontal="center"/>
    </xf>
    <xf fontId="4" fillId="0" borderId="0" numFmtId="164" xfId="0" applyNumberFormat="1" applyFont="1" applyAlignment="1">
      <alignment horizontal="center"/>
    </xf>
    <xf fontId="4" fillId="0" borderId="0" numFmtId="165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/><Relationship 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GridLines="0" zoomScale="100" workbookViewId="0">
      <selection activeCell="D3" activeCellId="0" sqref="D3"/>
    </sheetView>
  </sheetViews>
  <sheetFormatPr defaultColWidth="14.43" defaultRowHeight="15" customHeight="1"/>
  <cols>
    <col customWidth="1" min="1" max="1" width="18"/>
    <col customWidth="1" min="2" max="2" width="31.710000000000001"/>
    <col customWidth="1" min="3" max="3" width="53.57"/>
    <col customWidth="1" min="4" max="5" width="13.140000000000001"/>
    <col customWidth="1" min="6" max="6" width="13.43"/>
    <col customWidth="1" min="7" max="7" width="19.43"/>
    <col customWidth="1" min="8" max="8" width="42.28125"/>
    <col customWidth="1" hidden="1" min="9" max="9" width="13.43"/>
    <col customWidth="1" hidden="1" min="10" max="11" width="11.140000000000001"/>
    <col customWidth="1" hidden="1" min="12" max="17" width="10.43"/>
    <col customWidth="1" min="18" max="23" width="9.1400000000000006"/>
  </cols>
  <sheetData>
    <row r="1" ht="41.25" customHeight="1">
      <c r="A1" s="1" t="s">
        <v>0</v>
      </c>
      <c r="D1" s="2"/>
      <c r="E1" s="2"/>
      <c r="F1" s="3" t="s">
        <v>1</v>
      </c>
      <c r="G1" s="4">
        <f>COUNTA(G3:G300)/COUNTA(A3:A300)</f>
        <v>0.0080000000000000002</v>
      </c>
      <c r="H1" s="5"/>
      <c r="I1" s="6"/>
      <c r="J1" s="7" t="s">
        <v>2</v>
      </c>
      <c r="L1" s="8" t="s">
        <v>3</v>
      </c>
      <c r="O1" s="8" t="s">
        <v>4</v>
      </c>
      <c r="R1" s="6"/>
      <c r="S1" s="6"/>
      <c r="T1" s="6"/>
      <c r="U1" s="6"/>
      <c r="V1" s="6"/>
      <c r="W1" s="6"/>
    </row>
    <row r="2" ht="27.75" customHeight="1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  <c r="F2" s="10" t="s">
        <v>10</v>
      </c>
      <c r="G2" s="11" t="s">
        <v>11</v>
      </c>
      <c r="H2" s="12" t="s">
        <v>12</v>
      </c>
      <c r="I2" s="13" t="s">
        <v>13</v>
      </c>
      <c r="J2" s="14" t="s">
        <v>14</v>
      </c>
      <c r="K2" s="15" t="s">
        <v>15</v>
      </c>
      <c r="L2" s="16">
        <v>0</v>
      </c>
      <c r="M2" s="17">
        <v>0.5</v>
      </c>
      <c r="N2" s="18">
        <v>1</v>
      </c>
      <c r="O2" s="16">
        <v>0</v>
      </c>
      <c r="P2" s="17">
        <v>0.5</v>
      </c>
      <c r="Q2" s="18">
        <v>1</v>
      </c>
      <c r="R2" s="6"/>
      <c r="S2" s="6"/>
      <c r="T2" s="6"/>
      <c r="U2" s="6"/>
      <c r="V2" s="6"/>
      <c r="W2" s="6"/>
    </row>
    <row r="3" ht="38.25" customHeight="1">
      <c r="A3" s="19" t="s">
        <v>16</v>
      </c>
      <c r="B3" s="20" t="s">
        <v>17</v>
      </c>
      <c r="C3" s="21" t="s">
        <v>18</v>
      </c>
      <c r="D3" s="19" t="s">
        <v>19</v>
      </c>
      <c r="E3" s="19"/>
      <c r="F3" s="22" t="s">
        <v>20</v>
      </c>
      <c r="G3" s="23" t="s">
        <v>21</v>
      </c>
      <c r="H3" s="24"/>
      <c r="I3" s="25" t="e">
        <f>IF((G3-J3)/(K3-J3)&gt;1,1,IF((G3-J3)/(K3-J3)&lt;0,0,(G3-J3)/(K3-J3)))</f>
        <v>#VALUE!</v>
      </c>
      <c r="J3" s="26">
        <f>IF(L3="",M3-(N3-M3),L3)</f>
        <v>0.69999999999999996</v>
      </c>
      <c r="K3" s="27">
        <f>IF(N3="",M3-L3+M3,N3)</f>
        <v>0.90000000000000002</v>
      </c>
      <c r="L3" s="28">
        <v>0.69999999999999996</v>
      </c>
      <c r="M3" s="29"/>
      <c r="N3" s="30">
        <v>0.90000000000000002</v>
      </c>
      <c r="O3" s="28"/>
      <c r="P3" s="29"/>
      <c r="Q3" s="30"/>
      <c r="R3" s="6"/>
      <c r="S3" s="6"/>
      <c r="T3" s="6"/>
      <c r="U3" s="6"/>
      <c r="V3" s="6"/>
      <c r="W3" s="6"/>
    </row>
    <row r="4" ht="38.25" customHeight="1">
      <c r="A4" s="19" t="s">
        <v>16</v>
      </c>
      <c r="B4" s="20" t="s">
        <v>17</v>
      </c>
      <c r="C4" s="31" t="s">
        <v>22</v>
      </c>
      <c r="D4" s="19" t="s">
        <v>23</v>
      </c>
      <c r="E4" s="32" t="s">
        <v>24</v>
      </c>
      <c r="F4" s="33" t="s">
        <v>14</v>
      </c>
      <c r="G4" s="34"/>
      <c r="H4" s="35"/>
      <c r="I4" s="36" t="e">
        <f>_xlfn.SWITCH(G4,L4,$L$2,M4,$M$2,N4,$N$2)</f>
        <v>#N/A</v>
      </c>
      <c r="J4" s="37"/>
      <c r="K4" s="38"/>
      <c r="L4" s="39" t="s">
        <v>25</v>
      </c>
      <c r="M4" s="40" t="s">
        <v>26</v>
      </c>
      <c r="N4" s="41" t="s">
        <v>27</v>
      </c>
      <c r="O4" s="39"/>
      <c r="P4" s="40"/>
      <c r="Q4" s="41"/>
      <c r="R4" s="6"/>
      <c r="S4" s="6"/>
      <c r="T4" s="6"/>
      <c r="U4" s="6"/>
      <c r="V4" s="6"/>
      <c r="W4" s="6"/>
    </row>
    <row r="5" ht="38.25" customHeight="1">
      <c r="A5" s="19" t="s">
        <v>16</v>
      </c>
      <c r="B5" s="20" t="s">
        <v>17</v>
      </c>
      <c r="C5" s="42" t="s">
        <v>28</v>
      </c>
      <c r="D5" s="19" t="s">
        <v>23</v>
      </c>
      <c r="E5" s="32"/>
      <c r="F5" s="33" t="s">
        <v>29</v>
      </c>
      <c r="G5" s="34"/>
      <c r="H5" s="43"/>
      <c r="I5" s="36">
        <f>IF((G5-J5)/(K5-J5)&gt;1,1,IF((G5-J5)/(K5-J5)&lt;0,0,(G5-J5)/(K5-J5)))</f>
        <v>0</v>
      </c>
      <c r="J5" s="37">
        <f>IF(L5="",M5-(N5-M5),L5)</f>
        <v>24</v>
      </c>
      <c r="K5" s="38">
        <f>IF(N5="",M5-L5+M5,N5)</f>
        <v>48</v>
      </c>
      <c r="L5" s="39">
        <v>24</v>
      </c>
      <c r="M5" s="40"/>
      <c r="N5" s="41">
        <v>48</v>
      </c>
      <c r="O5" s="39"/>
      <c r="P5" s="40"/>
      <c r="Q5" s="41"/>
      <c r="R5" s="6"/>
      <c r="S5" s="6"/>
      <c r="T5" s="6"/>
      <c r="U5" s="6"/>
      <c r="V5" s="6"/>
      <c r="W5" s="6"/>
    </row>
    <row r="6" ht="38.25" customHeight="1">
      <c r="A6" s="19" t="s">
        <v>16</v>
      </c>
      <c r="B6" s="20" t="s">
        <v>17</v>
      </c>
      <c r="C6" s="31" t="s">
        <v>30</v>
      </c>
      <c r="D6" s="32" t="s">
        <v>23</v>
      </c>
      <c r="E6" s="32"/>
      <c r="F6" s="33" t="s">
        <v>14</v>
      </c>
      <c r="G6" s="34"/>
      <c r="H6" s="35"/>
      <c r="I6" s="36" t="e">
        <f>_xlfn.SWITCH(G6,L6,$L$2,M6,$M$2,N6,$N$2)</f>
        <v>#N/A</v>
      </c>
      <c r="J6" s="37"/>
      <c r="K6" s="38"/>
      <c r="L6" s="39" t="s">
        <v>25</v>
      </c>
      <c r="M6" s="40" t="s">
        <v>26</v>
      </c>
      <c r="N6" s="41" t="s">
        <v>27</v>
      </c>
      <c r="O6" s="39"/>
      <c r="P6" s="40"/>
      <c r="Q6" s="41"/>
      <c r="R6" s="6"/>
      <c r="S6" s="6"/>
      <c r="T6" s="6"/>
      <c r="U6" s="6"/>
      <c r="V6" s="6"/>
      <c r="W6" s="6"/>
    </row>
    <row r="7" ht="38.25" customHeight="1">
      <c r="A7" s="19" t="s">
        <v>16</v>
      </c>
      <c r="B7" s="20" t="s">
        <v>17</v>
      </c>
      <c r="C7" s="31" t="s">
        <v>31</v>
      </c>
      <c r="D7" s="32" t="s">
        <v>23</v>
      </c>
      <c r="E7" s="32"/>
      <c r="F7" s="33" t="s">
        <v>14</v>
      </c>
      <c r="G7" s="34"/>
      <c r="H7" s="35"/>
      <c r="I7" s="36" t="e">
        <f>_xlfn.SWITCH(G7,L7,$L$2,M7,$M$2,N7,$N$2)</f>
        <v>#N/A</v>
      </c>
      <c r="J7" s="37"/>
      <c r="K7" s="38"/>
      <c r="L7" s="39" t="s">
        <v>25</v>
      </c>
      <c r="M7" s="40" t="s">
        <v>32</v>
      </c>
      <c r="N7" s="41" t="s">
        <v>27</v>
      </c>
      <c r="O7" s="39"/>
      <c r="P7" s="40"/>
      <c r="Q7" s="41"/>
      <c r="R7" s="6"/>
      <c r="S7" s="6"/>
      <c r="T7" s="6"/>
      <c r="U7" s="6"/>
      <c r="V7" s="6"/>
      <c r="W7" s="6"/>
    </row>
    <row r="8" ht="38.25" customHeight="1">
      <c r="A8" s="19" t="s">
        <v>16</v>
      </c>
      <c r="B8" s="20" t="s">
        <v>17</v>
      </c>
      <c r="C8" s="42" t="s">
        <v>33</v>
      </c>
      <c r="D8" s="19" t="s">
        <v>23</v>
      </c>
      <c r="E8" s="32"/>
      <c r="F8" s="33" t="s">
        <v>14</v>
      </c>
      <c r="G8" s="34"/>
      <c r="H8" s="35"/>
      <c r="I8" s="36" t="e">
        <f>_xlfn.SWITCH(G8,L8,$L$2,M8,$M$2,N8,$N$2)</f>
        <v>#N/A</v>
      </c>
      <c r="J8" s="37"/>
      <c r="K8" s="38"/>
      <c r="L8" s="39" t="s">
        <v>25</v>
      </c>
      <c r="M8" s="40" t="s">
        <v>26</v>
      </c>
      <c r="N8" s="41" t="s">
        <v>27</v>
      </c>
      <c r="O8" s="39"/>
      <c r="P8" s="40"/>
      <c r="Q8" s="41"/>
      <c r="R8" s="6"/>
      <c r="S8" s="6"/>
      <c r="T8" s="6"/>
      <c r="U8" s="6"/>
      <c r="V8" s="6"/>
      <c r="W8" s="6"/>
    </row>
    <row r="9" ht="38.25" customHeight="1">
      <c r="A9" s="19" t="s">
        <v>16</v>
      </c>
      <c r="B9" s="20" t="s">
        <v>17</v>
      </c>
      <c r="C9" s="42" t="s">
        <v>34</v>
      </c>
      <c r="D9" s="19" t="s">
        <v>23</v>
      </c>
      <c r="E9" s="32"/>
      <c r="F9" s="33" t="s">
        <v>14</v>
      </c>
      <c r="G9" s="34"/>
      <c r="H9" s="35"/>
      <c r="I9" s="36">
        <f>IF((G9-J9)/(K9-J9)&gt;1,1,IF((G9-J9)/(K9-J9)&lt;0,0,(G9-J9)/(K9-J9)))</f>
        <v>0</v>
      </c>
      <c r="J9" s="37">
        <f>IF(L9="",M9-(N9-M9),L9)</f>
        <v>0</v>
      </c>
      <c r="K9" s="38">
        <f>IF(N9="",M9-L9+M9,N9)</f>
        <v>2</v>
      </c>
      <c r="L9" s="39">
        <v>0</v>
      </c>
      <c r="M9" s="40"/>
      <c r="N9" s="41">
        <v>2</v>
      </c>
      <c r="O9" s="39"/>
      <c r="P9" s="40"/>
      <c r="Q9" s="41"/>
      <c r="R9" s="6"/>
      <c r="S9" s="6"/>
      <c r="T9" s="6"/>
      <c r="U9" s="6"/>
      <c r="V9" s="6"/>
      <c r="W9" s="6"/>
    </row>
    <row r="10" ht="38.25" customHeight="1">
      <c r="A10" s="19" t="s">
        <v>16</v>
      </c>
      <c r="B10" s="20" t="s">
        <v>17</v>
      </c>
      <c r="C10" s="31" t="s">
        <v>35</v>
      </c>
      <c r="D10" s="19" t="s">
        <v>23</v>
      </c>
      <c r="E10" s="32"/>
      <c r="F10" s="33" t="s">
        <v>14</v>
      </c>
      <c r="G10" s="34"/>
      <c r="H10" s="35"/>
      <c r="I10" s="36" t="e">
        <f>_xlfn.SWITCH(G10,L10,$L$2,M10,$M$2,N10,$N$2)</f>
        <v>#N/A</v>
      </c>
      <c r="J10" s="37"/>
      <c r="K10" s="38"/>
      <c r="L10" s="39" t="s">
        <v>25</v>
      </c>
      <c r="M10" s="40" t="s">
        <v>26</v>
      </c>
      <c r="N10" s="41" t="s">
        <v>27</v>
      </c>
      <c r="O10" s="39"/>
      <c r="P10" s="40"/>
      <c r="Q10" s="41"/>
      <c r="R10" s="6"/>
      <c r="S10" s="6"/>
      <c r="T10" s="6"/>
      <c r="U10" s="6"/>
      <c r="V10" s="6"/>
      <c r="W10" s="6"/>
    </row>
    <row r="11" ht="38.25" customHeight="1">
      <c r="A11" s="19" t="s">
        <v>16</v>
      </c>
      <c r="B11" s="20" t="s">
        <v>17</v>
      </c>
      <c r="C11" s="31" t="s">
        <v>36</v>
      </c>
      <c r="D11" s="32" t="s">
        <v>23</v>
      </c>
      <c r="E11" s="32"/>
      <c r="F11" s="33" t="s">
        <v>14</v>
      </c>
      <c r="G11" s="34"/>
      <c r="H11" s="35"/>
      <c r="I11" s="36" t="e">
        <f>_xlfn.SWITCH(G11,L11,$L$2,M11,$M$2,N11,$N$2)</f>
        <v>#N/A</v>
      </c>
      <c r="J11" s="37"/>
      <c r="K11" s="38"/>
      <c r="L11" s="39" t="s">
        <v>25</v>
      </c>
      <c r="M11" s="40" t="s">
        <v>26</v>
      </c>
      <c r="N11" s="41" t="s">
        <v>27</v>
      </c>
      <c r="O11" s="39"/>
      <c r="P11" s="40"/>
      <c r="Q11" s="41"/>
      <c r="R11" s="6"/>
      <c r="S11" s="6"/>
      <c r="T11" s="6"/>
      <c r="U11" s="6"/>
      <c r="V11" s="6"/>
      <c r="W11" s="6"/>
    </row>
    <row r="12" ht="38.25" customHeight="1">
      <c r="A12" s="19" t="s">
        <v>16</v>
      </c>
      <c r="B12" s="20" t="s">
        <v>17</v>
      </c>
      <c r="C12" s="31" t="s">
        <v>37</v>
      </c>
      <c r="D12" s="32" t="s">
        <v>19</v>
      </c>
      <c r="E12" s="32"/>
      <c r="F12" s="33" t="s">
        <v>38</v>
      </c>
      <c r="G12" s="34"/>
      <c r="H12" s="35"/>
      <c r="I12" s="36">
        <f>IF((G12-J12)/(K12-J12)&gt;1,1,IF((G12-J12)/(K12-J12)&lt;0,0,(G12-J12)/(K12-J12)))</f>
        <v>1</v>
      </c>
      <c r="J12" s="37">
        <f>IF(L12="",M12-(N12-M12),L12)</f>
        <v>5</v>
      </c>
      <c r="K12" s="38">
        <f>IF(N12="",M12-L12+M12,N12)</f>
        <v>0</v>
      </c>
      <c r="L12" s="39">
        <v>5</v>
      </c>
      <c r="M12" s="40">
        <v>2.75</v>
      </c>
      <c r="N12" s="41">
        <v>0</v>
      </c>
      <c r="O12" s="39"/>
      <c r="P12" s="40"/>
      <c r="Q12" s="41"/>
      <c r="R12" s="6"/>
      <c r="S12" s="6"/>
      <c r="T12" s="6"/>
      <c r="U12" s="6"/>
      <c r="V12" s="6"/>
      <c r="W12" s="6"/>
    </row>
    <row r="13" ht="38.25" customHeight="1">
      <c r="A13" s="19" t="s">
        <v>16</v>
      </c>
      <c r="B13" s="20" t="s">
        <v>17</v>
      </c>
      <c r="C13" s="31" t="s">
        <v>39</v>
      </c>
      <c r="D13" s="32" t="s">
        <v>23</v>
      </c>
      <c r="E13" s="32"/>
      <c r="F13" s="33" t="s">
        <v>14</v>
      </c>
      <c r="G13" s="34"/>
      <c r="H13" s="35"/>
      <c r="I13" s="36">
        <f>_xlfn.SWITCH(G13,L13,$L$2,M13,$M$2,N13,$N$2)</f>
        <v>0.5</v>
      </c>
      <c r="J13" s="37"/>
      <c r="K13" s="38"/>
      <c r="L13" s="39" t="s">
        <v>25</v>
      </c>
      <c r="M13" s="40"/>
      <c r="N13" s="41" t="s">
        <v>27</v>
      </c>
      <c r="O13" s="39"/>
      <c r="P13" s="40"/>
      <c r="Q13" s="41"/>
      <c r="R13" s="6"/>
      <c r="S13" s="6"/>
      <c r="T13" s="6"/>
      <c r="U13" s="6"/>
      <c r="V13" s="6"/>
      <c r="W13" s="6"/>
    </row>
    <row r="14" ht="38.25" customHeight="1">
      <c r="A14" s="19" t="s">
        <v>16</v>
      </c>
      <c r="B14" s="20" t="s">
        <v>17</v>
      </c>
      <c r="C14" s="42" t="s">
        <v>40</v>
      </c>
      <c r="D14" s="32" t="s">
        <v>19</v>
      </c>
      <c r="E14" s="32"/>
      <c r="F14" s="33" t="s">
        <v>41</v>
      </c>
      <c r="G14" s="34"/>
      <c r="H14" s="35"/>
      <c r="I14" s="36">
        <f>IF((G14-J14)/(K14-J14)&gt;1,1,IF((G14-J14)/(K14-J14)&lt;0,0,(G14-J14)/(K14-J14)))</f>
        <v>0</v>
      </c>
      <c r="J14" s="37">
        <f>IF(L14="",M14-(N14-M14),L14)</f>
        <v>4.2000000000000002</v>
      </c>
      <c r="K14" s="38">
        <f>IF(N14="",M14-L14+M14,N14)</f>
        <v>12</v>
      </c>
      <c r="L14" s="39">
        <v>4.2000000000000002</v>
      </c>
      <c r="M14" s="40">
        <v>5.2000000000000002</v>
      </c>
      <c r="N14" s="41">
        <v>12</v>
      </c>
      <c r="O14" s="39"/>
      <c r="P14" s="40"/>
      <c r="Q14" s="41"/>
      <c r="R14" s="6"/>
      <c r="S14" s="6"/>
      <c r="T14" s="6"/>
      <c r="U14" s="6"/>
      <c r="V14" s="6"/>
      <c r="W14" s="6"/>
    </row>
    <row r="15" ht="38.25" customHeight="1">
      <c r="A15" s="19" t="s">
        <v>16</v>
      </c>
      <c r="B15" s="20" t="s">
        <v>17</v>
      </c>
      <c r="C15" s="31" t="s">
        <v>42</v>
      </c>
      <c r="D15" s="32" t="s">
        <v>23</v>
      </c>
      <c r="E15" s="32"/>
      <c r="F15" s="33" t="s">
        <v>14</v>
      </c>
      <c r="G15" s="34"/>
      <c r="H15" s="35"/>
      <c r="I15" s="36" t="e">
        <f>_xlfn.SWITCH(G15,L15,$L$2,M15,$M$2,N15,$N$2)</f>
        <v>#N/A</v>
      </c>
      <c r="J15" s="37"/>
      <c r="K15" s="38"/>
      <c r="L15" s="39" t="s">
        <v>25</v>
      </c>
      <c r="M15" s="40" t="s">
        <v>26</v>
      </c>
      <c r="N15" s="41" t="s">
        <v>27</v>
      </c>
      <c r="O15" s="39"/>
      <c r="P15" s="40"/>
      <c r="Q15" s="41"/>
      <c r="R15" s="6"/>
      <c r="S15" s="6"/>
      <c r="T15" s="6"/>
      <c r="U15" s="6"/>
      <c r="V15" s="6"/>
      <c r="W15" s="6"/>
    </row>
    <row r="16" ht="38.25" customHeight="1">
      <c r="A16" s="19" t="s">
        <v>16</v>
      </c>
      <c r="B16" s="20" t="s">
        <v>17</v>
      </c>
      <c r="C16" s="42" t="s">
        <v>43</v>
      </c>
      <c r="D16" s="32" t="s">
        <v>44</v>
      </c>
      <c r="E16" s="32"/>
      <c r="F16" s="33" t="s">
        <v>20</v>
      </c>
      <c r="G16" s="44"/>
      <c r="H16" s="35"/>
      <c r="I16" s="45">
        <f>IF((G16-J16)/(K16-J16)&gt;1,1,IF((G16-J16)/(K16-J16)&lt;0,0,(G16-J16)/(K16-J16)))</f>
        <v>1</v>
      </c>
      <c r="J16" s="37">
        <f>IF(L16="",M16-(N16-M16),L16)</f>
        <v>0.20000000000000001</v>
      </c>
      <c r="K16" s="38">
        <f>IF(N16="",M16-L16+M16,N16)</f>
        <v>0</v>
      </c>
      <c r="L16" s="39">
        <v>0.20000000000000001</v>
      </c>
      <c r="M16" s="40"/>
      <c r="N16" s="41">
        <v>0</v>
      </c>
      <c r="O16" s="39"/>
      <c r="P16" s="40"/>
      <c r="Q16" s="41"/>
      <c r="R16" s="6"/>
      <c r="S16" s="6"/>
      <c r="T16" s="6"/>
      <c r="U16" s="6"/>
      <c r="V16" s="6"/>
      <c r="W16" s="6"/>
    </row>
    <row r="17" ht="38.25" customHeight="1">
      <c r="A17" s="19" t="s">
        <v>16</v>
      </c>
      <c r="B17" s="20" t="s">
        <v>17</v>
      </c>
      <c r="C17" s="42" t="s">
        <v>45</v>
      </c>
      <c r="D17" s="32" t="s">
        <v>46</v>
      </c>
      <c r="E17" s="32"/>
      <c r="F17" s="33" t="s">
        <v>47</v>
      </c>
      <c r="G17" s="34"/>
      <c r="H17" s="35"/>
      <c r="I17" s="45">
        <f>IF((G17-J17)/(K17-J17)&gt;1,1,IF((G17-J17)/(K17-J17)&lt;0,0,(G17-J17)/(K17-J17)))</f>
        <v>1</v>
      </c>
      <c r="J17" s="37">
        <f>IF(L17="",M17-(N17-M17),L17)</f>
        <v>90</v>
      </c>
      <c r="K17" s="38">
        <f>IF(N17="",M17-L17+M17,N17)</f>
        <v>30</v>
      </c>
      <c r="L17" s="39">
        <v>90</v>
      </c>
      <c r="M17" s="40"/>
      <c r="N17" s="41">
        <v>30</v>
      </c>
      <c r="O17" s="39"/>
      <c r="P17" s="40"/>
      <c r="Q17" s="41"/>
      <c r="R17" s="6"/>
      <c r="S17" s="6"/>
      <c r="T17" s="6"/>
      <c r="U17" s="6"/>
      <c r="V17" s="6"/>
      <c r="W17" s="6"/>
    </row>
    <row r="18" ht="38.25" customHeight="1">
      <c r="A18" s="19" t="s">
        <v>16</v>
      </c>
      <c r="B18" s="20" t="s">
        <v>17</v>
      </c>
      <c r="C18" s="31" t="s">
        <v>48</v>
      </c>
      <c r="D18" s="32" t="s">
        <v>19</v>
      </c>
      <c r="E18" s="32"/>
      <c r="F18" s="33" t="s">
        <v>20</v>
      </c>
      <c r="G18" s="44"/>
      <c r="H18" s="35"/>
      <c r="I18" s="36">
        <f>IF((G18-J18)/(K18-J18)&gt;1,1,IF((G18-J18)/(K18-J18)&lt;0,0,(G18-J18)/(K18-J18)))</f>
        <v>0</v>
      </c>
      <c r="J18" s="37">
        <f>IF(L18="",M18-(N18-M18),L18)</f>
        <v>0.95999999999999996</v>
      </c>
      <c r="K18" s="38">
        <f>IF(N18="",M18-L18+M18,N18)</f>
        <v>1</v>
      </c>
      <c r="L18" s="39"/>
      <c r="M18" s="40">
        <v>0.97999999999999998</v>
      </c>
      <c r="N18" s="41">
        <v>1</v>
      </c>
      <c r="O18" s="39"/>
      <c r="P18" s="40"/>
      <c r="Q18" s="41"/>
      <c r="R18" s="6"/>
      <c r="S18" s="6"/>
      <c r="T18" s="6"/>
      <c r="U18" s="6"/>
      <c r="V18" s="6"/>
      <c r="W18" s="6"/>
    </row>
    <row r="19" ht="38.25" customHeight="1">
      <c r="A19" s="19" t="s">
        <v>16</v>
      </c>
      <c r="B19" s="20" t="s">
        <v>17</v>
      </c>
      <c r="C19" s="42" t="s">
        <v>49</v>
      </c>
      <c r="D19" s="32" t="s">
        <v>19</v>
      </c>
      <c r="E19" s="32"/>
      <c r="F19" s="33" t="s">
        <v>20</v>
      </c>
      <c r="G19" s="44"/>
      <c r="H19" s="35"/>
      <c r="I19" s="36">
        <f>IF((G19-J19)/(K19-J19)&gt;1,1,IF((G19-J19)/(K19-J19)&lt;0,0,(G19-J19)/(K19-J19)))</f>
        <v>0</v>
      </c>
      <c r="J19" s="37">
        <f>IF(L19="",M19-(N19-M19),L19)</f>
        <v>0.90000000000000002</v>
      </c>
      <c r="K19" s="38">
        <f>IF(N19="",M19-L19+M19,N19)</f>
        <v>1</v>
      </c>
      <c r="L19" s="39">
        <v>0.90000000000000002</v>
      </c>
      <c r="M19" s="40"/>
      <c r="N19" s="41">
        <v>1</v>
      </c>
      <c r="O19" s="39"/>
      <c r="P19" s="40"/>
      <c r="Q19" s="41"/>
      <c r="R19" s="6"/>
      <c r="S19" s="6"/>
      <c r="T19" s="6"/>
      <c r="U19" s="6"/>
      <c r="V19" s="6"/>
      <c r="W19" s="6"/>
    </row>
    <row r="20" ht="38.25" customHeight="1">
      <c r="A20" s="32" t="s">
        <v>50</v>
      </c>
      <c r="B20" s="31" t="s">
        <v>51</v>
      </c>
      <c r="C20" s="42" t="s">
        <v>52</v>
      </c>
      <c r="D20" s="32" t="s">
        <v>23</v>
      </c>
      <c r="E20" s="32" t="s">
        <v>53</v>
      </c>
      <c r="F20" s="33" t="s">
        <v>54</v>
      </c>
      <c r="G20" s="34"/>
      <c r="H20" s="35"/>
      <c r="I20" s="45">
        <f>IF((G20-J20)/(K20-J20)&gt;1,1,IF((G20-J20)/(K20-J20)&lt;0,0,(G20-J20)/(K20-J20)))</f>
        <v>1</v>
      </c>
      <c r="J20" s="37">
        <f>IF(L20="",M20-(N20-M20),L20)</f>
        <v>207</v>
      </c>
      <c r="K20" s="38">
        <f>IF(N20="",M20-L20+M20,N20)</f>
        <v>9</v>
      </c>
      <c r="L20" s="39">
        <v>207</v>
      </c>
      <c r="M20" s="40"/>
      <c r="N20" s="41">
        <v>9</v>
      </c>
      <c r="O20" s="39"/>
      <c r="P20" s="40"/>
      <c r="Q20" s="41"/>
      <c r="R20" s="6"/>
      <c r="S20" s="6"/>
      <c r="T20" s="6"/>
      <c r="U20" s="6"/>
      <c r="V20" s="6"/>
      <c r="W20" s="6"/>
    </row>
    <row r="21" ht="38.25" customHeight="1">
      <c r="A21" s="32" t="s">
        <v>50</v>
      </c>
      <c r="B21" s="31" t="s">
        <v>51</v>
      </c>
      <c r="C21" s="42" t="s">
        <v>55</v>
      </c>
      <c r="D21" s="32" t="s">
        <v>23</v>
      </c>
      <c r="E21" s="32" t="s">
        <v>53</v>
      </c>
      <c r="F21" s="33" t="s">
        <v>56</v>
      </c>
      <c r="G21" s="34"/>
      <c r="H21" s="35"/>
      <c r="I21" s="36">
        <f>IF((G21-J21)/(K21-J21)&gt;1,1,IF((G21-J21)/(K21-J21)&lt;0,0,(G21-J21)/(K21-J21)))</f>
        <v>1</v>
      </c>
      <c r="J21" s="37">
        <f>IF(L21="",M21-(N21-M21),L21)</f>
        <v>13.109999999999999</v>
      </c>
      <c r="K21" s="38">
        <f>IF(N21="",M21-L21+M21,N21)</f>
        <v>3.77</v>
      </c>
      <c r="L21" s="39">
        <v>13.109999999999999</v>
      </c>
      <c r="M21" s="40"/>
      <c r="N21" s="41">
        <v>3.77</v>
      </c>
      <c r="O21" s="39"/>
      <c r="P21" s="40"/>
      <c r="Q21" s="41"/>
      <c r="R21" s="6"/>
      <c r="S21" s="6"/>
      <c r="T21" s="6"/>
      <c r="U21" s="6"/>
      <c r="V21" s="6"/>
      <c r="W21" s="6"/>
    </row>
    <row r="22" ht="38.25" customHeight="1">
      <c r="A22" s="32" t="s">
        <v>50</v>
      </c>
      <c r="B22" s="31" t="s">
        <v>51</v>
      </c>
      <c r="C22" s="42" t="s">
        <v>57</v>
      </c>
      <c r="D22" s="32" t="s">
        <v>23</v>
      </c>
      <c r="E22" s="32"/>
      <c r="F22" s="33" t="s">
        <v>14</v>
      </c>
      <c r="G22" s="34"/>
      <c r="H22" s="43"/>
      <c r="I22" s="36" t="e">
        <f>_xlfn.SWITCH(G22,L22,$L$2,M22,$M$2,N22,$N$2)</f>
        <v>#N/A</v>
      </c>
      <c r="J22" s="37"/>
      <c r="K22" s="38"/>
      <c r="L22" s="39" t="s">
        <v>25</v>
      </c>
      <c r="M22" s="40" t="s">
        <v>26</v>
      </c>
      <c r="N22" s="41" t="s">
        <v>27</v>
      </c>
      <c r="O22" s="39"/>
      <c r="P22" s="40"/>
      <c r="Q22" s="41"/>
      <c r="R22" s="6"/>
      <c r="S22" s="6"/>
      <c r="T22" s="6"/>
      <c r="U22" s="6"/>
      <c r="V22" s="6"/>
      <c r="W22" s="6"/>
    </row>
    <row r="23" ht="38.25" customHeight="1">
      <c r="A23" s="32" t="s">
        <v>50</v>
      </c>
      <c r="B23" s="31" t="s">
        <v>51</v>
      </c>
      <c r="C23" s="42" t="s">
        <v>39</v>
      </c>
      <c r="D23" s="32" t="s">
        <v>23</v>
      </c>
      <c r="E23" s="32"/>
      <c r="F23" s="33" t="s">
        <v>14</v>
      </c>
      <c r="G23" s="34"/>
      <c r="H23" s="35"/>
      <c r="I23" s="36">
        <f>_xlfn.SWITCH(G23,L23,$L$2,M23,$M$2,N23,$N$2)</f>
        <v>0.5</v>
      </c>
      <c r="J23" s="37"/>
      <c r="K23" s="38"/>
      <c r="L23" s="39" t="s">
        <v>25</v>
      </c>
      <c r="M23" s="40"/>
      <c r="N23" s="41" t="s">
        <v>27</v>
      </c>
      <c r="O23" s="39"/>
      <c r="P23" s="40"/>
      <c r="Q23" s="41"/>
      <c r="R23" s="6"/>
      <c r="S23" s="6"/>
      <c r="T23" s="6"/>
      <c r="U23" s="6"/>
      <c r="V23" s="6"/>
      <c r="W23" s="6"/>
    </row>
    <row r="24" ht="38.25" customHeight="1">
      <c r="A24" s="32" t="s">
        <v>50</v>
      </c>
      <c r="B24" s="31" t="s">
        <v>51</v>
      </c>
      <c r="C24" s="42" t="s">
        <v>58</v>
      </c>
      <c r="D24" s="32" t="s">
        <v>23</v>
      </c>
      <c r="E24" s="32"/>
      <c r="F24" s="33" t="s">
        <v>14</v>
      </c>
      <c r="G24" s="46"/>
      <c r="H24" s="35"/>
      <c r="I24" s="36" t="e">
        <f>_xlfn.SWITCH(G24,L24,$L$2,M24,$M$2,N24,$N$2)</f>
        <v>#N/A</v>
      </c>
      <c r="J24" s="37"/>
      <c r="K24" s="38"/>
      <c r="L24" s="39" t="s">
        <v>59</v>
      </c>
      <c r="M24" s="47" t="s">
        <v>60</v>
      </c>
      <c r="N24" s="41" t="s">
        <v>61</v>
      </c>
      <c r="O24" s="39"/>
      <c r="P24" s="47"/>
      <c r="Q24" s="41"/>
      <c r="R24" s="6"/>
      <c r="S24" s="6"/>
      <c r="T24" s="6"/>
      <c r="U24" s="6"/>
      <c r="V24" s="6"/>
      <c r="W24" s="6"/>
    </row>
    <row r="25" ht="38.25" customHeight="1">
      <c r="A25" s="32" t="s">
        <v>50</v>
      </c>
      <c r="B25" s="31" t="s">
        <v>51</v>
      </c>
      <c r="C25" s="42" t="s">
        <v>62</v>
      </c>
      <c r="D25" s="32" t="s">
        <v>63</v>
      </c>
      <c r="E25" s="32"/>
      <c r="F25" s="33" t="s">
        <v>14</v>
      </c>
      <c r="G25" s="34"/>
      <c r="H25" s="35"/>
      <c r="I25" s="36">
        <f>IF((G25-J25)/(K25-J25)&gt;1,1,IF((G25-J25)/(K25-J25)&lt;0,0,(G25-J25)/(K25-J25)))</f>
        <v>0</v>
      </c>
      <c r="J25" s="37">
        <f>IF(L25="",M25-(N25-M25),L25)</f>
        <v>1</v>
      </c>
      <c r="K25" s="38">
        <f>IF(N25="",M25-L25+M25,N25)</f>
        <v>3</v>
      </c>
      <c r="L25" s="39">
        <v>1</v>
      </c>
      <c r="M25" s="40"/>
      <c r="N25" s="41">
        <v>3</v>
      </c>
      <c r="O25" s="39"/>
      <c r="P25" s="40"/>
      <c r="Q25" s="41"/>
      <c r="R25" s="6"/>
      <c r="S25" s="6"/>
      <c r="T25" s="6"/>
      <c r="U25" s="6"/>
      <c r="V25" s="6"/>
      <c r="W25" s="6"/>
    </row>
    <row r="26" ht="38.25" customHeight="1">
      <c r="A26" s="32" t="s">
        <v>50</v>
      </c>
      <c r="B26" s="31" t="s">
        <v>51</v>
      </c>
      <c r="C26" s="42" t="s">
        <v>64</v>
      </c>
      <c r="D26" s="32" t="s">
        <v>23</v>
      </c>
      <c r="E26" s="32"/>
      <c r="F26" s="33" t="s">
        <v>20</v>
      </c>
      <c r="G26" s="44"/>
      <c r="H26" s="35"/>
      <c r="I26" s="36">
        <f>IF((G26-J26)/(K26-J26)&gt;1,1,IF((G26-J26)/(K26-J26)&lt;0,0,(G26-J26)/(K26-J26)))</f>
        <v>0</v>
      </c>
      <c r="J26" s="37">
        <f>IF(L26="",M26-(N26-M26),L26)</f>
        <v>0.30000000000000004</v>
      </c>
      <c r="K26" s="38">
        <f>IF(N26="",M26-L26+M26,N26)</f>
        <v>0.69999999999999996</v>
      </c>
      <c r="L26" s="39"/>
      <c r="M26" s="40">
        <v>0.5</v>
      </c>
      <c r="N26" s="41">
        <v>0.69999999999999996</v>
      </c>
      <c r="O26" s="39"/>
      <c r="P26" s="40"/>
      <c r="Q26" s="41"/>
      <c r="R26" s="6"/>
      <c r="S26" s="6"/>
      <c r="T26" s="6"/>
      <c r="U26" s="6"/>
      <c r="V26" s="6"/>
      <c r="W26" s="6"/>
    </row>
    <row r="27" ht="38.25" customHeight="1">
      <c r="A27" s="32" t="s">
        <v>50</v>
      </c>
      <c r="B27" s="31" t="s">
        <v>51</v>
      </c>
      <c r="C27" s="42" t="s">
        <v>65</v>
      </c>
      <c r="D27" s="32" t="s">
        <v>23</v>
      </c>
      <c r="E27" s="32" t="s">
        <v>53</v>
      </c>
      <c r="F27" s="33" t="s">
        <v>20</v>
      </c>
      <c r="G27" s="44"/>
      <c r="H27" s="35"/>
      <c r="I27" s="45">
        <f>IF((G27-J27)/(K27-J27)&gt;1,1,IF((G27-J27)/(K27-J27)&lt;0,0,(G27-J27)/(K27-J27)))</f>
        <v>0</v>
      </c>
      <c r="J27" s="37">
        <f>IF(L27="",M27-(N27-M27),L27)</f>
        <v>0</v>
      </c>
      <c r="K27" s="38">
        <f>IF(N27="",M27-L27+M27,N27)</f>
        <v>1</v>
      </c>
      <c r="L27" s="39">
        <v>0</v>
      </c>
      <c r="M27" s="40"/>
      <c r="N27" s="41">
        <v>1</v>
      </c>
      <c r="O27" s="39"/>
      <c r="P27" s="40"/>
      <c r="Q27" s="41"/>
      <c r="R27" s="6"/>
      <c r="S27" s="6"/>
      <c r="T27" s="6"/>
      <c r="U27" s="6"/>
      <c r="V27" s="6"/>
      <c r="W27" s="6"/>
    </row>
    <row r="28" ht="38.25" customHeight="1">
      <c r="A28" s="32" t="s">
        <v>16</v>
      </c>
      <c r="B28" s="31" t="s">
        <v>66</v>
      </c>
      <c r="C28" s="42" t="s">
        <v>67</v>
      </c>
      <c r="D28" s="32" t="s">
        <v>23</v>
      </c>
      <c r="E28" s="32"/>
      <c r="F28" s="33" t="s">
        <v>68</v>
      </c>
      <c r="G28" s="34"/>
      <c r="H28" s="48"/>
      <c r="I28" s="45">
        <f>IF((G28-J28)/(K28-J28)&gt;1,1,IF((G28-J28)/(K28-J28)&lt;0,0,(G28-J28)/(K28-J28)))</f>
        <v>0</v>
      </c>
      <c r="J28" s="37">
        <f>IF(L28="",M28-(N28-M28),L28)</f>
        <v>0</v>
      </c>
      <c r="K28" s="38">
        <f>IF(N28="",M28-L28+M28,N28)</f>
        <v>15000</v>
      </c>
      <c r="L28" s="39">
        <v>0</v>
      </c>
      <c r="M28" s="40"/>
      <c r="N28" s="41">
        <v>15000</v>
      </c>
      <c r="O28" s="39"/>
      <c r="P28" s="40"/>
      <c r="Q28" s="41"/>
      <c r="R28" s="6"/>
      <c r="S28" s="6"/>
      <c r="T28" s="6"/>
      <c r="U28" s="6"/>
      <c r="V28" s="6"/>
      <c r="W28" s="6"/>
    </row>
    <row r="29" ht="53.25" customHeight="1">
      <c r="A29" s="32" t="s">
        <v>16</v>
      </c>
      <c r="B29" s="31" t="s">
        <v>66</v>
      </c>
      <c r="C29" s="31" t="s">
        <v>69</v>
      </c>
      <c r="D29" s="32" t="s">
        <v>23</v>
      </c>
      <c r="E29" s="32"/>
      <c r="F29" s="33" t="s">
        <v>14</v>
      </c>
      <c r="G29" s="34"/>
      <c r="H29" s="35"/>
      <c r="I29" s="36" t="e">
        <f>_xlfn.SWITCH(G29,L29,$L$2,M29,$M$2,N29,$N$2)</f>
        <v>#N/A</v>
      </c>
      <c r="J29" s="37"/>
      <c r="K29" s="38"/>
      <c r="L29" s="39" t="s">
        <v>25</v>
      </c>
      <c r="M29" s="40" t="s">
        <v>26</v>
      </c>
      <c r="N29" s="41" t="s">
        <v>27</v>
      </c>
      <c r="O29" s="39"/>
      <c r="P29" s="40"/>
      <c r="Q29" s="41"/>
      <c r="R29" s="6"/>
      <c r="S29" s="6"/>
      <c r="T29" s="6"/>
      <c r="U29" s="6"/>
      <c r="V29" s="6"/>
      <c r="W29" s="6"/>
    </row>
    <row r="30" ht="38.25" customHeight="1">
      <c r="A30" s="32" t="s">
        <v>16</v>
      </c>
      <c r="B30" s="31" t="s">
        <v>66</v>
      </c>
      <c r="C30" s="31" t="s">
        <v>70</v>
      </c>
      <c r="D30" s="32" t="s">
        <v>23</v>
      </c>
      <c r="E30" s="32"/>
      <c r="F30" s="33" t="s">
        <v>14</v>
      </c>
      <c r="G30" s="34"/>
      <c r="H30" s="35"/>
      <c r="I30" s="36" t="e">
        <f>_xlfn.SWITCH(G30,L30,$L$2,M30,$M$2,N30,$N$2)</f>
        <v>#N/A</v>
      </c>
      <c r="J30" s="37"/>
      <c r="K30" s="38"/>
      <c r="L30" s="39" t="s">
        <v>25</v>
      </c>
      <c r="M30" s="40" t="s">
        <v>26</v>
      </c>
      <c r="N30" s="41" t="s">
        <v>27</v>
      </c>
      <c r="O30" s="39"/>
      <c r="P30" s="40"/>
      <c r="Q30" s="41"/>
      <c r="R30" s="6"/>
      <c r="S30" s="6"/>
      <c r="T30" s="6"/>
      <c r="U30" s="6"/>
      <c r="V30" s="6"/>
      <c r="W30" s="6"/>
    </row>
    <row r="31" ht="38.25" customHeight="1">
      <c r="A31" s="32" t="s">
        <v>16</v>
      </c>
      <c r="B31" s="31" t="s">
        <v>66</v>
      </c>
      <c r="C31" s="31" t="s">
        <v>39</v>
      </c>
      <c r="D31" s="32" t="s">
        <v>23</v>
      </c>
      <c r="E31" s="32"/>
      <c r="F31" s="33" t="s">
        <v>14</v>
      </c>
      <c r="G31" s="34"/>
      <c r="H31" s="35"/>
      <c r="I31" s="36">
        <f>_xlfn.SWITCH(G31,L31,$L$2,M31,$M$2,N31,$N$2)</f>
        <v>0.5</v>
      </c>
      <c r="J31" s="37"/>
      <c r="K31" s="38"/>
      <c r="L31" s="39" t="s">
        <v>25</v>
      </c>
      <c r="M31" s="40"/>
      <c r="N31" s="41" t="s">
        <v>27</v>
      </c>
      <c r="O31" s="39"/>
      <c r="P31" s="40"/>
      <c r="Q31" s="41"/>
      <c r="R31" s="6"/>
      <c r="S31" s="6"/>
      <c r="T31" s="6"/>
      <c r="U31" s="6"/>
      <c r="V31" s="6"/>
      <c r="W31" s="6"/>
    </row>
    <row r="32" ht="38.25" customHeight="1">
      <c r="A32" s="32" t="s">
        <v>16</v>
      </c>
      <c r="B32" s="31" t="s">
        <v>66</v>
      </c>
      <c r="C32" s="31" t="s">
        <v>71</v>
      </c>
      <c r="D32" s="32" t="s">
        <v>23</v>
      </c>
      <c r="E32" s="32"/>
      <c r="F32" s="33" t="s">
        <v>14</v>
      </c>
      <c r="G32" s="34"/>
      <c r="H32" s="49"/>
      <c r="I32" s="36" t="e">
        <f>_xlfn.SWITCH(G32,L32,$L$2,M32,$M$2,N32,$N$2)</f>
        <v>#N/A</v>
      </c>
      <c r="J32" s="37"/>
      <c r="K32" s="38"/>
      <c r="L32" s="39" t="s">
        <v>25</v>
      </c>
      <c r="M32" s="40" t="s">
        <v>72</v>
      </c>
      <c r="N32" s="41" t="s">
        <v>73</v>
      </c>
      <c r="O32" s="39"/>
      <c r="P32" s="40"/>
      <c r="Q32" s="41"/>
      <c r="R32" s="6"/>
      <c r="S32" s="6"/>
      <c r="T32" s="6"/>
      <c r="U32" s="6"/>
      <c r="V32" s="6"/>
      <c r="W32" s="6"/>
    </row>
    <row r="33" ht="38.25" customHeight="1">
      <c r="A33" s="32" t="s">
        <v>16</v>
      </c>
      <c r="B33" s="31" t="s">
        <v>66</v>
      </c>
      <c r="C33" s="31" t="s">
        <v>74</v>
      </c>
      <c r="D33" s="32" t="s">
        <v>23</v>
      </c>
      <c r="E33" s="32"/>
      <c r="F33" s="33" t="s">
        <v>68</v>
      </c>
      <c r="G33" s="34"/>
      <c r="H33" s="50"/>
      <c r="I33" s="45">
        <f>IF((G33-J33)/(K33-J33)&gt;1,1,IF((G33-J33)/(K33-J33)&lt;0,0,(G33-J33)/(K33-J33)))</f>
        <v>1</v>
      </c>
      <c r="J33" s="37">
        <f>IF(L33="",M33-(N33-M33),L33)</f>
        <v>200</v>
      </c>
      <c r="K33" s="38">
        <f>IF(N33="",M33-L33+M33,N33)</f>
        <v>0</v>
      </c>
      <c r="L33" s="39">
        <v>200</v>
      </c>
      <c r="M33" s="40"/>
      <c r="N33" s="41">
        <v>0</v>
      </c>
      <c r="O33" s="39"/>
      <c r="P33" s="40"/>
      <c r="Q33" s="41"/>
      <c r="R33" s="6"/>
      <c r="S33" s="6"/>
      <c r="T33" s="6"/>
      <c r="U33" s="6"/>
      <c r="V33" s="6"/>
      <c r="W33" s="6"/>
    </row>
    <row r="34" ht="38.25" customHeight="1">
      <c r="A34" s="32" t="s">
        <v>16</v>
      </c>
      <c r="B34" s="31" t="s">
        <v>66</v>
      </c>
      <c r="C34" s="42" t="s">
        <v>75</v>
      </c>
      <c r="D34" s="32" t="s">
        <v>76</v>
      </c>
      <c r="E34" s="32" t="s">
        <v>77</v>
      </c>
      <c r="F34" s="33" t="s">
        <v>20</v>
      </c>
      <c r="G34" s="44"/>
      <c r="H34" s="35"/>
      <c r="I34" s="45">
        <f>IF((G34-J34)/(K34-J34)&gt;1,1,IF((G34-J34)/(K34-J34)&lt;0,0,(G34-J34)/(K34-J34)))</f>
        <v>1</v>
      </c>
      <c r="J34" s="37">
        <f>IF(L34="",M34-(N34-M34),L34)</f>
        <v>0.5</v>
      </c>
      <c r="K34" s="38">
        <f>IF(N34="",M34-L34+M34,N34)</f>
        <v>0</v>
      </c>
      <c r="L34" s="39">
        <v>0.5</v>
      </c>
      <c r="M34" s="40"/>
      <c r="N34" s="41">
        <v>0</v>
      </c>
      <c r="O34" s="39"/>
      <c r="P34" s="40"/>
      <c r="Q34" s="41"/>
      <c r="R34" s="6"/>
      <c r="S34" s="6"/>
      <c r="T34" s="6"/>
      <c r="U34" s="6"/>
      <c r="V34" s="6"/>
      <c r="W34" s="6"/>
    </row>
    <row r="35" ht="38.25" customHeight="1">
      <c r="A35" s="32" t="s">
        <v>16</v>
      </c>
      <c r="B35" s="31" t="s">
        <v>66</v>
      </c>
      <c r="C35" s="31" t="s">
        <v>78</v>
      </c>
      <c r="D35" s="32" t="s">
        <v>79</v>
      </c>
      <c r="E35" s="32"/>
      <c r="F35" s="33" t="s">
        <v>20</v>
      </c>
      <c r="G35" s="44"/>
      <c r="H35" s="35"/>
      <c r="I35" s="45">
        <f>IF((G35-J35)/(K35-J35)&gt;1,1,IF((G35-J35)/(K35-J35)&lt;0,0,(G35-J35)/(K35-J35)))</f>
        <v>1</v>
      </c>
      <c r="J35" s="37">
        <f>IF(L35="",M35-(N35-M35),L35)</f>
        <v>0.10000000000000001</v>
      </c>
      <c r="K35" s="38">
        <f>IF(N35="",M35-L35+M35,N35)</f>
        <v>0</v>
      </c>
      <c r="L35" s="39">
        <v>0.10000000000000001</v>
      </c>
      <c r="M35" s="40"/>
      <c r="N35" s="41">
        <v>0</v>
      </c>
      <c r="O35" s="39"/>
      <c r="P35" s="40"/>
      <c r="Q35" s="41"/>
      <c r="R35" s="6"/>
      <c r="S35" s="6"/>
      <c r="T35" s="6"/>
      <c r="U35" s="6"/>
      <c r="V35" s="6"/>
      <c r="W35" s="6"/>
    </row>
    <row r="36" ht="38.25" customHeight="1">
      <c r="A36" s="32" t="s">
        <v>16</v>
      </c>
      <c r="B36" s="31" t="s">
        <v>66</v>
      </c>
      <c r="C36" s="31" t="s">
        <v>80</v>
      </c>
      <c r="D36" s="32" t="s">
        <v>46</v>
      </c>
      <c r="E36" s="32"/>
      <c r="F36" s="33" t="s">
        <v>20</v>
      </c>
      <c r="G36" s="44"/>
      <c r="H36" s="35"/>
      <c r="I36" s="36">
        <f>IF((G36-J36)/(K36-J36)&gt;1,1,IF((G36-J36)/(K36-J36)&lt;0,0,(G36-J36)/(K36-J36)))</f>
        <v>0</v>
      </c>
      <c r="J36" s="37">
        <f>IF(L36="",M36-(N36-M36),L36)</f>
        <v>0</v>
      </c>
      <c r="K36" s="38">
        <f>IF(N36="",M36-L36+M36,N36)</f>
        <v>0.20000000000000001</v>
      </c>
      <c r="L36" s="39">
        <v>0</v>
      </c>
      <c r="M36" s="40"/>
      <c r="N36" s="41">
        <v>0.20000000000000001</v>
      </c>
      <c r="O36" s="39"/>
      <c r="P36" s="40"/>
      <c r="Q36" s="41"/>
      <c r="R36" s="6"/>
      <c r="S36" s="6"/>
      <c r="T36" s="6"/>
      <c r="U36" s="6"/>
      <c r="V36" s="6"/>
      <c r="W36" s="6"/>
    </row>
    <row r="37" ht="38.25" customHeight="1">
      <c r="A37" s="32" t="s">
        <v>16</v>
      </c>
      <c r="B37" s="31" t="s">
        <v>66</v>
      </c>
      <c r="C37" s="31" t="s">
        <v>81</v>
      </c>
      <c r="D37" s="32" t="s">
        <v>76</v>
      </c>
      <c r="E37" s="32"/>
      <c r="F37" s="33" t="s">
        <v>20</v>
      </c>
      <c r="G37" s="44"/>
      <c r="H37" s="35"/>
      <c r="I37" s="45">
        <f>IF((G37-J37)/(K37-J37)&gt;1,1,IF((G37-J37)/(K37-J37)&lt;0,0,(G37-J37)/(K37-J37)))</f>
        <v>1</v>
      </c>
      <c r="J37" s="37">
        <f>IF(L37="",M37-(N37-M37),L37)</f>
        <v>0.5</v>
      </c>
      <c r="K37" s="38">
        <f>IF(N37="",M37-L37+M37,N37)</f>
        <v>0</v>
      </c>
      <c r="L37" s="39">
        <v>0.5</v>
      </c>
      <c r="M37" s="40"/>
      <c r="N37" s="41">
        <v>0</v>
      </c>
      <c r="O37" s="39"/>
      <c r="P37" s="40"/>
      <c r="Q37" s="41"/>
      <c r="R37" s="6"/>
      <c r="S37" s="6"/>
      <c r="T37" s="6"/>
      <c r="U37" s="6"/>
      <c r="V37" s="6"/>
      <c r="W37" s="6"/>
    </row>
    <row r="38" ht="38.25" customHeight="1">
      <c r="A38" s="32" t="s">
        <v>16</v>
      </c>
      <c r="B38" s="31" t="s">
        <v>66</v>
      </c>
      <c r="C38" s="31" t="s">
        <v>82</v>
      </c>
      <c r="D38" s="32" t="s">
        <v>79</v>
      </c>
      <c r="E38" s="32"/>
      <c r="F38" s="33" t="s">
        <v>20</v>
      </c>
      <c r="G38" s="44"/>
      <c r="H38" s="35"/>
      <c r="I38" s="45">
        <f>IF((G38-J38)/(K38-J38)&gt;1,1,IF((G38-J38)/(K38-J38)&lt;0,0,(G38-J38)/(K38-J38)))</f>
        <v>1</v>
      </c>
      <c r="J38" s="37">
        <f>IF(L38="",M38-(N38-M38),L38)</f>
        <v>0.14999999999999999</v>
      </c>
      <c r="K38" s="38">
        <f>IF(N38="",M38-L38+M38,N38)</f>
        <v>0</v>
      </c>
      <c r="L38" s="39">
        <v>0.14999999999999999</v>
      </c>
      <c r="M38" s="40"/>
      <c r="N38" s="41">
        <v>0</v>
      </c>
      <c r="O38" s="39"/>
      <c r="P38" s="40"/>
      <c r="Q38" s="41"/>
      <c r="R38" s="6"/>
      <c r="S38" s="6"/>
      <c r="T38" s="6"/>
      <c r="U38" s="6"/>
      <c r="V38" s="6"/>
      <c r="W38" s="6"/>
    </row>
    <row r="39" ht="38.25" customHeight="1">
      <c r="A39" s="32" t="s">
        <v>16</v>
      </c>
      <c r="B39" s="31" t="s">
        <v>66</v>
      </c>
      <c r="C39" s="31" t="s">
        <v>83</v>
      </c>
      <c r="D39" s="32" t="s">
        <v>76</v>
      </c>
      <c r="E39" s="32"/>
      <c r="F39" s="33" t="s">
        <v>20</v>
      </c>
      <c r="G39" s="44"/>
      <c r="H39" s="35"/>
      <c r="I39" s="36">
        <f>IF((G39-J39)/(K39-J39)&gt;1,1,IF((G39-J39)/(K39-J39)&lt;0,0,(G39-J39)/(K39-J39)))</f>
        <v>1</v>
      </c>
      <c r="J39" s="37">
        <f>IF(L39="",M39-(N39-M39),L39)</f>
        <v>0.12</v>
      </c>
      <c r="K39" s="38">
        <f>IF(N39="",M39-L39+M39,N39)</f>
        <v>0.070000000000000007</v>
      </c>
      <c r="L39" s="39">
        <v>0.12</v>
      </c>
      <c r="M39" s="40"/>
      <c r="N39" s="41">
        <v>0.070000000000000007</v>
      </c>
      <c r="O39" s="39"/>
      <c r="P39" s="40"/>
      <c r="Q39" s="41"/>
      <c r="R39" s="6"/>
      <c r="S39" s="6"/>
      <c r="T39" s="6"/>
      <c r="U39" s="6"/>
      <c r="V39" s="6"/>
      <c r="W39" s="6"/>
    </row>
    <row r="40" ht="38.25" customHeight="1">
      <c r="A40" s="32" t="s">
        <v>16</v>
      </c>
      <c r="B40" s="31" t="s">
        <v>66</v>
      </c>
      <c r="C40" s="31" t="s">
        <v>84</v>
      </c>
      <c r="D40" s="32" t="s">
        <v>79</v>
      </c>
      <c r="E40" s="32" t="s">
        <v>85</v>
      </c>
      <c r="F40" s="33" t="s">
        <v>20</v>
      </c>
      <c r="G40" s="44"/>
      <c r="H40" s="35"/>
      <c r="I40" s="36">
        <f>IF((G40-J40)/(K40-J40)&gt;1,1,IF((G40-J40)/(K40-J40)&lt;0,0,(G40-J40)/(K40-J40)))</f>
        <v>1</v>
      </c>
      <c r="J40" s="37">
        <f>IF(L40="",M40-(N40-M40),L40)</f>
        <v>0.80000000000000004</v>
      </c>
      <c r="K40" s="38">
        <f>IF(N40="",M40-L40+M40,N40)</f>
        <v>0.0080000000000000002</v>
      </c>
      <c r="L40" s="39">
        <v>0.80000000000000004</v>
      </c>
      <c r="M40" s="40"/>
      <c r="N40" s="41">
        <v>0.0080000000000000002</v>
      </c>
      <c r="O40" s="39"/>
      <c r="P40" s="40"/>
      <c r="Q40" s="41"/>
      <c r="R40" s="6"/>
      <c r="S40" s="6"/>
      <c r="T40" s="6"/>
      <c r="U40" s="6"/>
      <c r="V40" s="6"/>
      <c r="W40" s="6"/>
    </row>
    <row r="41" ht="38.25" customHeight="1">
      <c r="A41" s="32" t="s">
        <v>50</v>
      </c>
      <c r="B41" s="31" t="s">
        <v>86</v>
      </c>
      <c r="C41" s="42" t="s">
        <v>87</v>
      </c>
      <c r="D41" s="32" t="s">
        <v>23</v>
      </c>
      <c r="E41" s="32"/>
      <c r="F41" s="33" t="s">
        <v>14</v>
      </c>
      <c r="G41" s="34"/>
      <c r="H41" s="35"/>
      <c r="I41" s="36" t="e">
        <f>_xlfn.SWITCH(G41,L41,$L$2,M41,$M$2,N41,$N$2)</f>
        <v>#N/A</v>
      </c>
      <c r="J41" s="37"/>
      <c r="K41" s="38"/>
      <c r="L41" s="39" t="s">
        <v>25</v>
      </c>
      <c r="M41" s="40" t="s">
        <v>26</v>
      </c>
      <c r="N41" s="41" t="s">
        <v>27</v>
      </c>
      <c r="O41" s="39"/>
      <c r="P41" s="40"/>
      <c r="Q41" s="41"/>
      <c r="R41" s="6"/>
      <c r="S41" s="6"/>
      <c r="T41" s="6"/>
      <c r="U41" s="6"/>
      <c r="V41" s="6"/>
      <c r="W41" s="6"/>
    </row>
    <row r="42" ht="38.25" customHeight="1">
      <c r="A42" s="32" t="s">
        <v>50</v>
      </c>
      <c r="B42" s="31" t="s">
        <v>86</v>
      </c>
      <c r="C42" s="42" t="s">
        <v>39</v>
      </c>
      <c r="D42" s="32" t="s">
        <v>23</v>
      </c>
      <c r="E42" s="32"/>
      <c r="F42" s="33" t="s">
        <v>14</v>
      </c>
      <c r="G42" s="34"/>
      <c r="H42" s="35"/>
      <c r="I42" s="36">
        <f>_xlfn.SWITCH(G42,L42,$L$2,M42,$M$2,N42,$N$2)</f>
        <v>0.5</v>
      </c>
      <c r="J42" s="37"/>
      <c r="K42" s="38"/>
      <c r="L42" s="39" t="s">
        <v>25</v>
      </c>
      <c r="M42" s="40"/>
      <c r="N42" s="41" t="s">
        <v>27</v>
      </c>
      <c r="O42" s="39"/>
      <c r="P42" s="40"/>
      <c r="Q42" s="41"/>
      <c r="R42" s="6"/>
      <c r="S42" s="6"/>
      <c r="T42" s="6"/>
      <c r="U42" s="6"/>
      <c r="V42" s="6"/>
      <c r="W42" s="6"/>
    </row>
    <row r="43" ht="38.25" customHeight="1">
      <c r="A43" s="32" t="s">
        <v>50</v>
      </c>
      <c r="B43" s="31" t="s">
        <v>86</v>
      </c>
      <c r="C43" s="42" t="s">
        <v>88</v>
      </c>
      <c r="D43" s="32" t="s">
        <v>23</v>
      </c>
      <c r="E43" s="32"/>
      <c r="F43" s="33" t="s">
        <v>14</v>
      </c>
      <c r="G43" s="34"/>
      <c r="H43" s="35"/>
      <c r="I43" s="36">
        <f>_xlfn.SWITCH(G43,L43,$L$2,M43,$M$2,N43,$N$2)</f>
        <v>0.5</v>
      </c>
      <c r="J43" s="37"/>
      <c r="K43" s="38"/>
      <c r="L43" s="39" t="s">
        <v>25</v>
      </c>
      <c r="M43" s="40"/>
      <c r="N43" s="41" t="s">
        <v>27</v>
      </c>
      <c r="O43" s="39"/>
      <c r="P43" s="40"/>
      <c r="Q43" s="41"/>
      <c r="R43" s="6"/>
      <c r="S43" s="6"/>
      <c r="T43" s="6"/>
      <c r="U43" s="6"/>
      <c r="V43" s="6"/>
      <c r="W43" s="6"/>
    </row>
    <row r="44" ht="38.25" customHeight="1">
      <c r="A44" s="32" t="s">
        <v>50</v>
      </c>
      <c r="B44" s="31" t="s">
        <v>86</v>
      </c>
      <c r="C44" s="42" t="s">
        <v>89</v>
      </c>
      <c r="D44" s="32" t="s">
        <v>46</v>
      </c>
      <c r="E44" s="32" t="s">
        <v>76</v>
      </c>
      <c r="F44" s="33" t="s">
        <v>90</v>
      </c>
      <c r="G44" s="34"/>
      <c r="H44" s="35"/>
      <c r="I44" s="45">
        <f>IF((G44-J44)/(K44-J44)&gt;1,1,IF((G44-J44)/(K44-J44)&lt;0,0,(G44-J44)/(K44-J44)))</f>
        <v>0</v>
      </c>
      <c r="J44" s="37">
        <f>IF(L44="",M44-(N44-M44),L44)</f>
        <v>0</v>
      </c>
      <c r="K44" s="38">
        <f>IF(N44="",M44-L44+M44,N44)</f>
        <v>10</v>
      </c>
      <c r="L44" s="39">
        <v>0</v>
      </c>
      <c r="M44" s="40"/>
      <c r="N44" s="41">
        <v>10</v>
      </c>
      <c r="O44" s="39"/>
      <c r="P44" s="40"/>
      <c r="Q44" s="41"/>
      <c r="R44" s="6"/>
      <c r="S44" s="6"/>
      <c r="T44" s="6"/>
      <c r="U44" s="6"/>
      <c r="V44" s="6"/>
      <c r="W44" s="6"/>
    </row>
    <row r="45" ht="38.25" customHeight="1">
      <c r="A45" s="32" t="s">
        <v>50</v>
      </c>
      <c r="B45" s="31" t="s">
        <v>86</v>
      </c>
      <c r="C45" s="42" t="s">
        <v>91</v>
      </c>
      <c r="D45" s="32" t="s">
        <v>92</v>
      </c>
      <c r="E45" s="32" t="s">
        <v>53</v>
      </c>
      <c r="F45" s="33" t="s">
        <v>93</v>
      </c>
      <c r="G45" s="34"/>
      <c r="H45" s="35"/>
      <c r="I45" s="45">
        <f>IF((G45-J45)/(K45-J45)&gt;1,1,IF((G45-J45)/(K45-J45)&lt;0,0,(G45-J45)/(K45-J45)))</f>
        <v>0</v>
      </c>
      <c r="J45" s="37">
        <f>IF(L45="",M45-(N45-M45),L45)</f>
        <v>0</v>
      </c>
      <c r="K45" s="38">
        <f>IF(N45="",M45-L45+M45,N45)</f>
        <v>10</v>
      </c>
      <c r="L45" s="39">
        <v>0</v>
      </c>
      <c r="M45" s="40"/>
      <c r="N45" s="41">
        <v>10</v>
      </c>
      <c r="O45" s="39"/>
      <c r="P45" s="40"/>
      <c r="Q45" s="41"/>
      <c r="R45" s="6"/>
      <c r="S45" s="6"/>
      <c r="T45" s="6"/>
      <c r="U45" s="6"/>
      <c r="V45" s="6"/>
      <c r="W45" s="6"/>
    </row>
    <row r="46" ht="38.25" customHeight="1">
      <c r="A46" s="32" t="s">
        <v>50</v>
      </c>
      <c r="B46" s="31" t="s">
        <v>86</v>
      </c>
      <c r="C46" s="42" t="s">
        <v>94</v>
      </c>
      <c r="D46" s="32" t="s">
        <v>95</v>
      </c>
      <c r="E46" s="32"/>
      <c r="F46" s="33" t="s">
        <v>20</v>
      </c>
      <c r="G46" s="44"/>
      <c r="H46" s="50"/>
      <c r="I46" s="36">
        <f>IF((G46-J46)/(K46-J46)&gt;1,1,IF((G46-J46)/(K46-J46)&lt;0,0,(G46-J46)/(K46-J46)))</f>
        <v>1</v>
      </c>
      <c r="J46" s="37">
        <f>IF(L46="",M46-(N46-M46),L46)</f>
        <v>0.37</v>
      </c>
      <c r="K46" s="38">
        <f>IF(N46="",M46-L46+M46,N46)</f>
        <v>0.080000000000000002</v>
      </c>
      <c r="L46" s="39">
        <v>0.37</v>
      </c>
      <c r="M46" s="40"/>
      <c r="N46" s="41">
        <v>0.080000000000000002</v>
      </c>
      <c r="O46" s="39"/>
      <c r="P46" s="40"/>
      <c r="Q46" s="41"/>
      <c r="R46" s="6"/>
      <c r="S46" s="6"/>
      <c r="T46" s="6"/>
      <c r="U46" s="6"/>
      <c r="V46" s="6"/>
      <c r="W46" s="6"/>
    </row>
    <row r="47" ht="38.25" customHeight="1">
      <c r="A47" s="32" t="s">
        <v>50</v>
      </c>
      <c r="B47" s="31" t="s">
        <v>86</v>
      </c>
      <c r="C47" s="42" t="s">
        <v>96</v>
      </c>
      <c r="D47" s="32" t="s">
        <v>97</v>
      </c>
      <c r="E47" s="32"/>
      <c r="F47" s="33" t="s">
        <v>20</v>
      </c>
      <c r="G47" s="44"/>
      <c r="H47" s="35"/>
      <c r="I47" s="45">
        <f>IF((G47-J47)/(K47-J47)&gt;1,1,IF((G47-J47)/(K47-J47)&lt;0,0,(G47-J47)/(K47-J47)))</f>
        <v>0</v>
      </c>
      <c r="J47" s="37">
        <f>IF(L47="",M47-(N47-M47),L47)</f>
        <v>0</v>
      </c>
      <c r="K47" s="38">
        <f>IF(N47="",M47-L47+M47,N47)</f>
        <v>1</v>
      </c>
      <c r="L47" s="39">
        <v>0</v>
      </c>
      <c r="M47" s="40"/>
      <c r="N47" s="41">
        <v>1</v>
      </c>
      <c r="O47" s="39"/>
      <c r="P47" s="40"/>
      <c r="Q47" s="41"/>
      <c r="R47" s="6"/>
      <c r="S47" s="6"/>
      <c r="T47" s="6"/>
      <c r="U47" s="6"/>
      <c r="V47" s="6"/>
      <c r="W47" s="6"/>
    </row>
    <row r="48" ht="38.25" customHeight="1">
      <c r="A48" s="32" t="s">
        <v>50</v>
      </c>
      <c r="B48" s="31" t="s">
        <v>86</v>
      </c>
      <c r="C48" s="42" t="s">
        <v>98</v>
      </c>
      <c r="D48" s="32" t="s">
        <v>79</v>
      </c>
      <c r="E48" s="32"/>
      <c r="F48" s="33" t="s">
        <v>20</v>
      </c>
      <c r="G48" s="44"/>
      <c r="H48" s="35"/>
      <c r="I48" s="36">
        <f>IF((G48-J48)/(K48-J48)&gt;1,1,IF((G48-J48)/(K48-J48)&lt;0,0,(G48-J48)/(K48-J48)))</f>
        <v>1</v>
      </c>
      <c r="J48" s="37">
        <f>IF(L48="",M48-(N48-M48),L48)</f>
        <v>0.87</v>
      </c>
      <c r="K48" s="38">
        <f>IF(N48="",M48-L48+M48,N48)</f>
        <v>0.72999999999999998</v>
      </c>
      <c r="L48" s="39">
        <v>0.87</v>
      </c>
      <c r="M48" s="40"/>
      <c r="N48" s="41">
        <v>0.72999999999999998</v>
      </c>
      <c r="O48" s="39"/>
      <c r="P48" s="40"/>
      <c r="Q48" s="41"/>
      <c r="R48" s="6"/>
      <c r="S48" s="6"/>
      <c r="T48" s="6"/>
      <c r="U48" s="6"/>
      <c r="V48" s="6"/>
      <c r="W48" s="6"/>
    </row>
    <row r="49" ht="38.25" customHeight="1">
      <c r="A49" s="32" t="s">
        <v>50</v>
      </c>
      <c r="B49" s="31" t="s">
        <v>86</v>
      </c>
      <c r="C49" s="42" t="s">
        <v>99</v>
      </c>
      <c r="D49" s="32" t="s">
        <v>76</v>
      </c>
      <c r="E49" s="32" t="s">
        <v>97</v>
      </c>
      <c r="F49" s="33" t="s">
        <v>20</v>
      </c>
      <c r="G49" s="44"/>
      <c r="H49" s="35"/>
      <c r="I49" s="36">
        <f>IF((G49-J49)/(K49-J49)&gt;1,1,IF((G49-J49)/(K49-J49)&lt;0,0,(G49-J49)/(K49-J49)))</f>
        <v>1</v>
      </c>
      <c r="J49" s="37">
        <f>IF(L49="",M49-(N49-M49),L49)</f>
        <v>0.19</v>
      </c>
      <c r="K49" s="38">
        <f>IF(N49="",M49-L49+M49,N49)</f>
        <v>0.12</v>
      </c>
      <c r="L49" s="39">
        <v>0.19</v>
      </c>
      <c r="M49" s="40"/>
      <c r="N49" s="41">
        <v>0.12</v>
      </c>
      <c r="O49" s="39"/>
      <c r="P49" s="40"/>
      <c r="Q49" s="41"/>
      <c r="R49" s="6"/>
      <c r="S49" s="6"/>
      <c r="T49" s="6"/>
      <c r="U49" s="6"/>
      <c r="V49" s="6"/>
      <c r="W49" s="6"/>
    </row>
    <row r="50" ht="38.25" customHeight="1">
      <c r="A50" s="32" t="s">
        <v>16</v>
      </c>
      <c r="B50" s="31" t="s">
        <v>100</v>
      </c>
      <c r="C50" s="31" t="s">
        <v>101</v>
      </c>
      <c r="D50" s="32" t="s">
        <v>102</v>
      </c>
      <c r="E50" s="32"/>
      <c r="F50" s="33" t="s">
        <v>68</v>
      </c>
      <c r="G50" s="34"/>
      <c r="H50" s="35"/>
      <c r="I50" s="36">
        <f>IF((G50-J50)/(K50-J50)&gt;1,1,IF((G50-J50)/(K50-J50)&lt;0,0,(G50-J50)/(K50-J50)))</f>
        <v>0</v>
      </c>
      <c r="J50" s="37">
        <f>IF(L50="",M50-(N50-M50),L50)</f>
        <v>26.300000000000001</v>
      </c>
      <c r="K50" s="38">
        <f>IF(N50="",M50-L50+M50,N50)</f>
        <v>285.69999999999999</v>
      </c>
      <c r="L50" s="39">
        <v>26.300000000000001</v>
      </c>
      <c r="M50" s="40">
        <v>156</v>
      </c>
      <c r="N50" s="41"/>
      <c r="O50" s="39"/>
      <c r="P50" s="40"/>
      <c r="Q50" s="41"/>
      <c r="R50" s="6"/>
      <c r="S50" s="6"/>
      <c r="T50" s="6"/>
      <c r="U50" s="6"/>
      <c r="V50" s="6"/>
      <c r="W50" s="6"/>
    </row>
    <row r="51" ht="38.25" customHeight="1">
      <c r="A51" s="32" t="s">
        <v>16</v>
      </c>
      <c r="B51" s="31" t="s">
        <v>100</v>
      </c>
      <c r="C51" s="31" t="s">
        <v>103</v>
      </c>
      <c r="D51" s="32" t="s">
        <v>102</v>
      </c>
      <c r="E51" s="32"/>
      <c r="F51" s="33" t="s">
        <v>104</v>
      </c>
      <c r="G51" s="34"/>
      <c r="H51" s="50"/>
      <c r="I51" s="36">
        <f>IF((G51-J51)/(K51-J51)&gt;1,1,IF((G51-J51)/(K51-J51)&lt;0,0,(G51-J51)/(K51-J51)))</f>
        <v>0</v>
      </c>
      <c r="J51" s="37">
        <f>IF(L51="",M51-(N51-M51),L51)</f>
        <v>2.5</v>
      </c>
      <c r="K51" s="38">
        <f>IF(N51="",M51-L51+M51,N51)</f>
        <v>4.2999999999999998</v>
      </c>
      <c r="L51" s="39">
        <v>2.5</v>
      </c>
      <c r="M51" s="40">
        <v>3.3999999999999999</v>
      </c>
      <c r="N51" s="41"/>
      <c r="O51" s="39"/>
      <c r="P51" s="40"/>
      <c r="Q51" s="41"/>
      <c r="R51" s="6"/>
      <c r="S51" s="6"/>
      <c r="T51" s="6"/>
      <c r="U51" s="6"/>
      <c r="V51" s="6"/>
      <c r="W51" s="6"/>
    </row>
    <row r="52" ht="38.25" customHeight="1">
      <c r="A52" s="32" t="s">
        <v>16</v>
      </c>
      <c r="B52" s="31" t="s">
        <v>100</v>
      </c>
      <c r="C52" s="31" t="s">
        <v>105</v>
      </c>
      <c r="D52" s="32" t="s">
        <v>102</v>
      </c>
      <c r="E52" s="32"/>
      <c r="F52" s="33" t="s">
        <v>68</v>
      </c>
      <c r="G52" s="34"/>
      <c r="H52" s="35"/>
      <c r="I52" s="36">
        <f>IF((G52-J52)/(K52-J52)&gt;1,1,IF((G52-J52)/(K52-J52)&lt;0,0,(G52-J52)/(K52-J52)))</f>
        <v>0</v>
      </c>
      <c r="J52" s="37">
        <f>IF(L52="",M52-(N52-M52),L52)</f>
        <v>12.699999999999999</v>
      </c>
      <c r="K52" s="38">
        <f>IF(N52="",M52-L52+M52,N52)</f>
        <v>26.199999999999999</v>
      </c>
      <c r="L52" s="39">
        <v>12.699999999999999</v>
      </c>
      <c r="M52" s="40">
        <v>21.800000000000001</v>
      </c>
      <c r="N52" s="41">
        <v>26.199999999999999</v>
      </c>
      <c r="O52" s="39"/>
      <c r="P52" s="40"/>
      <c r="Q52" s="41"/>
      <c r="R52" s="6"/>
      <c r="S52" s="6"/>
      <c r="T52" s="6"/>
      <c r="U52" s="6"/>
      <c r="V52" s="6"/>
      <c r="W52" s="6"/>
    </row>
    <row r="53" ht="38.25" customHeight="1">
      <c r="A53" s="32" t="s">
        <v>16</v>
      </c>
      <c r="B53" s="31" t="s">
        <v>100</v>
      </c>
      <c r="C53" s="31" t="s">
        <v>106</v>
      </c>
      <c r="D53" s="32" t="s">
        <v>102</v>
      </c>
      <c r="E53" s="32"/>
      <c r="F53" s="33" t="s">
        <v>68</v>
      </c>
      <c r="G53" s="34"/>
      <c r="H53" s="35"/>
      <c r="I53" s="36">
        <f>IF((G53-J53)/(K53-J53)&gt;1,1,IF((G53-J53)/(K53-J53)&lt;0,0,(G53-J53)/(K53-J53)))</f>
        <v>0</v>
      </c>
      <c r="J53" s="37">
        <f>IF(L53="",M53-(N53-M53),L53)</f>
        <v>25.800000000000001</v>
      </c>
      <c r="K53" s="38">
        <f>IF(N53="",M53-L53+M53,N53)</f>
        <v>95.400000000000006</v>
      </c>
      <c r="L53" s="39">
        <v>25.800000000000001</v>
      </c>
      <c r="M53" s="40">
        <v>60.600000000000001</v>
      </c>
      <c r="N53" s="41"/>
      <c r="O53" s="39"/>
      <c r="P53" s="40"/>
      <c r="Q53" s="41"/>
      <c r="R53" s="6"/>
      <c r="S53" s="6"/>
      <c r="T53" s="6"/>
      <c r="U53" s="6"/>
      <c r="V53" s="6"/>
      <c r="W53" s="6"/>
    </row>
    <row r="54" ht="38.25" customHeight="1">
      <c r="A54" s="32" t="s">
        <v>16</v>
      </c>
      <c r="B54" s="31" t="s">
        <v>100</v>
      </c>
      <c r="C54" s="31" t="s">
        <v>107</v>
      </c>
      <c r="D54" s="32" t="s">
        <v>102</v>
      </c>
      <c r="E54" s="32"/>
      <c r="F54" s="33" t="s">
        <v>68</v>
      </c>
      <c r="G54" s="34"/>
      <c r="H54" s="35"/>
      <c r="I54" s="36">
        <f>IF((G54-J54)/(K54-J54)&gt;1,1,IF((G54-J54)/(K54-J54)&lt;0,0,(G54-J54)/(K54-J54)))</f>
        <v>0</v>
      </c>
      <c r="J54" s="37">
        <f>IF(L54="",M54-(N54-M54),L54)</f>
        <v>54.100000000000001</v>
      </c>
      <c r="K54" s="38">
        <f>IF(N54="",M54-L54+M54,N54)</f>
        <v>184.5</v>
      </c>
      <c r="L54" s="39">
        <v>54.100000000000001</v>
      </c>
      <c r="M54" s="40">
        <v>119.3</v>
      </c>
      <c r="N54" s="41"/>
      <c r="O54" s="39"/>
      <c r="P54" s="40"/>
      <c r="Q54" s="41"/>
      <c r="R54" s="6"/>
      <c r="S54" s="6"/>
      <c r="T54" s="6"/>
      <c r="U54" s="6"/>
      <c r="V54" s="6"/>
      <c r="W54" s="6"/>
    </row>
    <row r="55" ht="38.25" customHeight="1">
      <c r="A55" s="32" t="s">
        <v>16</v>
      </c>
      <c r="B55" s="31" t="s">
        <v>100</v>
      </c>
      <c r="C55" s="31" t="s">
        <v>108</v>
      </c>
      <c r="D55" s="32" t="s">
        <v>109</v>
      </c>
      <c r="E55" s="32"/>
      <c r="F55" s="33" t="s">
        <v>110</v>
      </c>
      <c r="G55" s="34"/>
      <c r="H55" s="35"/>
      <c r="I55" s="36">
        <f>IF((G55-J55)/(K55-J55)&gt;1,1,IF((G55-J55)/(K55-J55)&lt;0,0,(G55-J55)/(K55-J55)))</f>
        <v>0</v>
      </c>
      <c r="J55" s="37">
        <f>IF(L55="",M55-(N55-M55),L55)</f>
        <v>2.2999999999999998</v>
      </c>
      <c r="K55" s="38">
        <f>IF(N55="",M55-L55+M55,N55)</f>
        <v>3.7000000000000002</v>
      </c>
      <c r="L55" s="39">
        <v>2.2999999999999998</v>
      </c>
      <c r="M55" s="40">
        <v>0</v>
      </c>
      <c r="N55" s="41">
        <v>3.7000000000000002</v>
      </c>
      <c r="O55" s="39"/>
      <c r="P55" s="40"/>
      <c r="Q55" s="41"/>
      <c r="R55" s="6"/>
      <c r="S55" s="6"/>
      <c r="T55" s="6"/>
      <c r="U55" s="6"/>
      <c r="V55" s="6"/>
      <c r="W55" s="6"/>
    </row>
    <row r="56" ht="38.25" customHeight="1">
      <c r="A56" s="32" t="s">
        <v>16</v>
      </c>
      <c r="B56" s="31" t="s">
        <v>100</v>
      </c>
      <c r="C56" s="31" t="s">
        <v>111</v>
      </c>
      <c r="D56" s="32" t="s">
        <v>23</v>
      </c>
      <c r="E56" s="32"/>
      <c r="F56" s="33" t="s">
        <v>14</v>
      </c>
      <c r="G56" s="34"/>
      <c r="H56" s="35"/>
      <c r="I56" s="36" t="e">
        <f>_xlfn.SWITCH(G56,L56,$L$2,M56,$M$2,N56,$N$2)</f>
        <v>#N/A</v>
      </c>
      <c r="J56" s="37"/>
      <c r="K56" s="38"/>
      <c r="L56" s="39" t="s">
        <v>25</v>
      </c>
      <c r="M56" s="40" t="s">
        <v>26</v>
      </c>
      <c r="N56" s="41" t="s">
        <v>27</v>
      </c>
      <c r="O56" s="39"/>
      <c r="P56" s="40"/>
      <c r="Q56" s="41"/>
      <c r="R56" s="6"/>
      <c r="S56" s="6"/>
      <c r="T56" s="6"/>
      <c r="U56" s="6"/>
      <c r="V56" s="6"/>
      <c r="W56" s="6"/>
    </row>
    <row r="57" ht="38.25" customHeight="1">
      <c r="A57" s="32" t="s">
        <v>16</v>
      </c>
      <c r="B57" s="31" t="s">
        <v>100</v>
      </c>
      <c r="C57" s="31" t="s">
        <v>39</v>
      </c>
      <c r="D57" s="32" t="s">
        <v>23</v>
      </c>
      <c r="E57" s="32"/>
      <c r="F57" s="33" t="s">
        <v>14</v>
      </c>
      <c r="G57" s="34"/>
      <c r="H57" s="35"/>
      <c r="I57" s="36">
        <f>_xlfn.SWITCH(G57,L57,$L$2,M57,$M$2,N57,$N$2)</f>
        <v>0.5</v>
      </c>
      <c r="J57" s="37"/>
      <c r="K57" s="38"/>
      <c r="L57" s="39" t="s">
        <v>25</v>
      </c>
      <c r="M57" s="40"/>
      <c r="N57" s="41" t="s">
        <v>27</v>
      </c>
      <c r="O57" s="39"/>
      <c r="P57" s="40"/>
      <c r="Q57" s="41"/>
      <c r="R57" s="6"/>
      <c r="S57" s="6"/>
      <c r="T57" s="6"/>
      <c r="U57" s="6"/>
      <c r="V57" s="6"/>
      <c r="W57" s="6"/>
    </row>
    <row r="58" ht="38.25" customHeight="1">
      <c r="A58" s="32" t="s">
        <v>16</v>
      </c>
      <c r="B58" s="31" t="s">
        <v>100</v>
      </c>
      <c r="C58" s="31" t="s">
        <v>112</v>
      </c>
      <c r="D58" s="32" t="s">
        <v>46</v>
      </c>
      <c r="E58" s="32"/>
      <c r="F58" s="33" t="s">
        <v>20</v>
      </c>
      <c r="G58" s="44"/>
      <c r="H58" s="35"/>
      <c r="I58" s="36">
        <f>IF((G58-J58)/(K58-J58)&gt;1,1,IF((G58-J58)/(K58-J58)&lt;0,0,(G58-J58)/(K58-J58)))</f>
        <v>1</v>
      </c>
      <c r="J58" s="37">
        <f>IF(L58="",M58-(N58-M58),L58)</f>
        <v>0.01</v>
      </c>
      <c r="K58" s="38">
        <f>IF(N58="",M58-L58+M58,N58)</f>
        <v>0.0060000000000000001</v>
      </c>
      <c r="L58" s="39">
        <v>0.01</v>
      </c>
      <c r="M58" s="40">
        <v>0.0080000000000000002</v>
      </c>
      <c r="N58" s="41"/>
      <c r="O58" s="39"/>
      <c r="P58" s="40"/>
      <c r="Q58" s="41"/>
      <c r="R58" s="6"/>
      <c r="S58" s="6"/>
      <c r="T58" s="6"/>
      <c r="U58" s="6"/>
      <c r="V58" s="6"/>
      <c r="W58" s="6"/>
    </row>
    <row r="59" ht="38.25" customHeight="1">
      <c r="A59" s="32" t="s">
        <v>16</v>
      </c>
      <c r="B59" s="31" t="s">
        <v>100</v>
      </c>
      <c r="C59" s="31" t="s">
        <v>113</v>
      </c>
      <c r="D59" s="32" t="s">
        <v>114</v>
      </c>
      <c r="E59" s="32"/>
      <c r="F59" s="33" t="s">
        <v>14</v>
      </c>
      <c r="G59" s="34"/>
      <c r="H59" s="35"/>
      <c r="I59" s="36">
        <f>_xlfn.SWITCH(G59,L59,$L$2,M59,$M$2,N59,$N$2)</f>
        <v>0.5</v>
      </c>
      <c r="J59" s="37"/>
      <c r="K59" s="38"/>
      <c r="L59" s="39" t="s">
        <v>25</v>
      </c>
      <c r="M59" s="40"/>
      <c r="N59" s="41" t="s">
        <v>27</v>
      </c>
      <c r="O59" s="39"/>
      <c r="P59" s="40"/>
      <c r="Q59" s="41"/>
      <c r="R59" s="6"/>
      <c r="S59" s="6"/>
      <c r="T59" s="6"/>
      <c r="U59" s="6"/>
      <c r="V59" s="6"/>
      <c r="W59" s="6"/>
    </row>
    <row r="60" ht="38.25" customHeight="1">
      <c r="A60" s="32" t="s">
        <v>16</v>
      </c>
      <c r="B60" s="31" t="s">
        <v>100</v>
      </c>
      <c r="C60" s="31" t="s">
        <v>115</v>
      </c>
      <c r="D60" s="32" t="s">
        <v>114</v>
      </c>
      <c r="E60" s="32"/>
      <c r="F60" s="33" t="s">
        <v>110</v>
      </c>
      <c r="G60" s="34"/>
      <c r="H60" s="35"/>
      <c r="I60" s="36">
        <f>IF((G60-J60)/(K60-J60)&gt;1,1,IF((G60-J60)/(K60-J60)&lt;0,0,(G60-J60)/(K60-J60)))</f>
        <v>0</v>
      </c>
      <c r="J60" s="37">
        <f>IF(L60="",M60-(N60-M60),L60)</f>
        <v>24.800000000000001</v>
      </c>
      <c r="K60" s="38">
        <f>IF(N60="",M60-L60+M60,N60)</f>
        <v>38.799999999999997</v>
      </c>
      <c r="L60" s="39">
        <v>24.800000000000001</v>
      </c>
      <c r="M60" s="40">
        <v>33.600000000000001</v>
      </c>
      <c r="N60" s="41">
        <v>38.799999999999997</v>
      </c>
      <c r="O60" s="39"/>
      <c r="P60" s="40"/>
      <c r="Q60" s="41"/>
      <c r="R60" s="6"/>
      <c r="S60" s="6"/>
      <c r="T60" s="6"/>
      <c r="U60" s="6"/>
      <c r="V60" s="6"/>
      <c r="W60" s="6"/>
    </row>
    <row r="61" ht="38.25" customHeight="1">
      <c r="A61" s="32" t="s">
        <v>116</v>
      </c>
      <c r="B61" s="31" t="s">
        <v>117</v>
      </c>
      <c r="C61" s="31" t="s">
        <v>118</v>
      </c>
      <c r="D61" s="32" t="s">
        <v>23</v>
      </c>
      <c r="E61" s="32"/>
      <c r="F61" s="33" t="s">
        <v>14</v>
      </c>
      <c r="G61" s="34"/>
      <c r="H61" s="35"/>
      <c r="I61" s="36" t="e">
        <f>_xlfn.SWITCH(G61,L61,$L$2,M61,$M$2,N61,$N$2)</f>
        <v>#N/A</v>
      </c>
      <c r="J61" s="37"/>
      <c r="K61" s="38"/>
      <c r="L61" s="39" t="s">
        <v>25</v>
      </c>
      <c r="M61" s="40" t="s">
        <v>26</v>
      </c>
      <c r="N61" s="41" t="s">
        <v>27</v>
      </c>
      <c r="O61" s="39"/>
      <c r="P61" s="40"/>
      <c r="Q61" s="41"/>
      <c r="R61" s="6"/>
      <c r="S61" s="6"/>
      <c r="T61" s="6"/>
      <c r="U61" s="6"/>
      <c r="V61" s="6"/>
      <c r="W61" s="6"/>
    </row>
    <row r="62" ht="38.25" customHeight="1">
      <c r="A62" s="32" t="s">
        <v>116</v>
      </c>
      <c r="B62" s="31" t="s">
        <v>117</v>
      </c>
      <c r="C62" s="42" t="s">
        <v>39</v>
      </c>
      <c r="D62" s="32" t="s">
        <v>23</v>
      </c>
      <c r="E62" s="32"/>
      <c r="F62" s="33" t="s">
        <v>14</v>
      </c>
      <c r="G62" s="34"/>
      <c r="H62" s="35"/>
      <c r="I62" s="36">
        <f>_xlfn.SWITCH(G62,L62,$L$2,M62,$M$2,N62,$N$2)</f>
        <v>0.5</v>
      </c>
      <c r="J62" s="37"/>
      <c r="K62" s="38"/>
      <c r="L62" s="39" t="s">
        <v>25</v>
      </c>
      <c r="M62" s="40"/>
      <c r="N62" s="41" t="s">
        <v>27</v>
      </c>
      <c r="O62" s="39"/>
      <c r="P62" s="40"/>
      <c r="Q62" s="41"/>
      <c r="R62" s="6"/>
      <c r="S62" s="6"/>
      <c r="T62" s="6"/>
      <c r="U62" s="6"/>
      <c r="V62" s="6"/>
      <c r="W62" s="6"/>
    </row>
    <row r="63" ht="38.25" customHeight="1">
      <c r="A63" s="32" t="s">
        <v>116</v>
      </c>
      <c r="B63" s="31" t="s">
        <v>117</v>
      </c>
      <c r="C63" s="42" t="s">
        <v>119</v>
      </c>
      <c r="D63" s="32" t="s">
        <v>46</v>
      </c>
      <c r="E63" s="32"/>
      <c r="F63" s="33" t="s">
        <v>120</v>
      </c>
      <c r="G63" s="51"/>
      <c r="H63" s="35"/>
      <c r="I63" s="45">
        <f>IF((G63-J63)/(K63-J63)&gt;1,1,IF((G63-J63)/(K63-J63)&lt;0,0,(G63-J63)/(K63-J63)))</f>
        <v>1</v>
      </c>
      <c r="J63" s="37">
        <f>IF(L63="",M63-(N63-M63),L63)</f>
        <v>0.23999999999999999</v>
      </c>
      <c r="K63" s="38">
        <f>IF(N63="",M63-L63+M63,N63)</f>
        <v>0</v>
      </c>
      <c r="L63" s="39"/>
      <c r="M63" s="40">
        <v>0.12</v>
      </c>
      <c r="N63" s="41">
        <v>0</v>
      </c>
      <c r="O63" s="39"/>
      <c r="P63" s="40"/>
      <c r="Q63" s="41"/>
      <c r="R63" s="6"/>
      <c r="S63" s="6"/>
      <c r="T63" s="6"/>
      <c r="U63" s="6"/>
      <c r="V63" s="6"/>
      <c r="W63" s="6"/>
    </row>
    <row r="64" ht="38.25" customHeight="1">
      <c r="A64" s="32" t="s">
        <v>116</v>
      </c>
      <c r="B64" s="31" t="s">
        <v>117</v>
      </c>
      <c r="C64" s="31" t="s">
        <v>121</v>
      </c>
      <c r="D64" s="32" t="s">
        <v>23</v>
      </c>
      <c r="E64" s="32" t="s">
        <v>122</v>
      </c>
      <c r="F64" s="33" t="s">
        <v>104</v>
      </c>
      <c r="G64" s="34"/>
      <c r="H64" s="35"/>
      <c r="I64" s="36">
        <f>IF((G64-J64)/(K64-J64)&gt;1,1,IF((G64-J64)/(K64-J64)&lt;0,0,(G64-J64)/(K64-J64)))</f>
        <v>1</v>
      </c>
      <c r="J64" s="37">
        <f>IF(L64="",M64-(N64-M64),L64)</f>
        <v>15</v>
      </c>
      <c r="K64" s="38">
        <f>IF(N64="",M64-L64+M64,N64)</f>
        <v>0</v>
      </c>
      <c r="L64" s="39">
        <v>15</v>
      </c>
      <c r="M64" s="40"/>
      <c r="N64" s="41">
        <v>0</v>
      </c>
      <c r="O64" s="39"/>
      <c r="P64" s="40"/>
      <c r="Q64" s="41"/>
      <c r="R64" s="6"/>
      <c r="S64" s="6"/>
      <c r="T64" s="6"/>
      <c r="U64" s="6"/>
      <c r="V64" s="6"/>
      <c r="W64" s="6"/>
    </row>
    <row r="65" ht="38.25" customHeight="1">
      <c r="A65" s="19" t="s">
        <v>116</v>
      </c>
      <c r="B65" s="20" t="s">
        <v>117</v>
      </c>
      <c r="C65" s="20" t="s">
        <v>123</v>
      </c>
      <c r="D65" s="19" t="s">
        <v>124</v>
      </c>
      <c r="E65" s="19"/>
      <c r="F65" s="22" t="s">
        <v>20</v>
      </c>
      <c r="G65" s="23"/>
      <c r="H65" s="24"/>
      <c r="I65" s="45">
        <f>IF((G65-J65)/(K65-J65)&gt;1,1,IF((G65-J65)/(K65-J65)&lt;0,0,(G65-J65)/(K65-J65)))</f>
        <v>1</v>
      </c>
      <c r="J65" s="37">
        <f>IF(L65="",M65-(N65-M65),L65)</f>
        <v>1</v>
      </c>
      <c r="K65" s="38">
        <f>IF(N65="",M65-L65+M65,N65)</f>
        <v>0</v>
      </c>
      <c r="L65" s="39">
        <v>1</v>
      </c>
      <c r="M65" s="40"/>
      <c r="N65" s="41">
        <v>0</v>
      </c>
      <c r="O65" s="39"/>
      <c r="P65" s="40"/>
      <c r="Q65" s="41"/>
      <c r="R65" s="6"/>
      <c r="S65" s="6"/>
      <c r="T65" s="6"/>
      <c r="U65" s="6"/>
      <c r="V65" s="6"/>
      <c r="W65" s="6"/>
    </row>
    <row r="66" ht="38.25" customHeight="1">
      <c r="A66" s="19" t="s">
        <v>116</v>
      </c>
      <c r="B66" s="20" t="s">
        <v>117</v>
      </c>
      <c r="C66" s="31" t="s">
        <v>125</v>
      </c>
      <c r="D66" s="32" t="s">
        <v>126</v>
      </c>
      <c r="E66" s="32"/>
      <c r="F66" s="33" t="s">
        <v>20</v>
      </c>
      <c r="G66" s="44"/>
      <c r="H66" s="50"/>
      <c r="I66" s="36">
        <f>IF((G66-J66)/(K66-J66)&gt;1,1,IF((G66-J66)/(K66-J66)&lt;0,0,(G66-J66)/(K66-J66)))</f>
        <v>0</v>
      </c>
      <c r="J66" s="37">
        <f>IF(L66="",M66-(N66-M66),L66)</f>
        <v>0</v>
      </c>
      <c r="K66" s="38">
        <f>IF(N66="",M66-L66+M66,N66)</f>
        <v>1</v>
      </c>
      <c r="L66" s="39">
        <v>0</v>
      </c>
      <c r="M66" s="40"/>
      <c r="N66" s="41">
        <v>1</v>
      </c>
      <c r="O66" s="39"/>
      <c r="P66" s="40"/>
      <c r="Q66" s="41"/>
      <c r="R66" s="6"/>
      <c r="S66" s="6"/>
      <c r="T66" s="6"/>
      <c r="U66" s="6"/>
      <c r="V66" s="6"/>
      <c r="W66" s="6"/>
    </row>
    <row r="67" ht="38.25" customHeight="1">
      <c r="A67" s="19" t="s">
        <v>116</v>
      </c>
      <c r="B67" s="20" t="s">
        <v>117</v>
      </c>
      <c r="C67" s="42" t="s">
        <v>127</v>
      </c>
      <c r="D67" s="32" t="s">
        <v>79</v>
      </c>
      <c r="E67" s="32"/>
      <c r="F67" s="33" t="s">
        <v>20</v>
      </c>
      <c r="G67" s="44"/>
      <c r="H67" s="35"/>
      <c r="I67" s="45">
        <f>IF((G67-J67)/(K67-J67)&gt;1,1,IF((G67-J67)/(K67-J67)&lt;0,0,(G67-J67)/(K67-J67)))</f>
        <v>0</v>
      </c>
      <c r="J67" s="37">
        <f>IF(L67="",M67-(N67-M67),L67)</f>
        <v>0</v>
      </c>
      <c r="K67" s="38">
        <f>IF(N67="",M67-L67+M67,N67)</f>
        <v>0.29999999999999999</v>
      </c>
      <c r="L67" s="39">
        <v>0</v>
      </c>
      <c r="M67" s="40"/>
      <c r="N67" s="41">
        <v>0.29999999999999999</v>
      </c>
      <c r="O67" s="39"/>
      <c r="P67" s="40"/>
      <c r="Q67" s="41"/>
      <c r="R67" s="6"/>
      <c r="S67" s="6"/>
      <c r="T67" s="6"/>
      <c r="U67" s="6"/>
      <c r="V67" s="6"/>
      <c r="W67" s="6"/>
    </row>
    <row r="68" ht="38.25" customHeight="1">
      <c r="A68" s="19" t="s">
        <v>116</v>
      </c>
      <c r="B68" s="20" t="s">
        <v>117</v>
      </c>
      <c r="C68" s="31" t="s">
        <v>128</v>
      </c>
      <c r="D68" s="32" t="s">
        <v>46</v>
      </c>
      <c r="E68" s="32"/>
      <c r="F68" s="33" t="s">
        <v>20</v>
      </c>
      <c r="G68" s="44"/>
      <c r="H68" s="35"/>
      <c r="I68" s="45">
        <f>IF((G68-J68)/(K68-J68)&gt;1,1,IF((G68-J68)/(K68-J68)&lt;0,0,(G68-J68)/(K68-J68)))</f>
        <v>0</v>
      </c>
      <c r="J68" s="37">
        <f>IF(L68="",M68-(N68-M68),L68)</f>
        <v>0</v>
      </c>
      <c r="K68" s="38">
        <f>IF(N68="",M68-L68+M68,N68)</f>
        <v>0.20000000000000001</v>
      </c>
      <c r="L68" s="39">
        <v>0</v>
      </c>
      <c r="M68" s="40"/>
      <c r="N68" s="41">
        <v>0.20000000000000001</v>
      </c>
      <c r="O68" s="39"/>
      <c r="P68" s="40"/>
      <c r="Q68" s="41"/>
      <c r="R68" s="6"/>
      <c r="S68" s="6"/>
      <c r="T68" s="6"/>
      <c r="U68" s="6"/>
      <c r="V68" s="6"/>
      <c r="W68" s="6"/>
    </row>
    <row r="69" ht="38.25" customHeight="1">
      <c r="A69" s="19" t="s">
        <v>116</v>
      </c>
      <c r="B69" s="20" t="s">
        <v>117</v>
      </c>
      <c r="C69" s="31" t="s">
        <v>129</v>
      </c>
      <c r="D69" s="32" t="s">
        <v>130</v>
      </c>
      <c r="E69" s="32"/>
      <c r="F69" s="33" t="s">
        <v>131</v>
      </c>
      <c r="G69" s="34"/>
      <c r="H69" s="35"/>
      <c r="I69" s="36">
        <f>IF((G69-J69)/(K69-J69)&gt;1,1,IF((G69-J69)/(K69-J69)&lt;0,0,(G69-J69)/(K69-J69)))</f>
        <v>0</v>
      </c>
      <c r="J69" s="37">
        <f>IF(L69="",M69-(N69-M69),L69)</f>
        <v>2</v>
      </c>
      <c r="K69" s="38">
        <f>IF(N69="",M69-L69+M69,N69)</f>
        <v>204</v>
      </c>
      <c r="L69" s="39">
        <v>2</v>
      </c>
      <c r="M69" s="40">
        <v>50</v>
      </c>
      <c r="N69" s="41">
        <v>204</v>
      </c>
      <c r="O69" s="39"/>
      <c r="P69" s="40"/>
      <c r="Q69" s="41"/>
      <c r="R69" s="6"/>
      <c r="S69" s="6"/>
      <c r="T69" s="6"/>
      <c r="U69" s="6"/>
      <c r="V69" s="6"/>
      <c r="W69" s="6"/>
    </row>
    <row r="70" ht="38.25" customHeight="1">
      <c r="A70" s="19" t="s">
        <v>50</v>
      </c>
      <c r="B70" s="20" t="s">
        <v>132</v>
      </c>
      <c r="C70" s="42" t="s">
        <v>133</v>
      </c>
      <c r="D70" s="32" t="s">
        <v>134</v>
      </c>
      <c r="E70" s="32"/>
      <c r="F70" s="33" t="s">
        <v>14</v>
      </c>
      <c r="G70" s="34"/>
      <c r="H70" s="35"/>
      <c r="I70" s="36" t="e">
        <f>_xlfn.SWITCH(G70,L70,$L$2,M70,$M$2,N70,$N$2)</f>
        <v>#N/A</v>
      </c>
      <c r="J70" s="37"/>
      <c r="K70" s="38"/>
      <c r="L70" s="39" t="s">
        <v>25</v>
      </c>
      <c r="M70" s="40" t="s">
        <v>26</v>
      </c>
      <c r="N70" s="41" t="s">
        <v>27</v>
      </c>
      <c r="O70" s="39"/>
      <c r="P70" s="40"/>
      <c r="Q70" s="41"/>
      <c r="R70" s="6"/>
      <c r="S70" s="6"/>
      <c r="T70" s="6"/>
      <c r="U70" s="6"/>
      <c r="V70" s="6"/>
      <c r="W70" s="6"/>
    </row>
    <row r="71" ht="38.25" customHeight="1">
      <c r="A71" s="19" t="s">
        <v>50</v>
      </c>
      <c r="B71" s="20" t="s">
        <v>132</v>
      </c>
      <c r="C71" s="31" t="s">
        <v>135</v>
      </c>
      <c r="D71" s="32" t="s">
        <v>23</v>
      </c>
      <c r="E71" s="32"/>
      <c r="F71" s="33" t="s">
        <v>14</v>
      </c>
      <c r="G71" s="34"/>
      <c r="H71" s="35"/>
      <c r="I71" s="36" t="e">
        <f>_xlfn.SWITCH(G71,L71,$L$2,M71,$M$2,N71,$N$2)</f>
        <v>#N/A</v>
      </c>
      <c r="J71" s="37"/>
      <c r="K71" s="38"/>
      <c r="L71" s="39" t="s">
        <v>25</v>
      </c>
      <c r="M71" s="40" t="s">
        <v>26</v>
      </c>
      <c r="N71" s="41" t="s">
        <v>27</v>
      </c>
      <c r="O71" s="39"/>
      <c r="P71" s="40"/>
      <c r="Q71" s="41"/>
      <c r="R71" s="6"/>
      <c r="S71" s="6"/>
      <c r="T71" s="6"/>
      <c r="U71" s="6"/>
      <c r="V71" s="6"/>
      <c r="W71" s="6"/>
    </row>
    <row r="72" ht="38.25" customHeight="1">
      <c r="A72" s="19" t="s">
        <v>50</v>
      </c>
      <c r="B72" s="20" t="s">
        <v>132</v>
      </c>
      <c r="C72" s="31" t="s">
        <v>39</v>
      </c>
      <c r="D72" s="32" t="s">
        <v>23</v>
      </c>
      <c r="E72" s="32"/>
      <c r="F72" s="33" t="s">
        <v>14</v>
      </c>
      <c r="G72" s="34"/>
      <c r="H72" s="35"/>
      <c r="I72" s="36">
        <f>_xlfn.SWITCH(G72,L72,$L$2,M72,$M$2,N72,$N$2)</f>
        <v>0.5</v>
      </c>
      <c r="J72" s="37"/>
      <c r="K72" s="38"/>
      <c r="L72" s="39" t="s">
        <v>25</v>
      </c>
      <c r="M72" s="40"/>
      <c r="N72" s="41" t="s">
        <v>27</v>
      </c>
      <c r="O72" s="39"/>
      <c r="P72" s="40"/>
      <c r="Q72" s="41"/>
      <c r="R72" s="6"/>
      <c r="S72" s="6"/>
      <c r="T72" s="6"/>
      <c r="U72" s="6"/>
      <c r="V72" s="6"/>
      <c r="W72" s="6"/>
    </row>
    <row r="73" ht="38.25" customHeight="1">
      <c r="A73" s="19" t="s">
        <v>50</v>
      </c>
      <c r="B73" s="20" t="s">
        <v>132</v>
      </c>
      <c r="C73" s="31" t="s">
        <v>136</v>
      </c>
      <c r="D73" s="32" t="s">
        <v>79</v>
      </c>
      <c r="E73" s="32"/>
      <c r="F73" s="33" t="s">
        <v>14</v>
      </c>
      <c r="G73" s="34"/>
      <c r="H73" s="35"/>
      <c r="I73" s="36">
        <f>IF((G73-J73)/(K73-J73)&gt;1,1,IF((G73-J73)/(K73-J73)&lt;0,0,(G73-J73)/(K73-J73)))</f>
        <v>1</v>
      </c>
      <c r="J73" s="37">
        <f>IF(L73="",M73-(N73-M73),L73)</f>
        <v>131</v>
      </c>
      <c r="K73" s="38">
        <f>IF(N73="",M73-L73+M73,N73)</f>
        <v>0</v>
      </c>
      <c r="L73" s="39">
        <v>131</v>
      </c>
      <c r="M73" s="40">
        <v>102</v>
      </c>
      <c r="N73" s="41">
        <v>0</v>
      </c>
      <c r="O73" s="39"/>
      <c r="P73" s="40"/>
      <c r="Q73" s="41"/>
      <c r="R73" s="6"/>
      <c r="S73" s="6"/>
      <c r="T73" s="6"/>
      <c r="U73" s="6"/>
      <c r="V73" s="6"/>
      <c r="W73" s="6"/>
    </row>
    <row r="74" ht="38.25" customHeight="1">
      <c r="A74" s="19" t="s">
        <v>50</v>
      </c>
      <c r="B74" s="20" t="s">
        <v>132</v>
      </c>
      <c r="C74" s="31" t="s">
        <v>137</v>
      </c>
      <c r="D74" s="32" t="s">
        <v>85</v>
      </c>
      <c r="E74" s="32"/>
      <c r="F74" s="33" t="s">
        <v>90</v>
      </c>
      <c r="G74" s="34"/>
      <c r="H74" s="35"/>
      <c r="I74" s="36">
        <f>IF((G74-J74)/(K74-J74)&gt;1,1,IF((G74-J74)/(K74-J74)&lt;0,0,(G74-J74)/(K74-J74)))</f>
        <v>0</v>
      </c>
      <c r="J74" s="37">
        <f>IF(L74="",M74-(N74-M74),L74)</f>
        <v>26.899999999999999</v>
      </c>
      <c r="K74" s="38">
        <f>IF(N74="",M74-L74+M74,N74)</f>
        <v>38.799999999999997</v>
      </c>
      <c r="L74" s="39">
        <v>26.899999999999999</v>
      </c>
      <c r="M74" s="40">
        <v>33.5</v>
      </c>
      <c r="N74" s="41">
        <v>38.799999999999997</v>
      </c>
      <c r="O74" s="39"/>
      <c r="P74" s="40"/>
      <c r="Q74" s="41"/>
      <c r="R74" s="6"/>
      <c r="S74" s="6"/>
      <c r="T74" s="6"/>
      <c r="U74" s="6"/>
      <c r="V74" s="6"/>
      <c r="W74" s="6"/>
    </row>
    <row r="75" ht="38.25" customHeight="1">
      <c r="A75" s="19" t="s">
        <v>50</v>
      </c>
      <c r="B75" s="20" t="s">
        <v>132</v>
      </c>
      <c r="C75" s="31" t="s">
        <v>138</v>
      </c>
      <c r="D75" s="32" t="s">
        <v>23</v>
      </c>
      <c r="E75" s="32"/>
      <c r="F75" s="33" t="s">
        <v>20</v>
      </c>
      <c r="G75" s="44"/>
      <c r="H75" s="35"/>
      <c r="I75" s="36">
        <f>IF((G75-J75)/(K75-J75)&gt;1,1,IF((G75-J75)/(K75-J75)&lt;0,0,(G75-J75)/(K75-J75)))</f>
        <v>0</v>
      </c>
      <c r="J75" s="37">
        <f>IF(L75="",M75-(N75-M75),L75)</f>
        <v>0</v>
      </c>
      <c r="K75" s="38">
        <f>IF(N75="",M75-L75+M75,N75)</f>
        <v>1</v>
      </c>
      <c r="L75" s="39">
        <v>0</v>
      </c>
      <c r="M75" s="40"/>
      <c r="N75" s="41">
        <v>1</v>
      </c>
      <c r="O75" s="39"/>
      <c r="P75" s="40"/>
      <c r="Q75" s="41"/>
      <c r="R75" s="6"/>
      <c r="S75" s="6"/>
      <c r="T75" s="6"/>
      <c r="U75" s="6"/>
      <c r="V75" s="6"/>
      <c r="W75" s="6"/>
    </row>
    <row r="76" ht="38.25" customHeight="1">
      <c r="A76" s="19" t="s">
        <v>50</v>
      </c>
      <c r="B76" s="20" t="s">
        <v>132</v>
      </c>
      <c r="C76" s="31" t="s">
        <v>139</v>
      </c>
      <c r="D76" s="32" t="s">
        <v>46</v>
      </c>
      <c r="E76" s="32"/>
      <c r="F76" s="33" t="s">
        <v>20</v>
      </c>
      <c r="G76" s="44"/>
      <c r="H76" s="35"/>
      <c r="I76" s="36">
        <f>IF((G76-J76)/(K76-J76)&gt;1,1,IF((G76-J76)/(K76-J76)&lt;0,0,(G76-J76)/(K76-J76)))</f>
        <v>0</v>
      </c>
      <c r="J76" s="37">
        <f>IF(L76="",M76-(N76-M76),L76)</f>
        <v>0.080000000000000002</v>
      </c>
      <c r="K76" s="38">
        <f>IF(N76="",M76-L76+M76,N76)</f>
        <v>0.13</v>
      </c>
      <c r="L76" s="39">
        <v>0.080000000000000002</v>
      </c>
      <c r="M76" s="40">
        <v>0.11</v>
      </c>
      <c r="N76" s="41">
        <v>0.13</v>
      </c>
      <c r="O76" s="39"/>
      <c r="P76" s="40"/>
      <c r="Q76" s="41"/>
      <c r="R76" s="6"/>
      <c r="S76" s="6"/>
      <c r="T76" s="6"/>
      <c r="U76" s="6"/>
      <c r="V76" s="6"/>
      <c r="W76" s="6"/>
    </row>
    <row r="77" ht="38.25" customHeight="1">
      <c r="A77" s="19" t="s">
        <v>50</v>
      </c>
      <c r="B77" s="20" t="s">
        <v>132</v>
      </c>
      <c r="C77" s="31" t="s">
        <v>140</v>
      </c>
      <c r="D77" s="32" t="s">
        <v>79</v>
      </c>
      <c r="E77" s="32"/>
      <c r="F77" s="33" t="s">
        <v>20</v>
      </c>
      <c r="G77" s="44"/>
      <c r="H77" s="35"/>
      <c r="I77" s="36">
        <f>IF((G77-J77)/(K77-J77)&gt;1,1,IF((G77-J77)/(K77-J77)&lt;0,0,(G77-J77)/(K77-J77)))</f>
        <v>0</v>
      </c>
      <c r="J77" s="37">
        <f>IF(L77="",M77-(N77-M77),L77)</f>
        <v>0.52000000000000002</v>
      </c>
      <c r="K77" s="38">
        <f>IF(N77="",M77-L77+M77,N77)</f>
        <v>0.79000000000000004</v>
      </c>
      <c r="L77" s="39">
        <v>0.52000000000000002</v>
      </c>
      <c r="M77" s="40">
        <v>0.65000000000000002</v>
      </c>
      <c r="N77" s="41">
        <v>0.79000000000000004</v>
      </c>
      <c r="O77" s="39"/>
      <c r="P77" s="40"/>
      <c r="Q77" s="41"/>
      <c r="R77" s="6"/>
      <c r="S77" s="6"/>
      <c r="T77" s="6"/>
      <c r="U77" s="6"/>
      <c r="V77" s="6"/>
      <c r="W77" s="6"/>
    </row>
    <row r="78" ht="38.25" customHeight="1">
      <c r="A78" s="19" t="s">
        <v>50</v>
      </c>
      <c r="B78" s="20" t="s">
        <v>132</v>
      </c>
      <c r="C78" s="31" t="s">
        <v>141</v>
      </c>
      <c r="D78" s="32" t="s">
        <v>76</v>
      </c>
      <c r="E78" s="32"/>
      <c r="F78" s="33" t="s">
        <v>20</v>
      </c>
      <c r="G78" s="44"/>
      <c r="H78" s="35"/>
      <c r="I78" s="36">
        <f>IF((G78-J78)/(K78-J78)&gt;1,1,IF((G78-J78)/(K78-J78)&lt;0,0,(G78-J78)/(K78-J78)))</f>
        <v>1</v>
      </c>
      <c r="J78" s="37">
        <f>IF(L78="",M78-(N78-M78),L78)</f>
        <v>0.33000000000000002</v>
      </c>
      <c r="K78" s="38">
        <f>IF(N78="",M78-L78+M78,N78)</f>
        <v>0.12</v>
      </c>
      <c r="L78" s="39">
        <v>0.33000000000000002</v>
      </c>
      <c r="M78" s="40"/>
      <c r="N78" s="41">
        <v>0.12</v>
      </c>
      <c r="O78" s="39"/>
      <c r="P78" s="40"/>
      <c r="Q78" s="41"/>
      <c r="R78" s="6"/>
      <c r="S78" s="6"/>
      <c r="T78" s="6"/>
      <c r="U78" s="6"/>
      <c r="V78" s="6"/>
      <c r="W78" s="6"/>
    </row>
    <row r="79" ht="38.25" customHeight="1">
      <c r="A79" s="19" t="s">
        <v>50</v>
      </c>
      <c r="B79" s="20" t="s">
        <v>132</v>
      </c>
      <c r="C79" s="42" t="s">
        <v>142</v>
      </c>
      <c r="D79" s="32" t="s">
        <v>143</v>
      </c>
      <c r="E79" s="32"/>
      <c r="F79" s="33" t="s">
        <v>14</v>
      </c>
      <c r="G79" s="34"/>
      <c r="H79" s="35"/>
      <c r="I79" s="36">
        <f>IF((G79-J79)/(K79-J79)&gt;1,1,IF((G79-J79)/(K79-J79)&lt;0,0,(G79-J79)/(K79-J79)))</f>
        <v>0</v>
      </c>
      <c r="J79" s="37">
        <f>IF(L79="",M79-(N79-M79),L79)</f>
        <v>1</v>
      </c>
      <c r="K79" s="38">
        <f>IF(N79="",M79-L79+M79,N79)</f>
        <v>5</v>
      </c>
      <c r="L79" s="39">
        <v>1</v>
      </c>
      <c r="M79" s="40"/>
      <c r="N79" s="41">
        <v>5</v>
      </c>
      <c r="O79" s="39"/>
      <c r="P79" s="40"/>
      <c r="Q79" s="41"/>
      <c r="R79" s="6"/>
      <c r="S79" s="6"/>
      <c r="T79" s="6"/>
      <c r="U79" s="6"/>
      <c r="V79" s="6"/>
      <c r="W79" s="6"/>
    </row>
    <row r="80" ht="38.25" customHeight="1">
      <c r="A80" s="19" t="s">
        <v>50</v>
      </c>
      <c r="B80" s="20" t="s">
        <v>132</v>
      </c>
      <c r="C80" s="31" t="s">
        <v>144</v>
      </c>
      <c r="D80" s="32" t="s">
        <v>95</v>
      </c>
      <c r="E80" s="32" t="s">
        <v>23</v>
      </c>
      <c r="F80" s="33" t="s">
        <v>20</v>
      </c>
      <c r="G80" s="44"/>
      <c r="H80" s="35"/>
      <c r="I80" s="36">
        <f>IF((G80-J80)/(K80-J80)&gt;1,1,IF((G80-J80)/(K80-J80)&lt;0,0,(G80-J80)/(K80-J80)))</f>
        <v>0</v>
      </c>
      <c r="J80" s="37">
        <f>IF(L80="",M80-(N80-M80),L80)</f>
        <v>0</v>
      </c>
      <c r="K80" s="38">
        <f>IF(N80="",M80-L80+M80,N80)</f>
        <v>1</v>
      </c>
      <c r="L80" s="39">
        <v>0</v>
      </c>
      <c r="M80" s="40"/>
      <c r="N80" s="41">
        <v>1</v>
      </c>
      <c r="O80" s="39"/>
      <c r="P80" s="40"/>
      <c r="Q80" s="41"/>
      <c r="R80" s="6"/>
      <c r="S80" s="6"/>
      <c r="T80" s="6"/>
      <c r="U80" s="6"/>
      <c r="V80" s="6"/>
      <c r="W80" s="6"/>
    </row>
    <row r="81" ht="38.25" customHeight="1">
      <c r="A81" s="19" t="s">
        <v>116</v>
      </c>
      <c r="B81" s="20" t="s">
        <v>145</v>
      </c>
      <c r="C81" s="31" t="s">
        <v>146</v>
      </c>
      <c r="D81" s="32" t="s">
        <v>147</v>
      </c>
      <c r="E81" s="32"/>
      <c r="F81" s="33" t="s">
        <v>14</v>
      </c>
      <c r="G81" s="34"/>
      <c r="H81" s="35"/>
      <c r="I81" s="36">
        <f>IF((G81-J81)/(K81-J81)&gt;1,1,IF((G81-J81)/(K81-J81)&lt;0,0,(G81-J81)/(K81-J81)))</f>
        <v>1</v>
      </c>
      <c r="J81" s="37">
        <f>IF(L81="",M81-(N81-M81),L81)</f>
        <v>10</v>
      </c>
      <c r="K81" s="38">
        <f>IF(N81="",M81-L81+M81,N81)</f>
        <v>1</v>
      </c>
      <c r="L81" s="39">
        <v>10</v>
      </c>
      <c r="M81" s="40"/>
      <c r="N81" s="41">
        <v>1</v>
      </c>
      <c r="O81" s="39"/>
      <c r="P81" s="40"/>
      <c r="Q81" s="41"/>
      <c r="R81" s="6"/>
      <c r="S81" s="6"/>
      <c r="T81" s="6"/>
      <c r="U81" s="6"/>
      <c r="V81" s="6"/>
      <c r="W81" s="6"/>
    </row>
    <row r="82" ht="38.25" customHeight="1">
      <c r="A82" s="19" t="s">
        <v>116</v>
      </c>
      <c r="B82" s="20" t="s">
        <v>145</v>
      </c>
      <c r="C82" s="31" t="s">
        <v>148</v>
      </c>
      <c r="D82" s="32" t="s">
        <v>23</v>
      </c>
      <c r="E82" s="32"/>
      <c r="F82" s="33" t="s">
        <v>14</v>
      </c>
      <c r="G82" s="34"/>
      <c r="H82" s="35"/>
      <c r="I82" s="36" t="e">
        <f>_xlfn.SWITCH(G82,L82,$L$2,M82,$M$2,N82,$N$2)</f>
        <v>#N/A</v>
      </c>
      <c r="J82" s="37"/>
      <c r="K82" s="38"/>
      <c r="L82" s="39" t="s">
        <v>25</v>
      </c>
      <c r="M82" s="40" t="s">
        <v>26</v>
      </c>
      <c r="N82" s="41" t="s">
        <v>27</v>
      </c>
      <c r="O82" s="39"/>
      <c r="P82" s="40"/>
      <c r="Q82" s="41"/>
      <c r="R82" s="6"/>
      <c r="S82" s="6"/>
      <c r="T82" s="6"/>
      <c r="U82" s="6"/>
      <c r="V82" s="6"/>
      <c r="W82" s="6"/>
    </row>
    <row r="83" ht="38.25" customHeight="1">
      <c r="A83" s="19" t="s">
        <v>116</v>
      </c>
      <c r="B83" s="20" t="s">
        <v>145</v>
      </c>
      <c r="C83" s="42" t="s">
        <v>149</v>
      </c>
      <c r="D83" s="32" t="s">
        <v>23</v>
      </c>
      <c r="E83" s="32"/>
      <c r="F83" s="33" t="s">
        <v>14</v>
      </c>
      <c r="G83" s="34"/>
      <c r="H83" s="35"/>
      <c r="I83" s="36" t="e">
        <f>_xlfn.SWITCH(G83,L83,$L$2,M83,$M$2,N83,$N$2)</f>
        <v>#N/A</v>
      </c>
      <c r="J83" s="37"/>
      <c r="K83" s="38"/>
      <c r="L83" s="39" t="s">
        <v>25</v>
      </c>
      <c r="M83" s="40" t="s">
        <v>26</v>
      </c>
      <c r="N83" s="41" t="s">
        <v>27</v>
      </c>
      <c r="O83" s="39"/>
      <c r="P83" s="40"/>
      <c r="Q83" s="41"/>
      <c r="R83" s="6"/>
      <c r="S83" s="6"/>
      <c r="T83" s="6"/>
      <c r="U83" s="6"/>
      <c r="V83" s="6"/>
      <c r="W83" s="6"/>
    </row>
    <row r="84" ht="38.25" customHeight="1">
      <c r="A84" s="19" t="s">
        <v>116</v>
      </c>
      <c r="B84" s="20" t="s">
        <v>145</v>
      </c>
      <c r="C84" s="31" t="s">
        <v>39</v>
      </c>
      <c r="D84" s="32" t="s">
        <v>23</v>
      </c>
      <c r="E84" s="32"/>
      <c r="F84" s="33" t="s">
        <v>14</v>
      </c>
      <c r="G84" s="34"/>
      <c r="H84" s="35"/>
      <c r="I84" s="36">
        <f>_xlfn.SWITCH(G84,L84,$L$2,M84,$M$2,N84,$N$2)</f>
        <v>0.5</v>
      </c>
      <c r="J84" s="37"/>
      <c r="K84" s="38"/>
      <c r="L84" s="39" t="s">
        <v>25</v>
      </c>
      <c r="M84" s="40"/>
      <c r="N84" s="41" t="s">
        <v>27</v>
      </c>
      <c r="O84" s="39"/>
      <c r="P84" s="40"/>
      <c r="Q84" s="41"/>
      <c r="R84" s="6"/>
      <c r="S84" s="6"/>
      <c r="T84" s="6"/>
      <c r="U84" s="6"/>
      <c r="V84" s="6"/>
      <c r="W84" s="6"/>
    </row>
    <row r="85" ht="38.25" customHeight="1">
      <c r="A85" s="19" t="s">
        <v>116</v>
      </c>
      <c r="B85" s="20" t="s">
        <v>145</v>
      </c>
      <c r="C85" s="31" t="s">
        <v>150</v>
      </c>
      <c r="D85" s="32" t="s">
        <v>147</v>
      </c>
      <c r="E85" s="32"/>
      <c r="F85" s="33" t="s">
        <v>14</v>
      </c>
      <c r="G85" s="34"/>
      <c r="H85" s="35"/>
      <c r="I85" s="36">
        <f>IF((G85-J85)/(K85-J85)&gt;1,1,IF((G85-J85)/(K85-J85)&lt;0,0,(G85-J85)/(K85-J85)))</f>
        <v>1</v>
      </c>
      <c r="J85" s="37">
        <f>IF(L85="",M85-(N85-M85),L85)</f>
        <v>10</v>
      </c>
      <c r="K85" s="38">
        <f>IF(N85="",M85-L85+M85,N85)</f>
        <v>1</v>
      </c>
      <c r="L85" s="39">
        <v>10</v>
      </c>
      <c r="M85" s="40">
        <v>0</v>
      </c>
      <c r="N85" s="41">
        <v>1</v>
      </c>
      <c r="O85" s="39"/>
      <c r="P85" s="40"/>
      <c r="Q85" s="41"/>
      <c r="R85" s="6"/>
      <c r="S85" s="6"/>
      <c r="T85" s="6"/>
      <c r="U85" s="6"/>
      <c r="V85" s="6"/>
      <c r="W85" s="6"/>
    </row>
    <row r="86" ht="38.25" customHeight="1">
      <c r="A86" s="19" t="s">
        <v>116</v>
      </c>
      <c r="B86" s="20" t="s">
        <v>145</v>
      </c>
      <c r="C86" s="42" t="s">
        <v>151</v>
      </c>
      <c r="D86" s="32" t="s">
        <v>23</v>
      </c>
      <c r="E86" s="32"/>
      <c r="F86" s="33" t="s">
        <v>14</v>
      </c>
      <c r="G86" s="34"/>
      <c r="H86" s="49"/>
      <c r="I86" s="36">
        <f>IF((G86-J86)/(K86-J86)&gt;1,1,IF((G86-J86)/(K86-J86)&lt;0,0,(G86-J86)/(K86-J86)))</f>
        <v>0</v>
      </c>
      <c r="J86" s="37">
        <f>IF(L86="",M86-(N86-M86),L86)</f>
        <v>0</v>
      </c>
      <c r="K86" s="38">
        <f>IF(N86="",M86-L86+M86,N86)</f>
        <v>4</v>
      </c>
      <c r="L86" s="39">
        <v>0</v>
      </c>
      <c r="M86" s="40">
        <v>2</v>
      </c>
      <c r="N86" s="41"/>
      <c r="O86" s="39"/>
      <c r="P86" s="40"/>
      <c r="Q86" s="41"/>
      <c r="R86" s="6"/>
      <c r="S86" s="6"/>
      <c r="T86" s="6"/>
      <c r="U86" s="6"/>
      <c r="V86" s="6"/>
      <c r="W86" s="6"/>
    </row>
    <row r="87" ht="38.25" customHeight="1">
      <c r="A87" s="19" t="s">
        <v>116</v>
      </c>
      <c r="B87" s="20" t="s">
        <v>145</v>
      </c>
      <c r="C87" s="31" t="s">
        <v>152</v>
      </c>
      <c r="D87" s="32" t="s">
        <v>23</v>
      </c>
      <c r="E87" s="32"/>
      <c r="F87" s="33" t="s">
        <v>20</v>
      </c>
      <c r="G87" s="44"/>
      <c r="H87" s="35"/>
      <c r="I87" s="36">
        <f>IF((G87-J87)/(K87-J87)&gt;1,1,IF((G87-J87)/(K87-J87)&lt;0,0,(G87-J87)/(K87-J87)))</f>
        <v>0</v>
      </c>
      <c r="J87" s="37">
        <f>IF(L87="",M87-(N87-M87),L87)</f>
        <v>0</v>
      </c>
      <c r="K87" s="38">
        <f>IF(N87="",M87-L87+M87,N87)</f>
        <v>1</v>
      </c>
      <c r="L87" s="39">
        <v>0</v>
      </c>
      <c r="M87" s="40"/>
      <c r="N87" s="41">
        <v>1</v>
      </c>
      <c r="O87" s="39"/>
      <c r="P87" s="40"/>
      <c r="Q87" s="41"/>
      <c r="R87" s="6"/>
      <c r="S87" s="6"/>
      <c r="T87" s="6"/>
      <c r="U87" s="6"/>
      <c r="V87" s="6"/>
      <c r="W87" s="6"/>
    </row>
    <row r="88" ht="38.25" customHeight="1">
      <c r="A88" s="19" t="s">
        <v>116</v>
      </c>
      <c r="B88" s="20" t="s">
        <v>145</v>
      </c>
      <c r="C88" s="31" t="s">
        <v>153</v>
      </c>
      <c r="D88" s="32" t="s">
        <v>23</v>
      </c>
      <c r="E88" s="32" t="s">
        <v>154</v>
      </c>
      <c r="F88" s="33" t="s">
        <v>20</v>
      </c>
      <c r="G88" s="44"/>
      <c r="H88" s="48"/>
      <c r="I88" s="36">
        <f>IF((G88-J88)/(K88-J88)&gt;1,1,IF((G88-J88)/(K88-J88)&lt;0,0,(G88-J88)/(K88-J88)))</f>
        <v>0</v>
      </c>
      <c r="J88" s="37">
        <f>IF(L88="",M88-(N88-M88),L88)</f>
        <v>0</v>
      </c>
      <c r="K88" s="38">
        <f>IF(N88="",M88-L88+M88,N88)</f>
        <v>1</v>
      </c>
      <c r="L88" s="39">
        <v>0</v>
      </c>
      <c r="M88" s="40"/>
      <c r="N88" s="41">
        <v>1</v>
      </c>
      <c r="O88" s="39"/>
      <c r="P88" s="40"/>
      <c r="Q88" s="41"/>
      <c r="R88" s="6"/>
      <c r="S88" s="6"/>
      <c r="T88" s="6"/>
      <c r="U88" s="6"/>
      <c r="V88" s="6"/>
      <c r="W88" s="6"/>
    </row>
    <row r="89" ht="38.25" customHeight="1">
      <c r="A89" s="19" t="s">
        <v>116</v>
      </c>
      <c r="B89" s="20" t="s">
        <v>145</v>
      </c>
      <c r="C89" s="31" t="s">
        <v>155</v>
      </c>
      <c r="D89" s="32" t="s">
        <v>23</v>
      </c>
      <c r="E89" s="32"/>
      <c r="F89" s="33" t="s">
        <v>20</v>
      </c>
      <c r="G89" s="44"/>
      <c r="H89" s="35"/>
      <c r="I89" s="36">
        <f>IF((G89-J89)/(K89-J89)&gt;1,1,IF((G89-J89)/(K89-J89)&lt;0,0,(G89-J89)/(K89-J89)))</f>
        <v>0</v>
      </c>
      <c r="J89" s="37">
        <f>IF(L89="",M89-(N89-M89),L89)</f>
        <v>0</v>
      </c>
      <c r="K89" s="38">
        <f>IF(N89="",M89-L89+M89,N89)</f>
        <v>1</v>
      </c>
      <c r="L89" s="39">
        <v>0</v>
      </c>
      <c r="M89" s="40"/>
      <c r="N89" s="41">
        <v>1</v>
      </c>
      <c r="O89" s="39"/>
      <c r="P89" s="40"/>
      <c r="Q89" s="41"/>
      <c r="R89" s="6"/>
      <c r="S89" s="6"/>
      <c r="T89" s="6"/>
      <c r="U89" s="6"/>
      <c r="V89" s="6"/>
      <c r="W89" s="6"/>
    </row>
    <row r="90" ht="38.25" customHeight="1">
      <c r="A90" s="19" t="s">
        <v>16</v>
      </c>
      <c r="B90" s="20" t="s">
        <v>156</v>
      </c>
      <c r="C90" s="42" t="s">
        <v>157</v>
      </c>
      <c r="D90" s="32" t="s">
        <v>76</v>
      </c>
      <c r="E90" s="32"/>
      <c r="F90" s="33" t="s">
        <v>20</v>
      </c>
      <c r="G90" s="44"/>
      <c r="H90" s="35"/>
      <c r="I90" s="36">
        <f>IF((G90-J90)/(K90-J90)&gt;1,1,IF((G90-J90)/(K90-J90)&lt;0,0,(G90-J90)/(K90-J90)))</f>
        <v>0</v>
      </c>
      <c r="J90" s="37">
        <f>IF(L90="",M90-(N90-M90),L90)</f>
        <v>0.20000000000000001</v>
      </c>
      <c r="K90" s="38">
        <f>IF(N90="",M90-L90+M90,N90)</f>
        <v>0.80000000000000004</v>
      </c>
      <c r="L90" s="39">
        <v>0.20000000000000001</v>
      </c>
      <c r="M90" s="40"/>
      <c r="N90" s="41">
        <v>0.80000000000000004</v>
      </c>
      <c r="O90" s="39"/>
      <c r="P90" s="40"/>
      <c r="Q90" s="41"/>
      <c r="R90" s="6"/>
      <c r="S90" s="6"/>
      <c r="T90" s="6"/>
      <c r="U90" s="6"/>
      <c r="V90" s="6"/>
      <c r="W90" s="6"/>
    </row>
    <row r="91" ht="38.25" customHeight="1">
      <c r="A91" s="19" t="s">
        <v>16</v>
      </c>
      <c r="B91" s="31" t="s">
        <v>156</v>
      </c>
      <c r="C91" s="42" t="s">
        <v>158</v>
      </c>
      <c r="D91" s="32" t="s">
        <v>76</v>
      </c>
      <c r="E91" s="32"/>
      <c r="F91" s="33" t="s">
        <v>20</v>
      </c>
      <c r="G91" s="44"/>
      <c r="H91" s="35"/>
      <c r="I91" s="36">
        <f>IF((G91-J91)/(K91-J91)&gt;1,1,IF((G91-J91)/(K91-J91)&lt;0,0,(G91-J91)/(K91-J91)))</f>
        <v>0</v>
      </c>
      <c r="J91" s="37">
        <f>IF(L91="",M91-(N91-M91),L91)</f>
        <v>0.20000000000000001</v>
      </c>
      <c r="K91" s="38">
        <f>IF(N91="",M91-L91+M91,N91)</f>
        <v>0.80000000000000004</v>
      </c>
      <c r="L91" s="39">
        <v>0.20000000000000001</v>
      </c>
      <c r="M91" s="40"/>
      <c r="N91" s="41">
        <v>0.80000000000000004</v>
      </c>
      <c r="O91" s="39"/>
      <c r="P91" s="40"/>
      <c r="Q91" s="41"/>
      <c r="R91" s="6"/>
      <c r="S91" s="6"/>
      <c r="T91" s="6"/>
      <c r="U91" s="6"/>
      <c r="V91" s="6"/>
      <c r="W91" s="6"/>
    </row>
    <row r="92" ht="53.25" customHeight="1">
      <c r="A92" s="19" t="s">
        <v>16</v>
      </c>
      <c r="B92" s="31" t="s">
        <v>156</v>
      </c>
      <c r="C92" s="42" t="s">
        <v>159</v>
      </c>
      <c r="D92" s="32" t="s">
        <v>23</v>
      </c>
      <c r="E92" s="32" t="s">
        <v>160</v>
      </c>
      <c r="F92" s="33" t="s">
        <v>161</v>
      </c>
      <c r="G92" s="34"/>
      <c r="H92" s="35"/>
      <c r="I92" s="45">
        <f>IF((G92-J92)/(K92-J92)&gt;1,1,IF((G92-J92)/(K92-J92)&lt;0,0,(G92-J92)/(K92-J92)))</f>
        <v>0</v>
      </c>
      <c r="J92" s="37">
        <f>IF(L92="",M92-(N92-M92),L92)</f>
        <v>0</v>
      </c>
      <c r="K92" s="38">
        <f>IF(N92="",M92-L92+M92,N92)</f>
        <v>6</v>
      </c>
      <c r="L92" s="39">
        <v>0</v>
      </c>
      <c r="M92" s="40"/>
      <c r="N92" s="41">
        <v>6</v>
      </c>
      <c r="O92" s="39"/>
      <c r="P92" s="40"/>
      <c r="Q92" s="41"/>
      <c r="R92" s="6"/>
      <c r="S92" s="6"/>
      <c r="T92" s="6"/>
      <c r="U92" s="6"/>
      <c r="V92" s="6"/>
      <c r="W92" s="6"/>
    </row>
    <row r="93" ht="38.25" customHeight="1">
      <c r="A93" s="19" t="s">
        <v>16</v>
      </c>
      <c r="B93" s="31" t="s">
        <v>156</v>
      </c>
      <c r="C93" s="42" t="s">
        <v>162</v>
      </c>
      <c r="D93" s="32" t="s">
        <v>163</v>
      </c>
      <c r="E93" s="32"/>
      <c r="F93" s="33" t="s">
        <v>164</v>
      </c>
      <c r="G93" s="34"/>
      <c r="H93" s="35"/>
      <c r="I93" s="36">
        <f>IF((G93-J93)/(K93-J93)&gt;1,1,IF((G93-J93)/(K93-J93)&lt;0,0,(G93-J93)/(K93-J93)))</f>
        <v>0</v>
      </c>
      <c r="J93" s="37">
        <f>IF(L93="",M93-(N93-M93),L93)</f>
        <v>0</v>
      </c>
      <c r="K93" s="38">
        <f>IF(N93="",M93-L93+M93,N93)</f>
        <v>0.90000000000000002</v>
      </c>
      <c r="L93" s="39">
        <v>0</v>
      </c>
      <c r="M93" s="40">
        <v>0.45000000000000001</v>
      </c>
      <c r="N93" s="41"/>
      <c r="O93" s="39"/>
      <c r="P93" s="40"/>
      <c r="Q93" s="41"/>
      <c r="R93" s="6"/>
      <c r="S93" s="6"/>
      <c r="T93" s="6"/>
      <c r="U93" s="6"/>
      <c r="V93" s="6"/>
      <c r="W93" s="6"/>
    </row>
    <row r="94" ht="38.25" customHeight="1">
      <c r="A94" s="19" t="s">
        <v>16</v>
      </c>
      <c r="B94" s="31" t="s">
        <v>156</v>
      </c>
      <c r="C94" s="42" t="s">
        <v>165</v>
      </c>
      <c r="D94" s="32" t="s">
        <v>79</v>
      </c>
      <c r="E94" s="32"/>
      <c r="F94" s="33" t="s">
        <v>20</v>
      </c>
      <c r="G94" s="44"/>
      <c r="H94" s="35"/>
      <c r="I94" s="36">
        <f>IF((G94-J94)/(K94-J94)&gt;1,1,IF((G94-J94)/(K94-J94)&lt;0,0,(G94-J94)/(K94-J94)))</f>
        <v>0.53846153846153855</v>
      </c>
      <c r="J94" s="37">
        <f>IF(L94="",M94-(N94-M94),L94)</f>
        <v>-0.070000000000000007</v>
      </c>
      <c r="K94" s="38">
        <f>IF(N94="",M94-L94+M94,N94)</f>
        <v>0.059999999999999998</v>
      </c>
      <c r="L94" s="39">
        <v>-0.070000000000000007</v>
      </c>
      <c r="M94" s="40"/>
      <c r="N94" s="41">
        <v>0.059999999999999998</v>
      </c>
      <c r="O94" s="39"/>
      <c r="P94" s="40"/>
      <c r="Q94" s="41"/>
      <c r="R94" s="6"/>
      <c r="S94" s="6"/>
      <c r="T94" s="6"/>
      <c r="U94" s="6"/>
      <c r="V94" s="6"/>
      <c r="W94" s="6"/>
    </row>
    <row r="95" ht="38.25" customHeight="1">
      <c r="A95" s="19" t="s">
        <v>16</v>
      </c>
      <c r="B95" s="31" t="s">
        <v>156</v>
      </c>
      <c r="C95" s="42" t="s">
        <v>166</v>
      </c>
      <c r="D95" s="32" t="s">
        <v>76</v>
      </c>
      <c r="E95" s="32"/>
      <c r="F95" s="33" t="s">
        <v>20</v>
      </c>
      <c r="G95" s="44"/>
      <c r="H95" s="35"/>
      <c r="I95" s="36">
        <f>IF((G95-J95)/(K95-J95)&gt;1,1,IF((G95-J95)/(K95-J95)&lt;0,0,(G95-J95)/(K95-J95)))</f>
        <v>0.5</v>
      </c>
      <c r="J95" s="37">
        <f>IF(L95="",M95-(N95-M95),L95)</f>
        <v>-0.20000000000000001</v>
      </c>
      <c r="K95" s="38">
        <f>IF(N95="",M95-L95+M95,N95)</f>
        <v>0.20000000000000001</v>
      </c>
      <c r="L95" s="39">
        <v>-0.20000000000000001</v>
      </c>
      <c r="M95" s="40"/>
      <c r="N95" s="41">
        <v>0.20000000000000001</v>
      </c>
      <c r="O95" s="39"/>
      <c r="P95" s="40"/>
      <c r="Q95" s="41"/>
      <c r="R95" s="6"/>
      <c r="S95" s="6"/>
      <c r="T95" s="6"/>
      <c r="U95" s="6"/>
      <c r="V95" s="6"/>
      <c r="W95" s="6"/>
    </row>
    <row r="96" ht="38.25" customHeight="1">
      <c r="A96" s="19" t="s">
        <v>16</v>
      </c>
      <c r="B96" s="31" t="s">
        <v>156</v>
      </c>
      <c r="C96" s="42" t="s">
        <v>167</v>
      </c>
      <c r="D96" s="32" t="s">
        <v>23</v>
      </c>
      <c r="E96" s="32" t="s">
        <v>168</v>
      </c>
      <c r="F96" s="33" t="s">
        <v>14</v>
      </c>
      <c r="G96" s="34"/>
      <c r="H96" s="35"/>
      <c r="I96" s="36" t="e">
        <f>_xlfn.SWITCH(G96,L96,$L$2,M96,$M$2,N96,$N$2)</f>
        <v>#N/A</v>
      </c>
      <c r="J96" s="37"/>
      <c r="K96" s="38"/>
      <c r="L96" s="39" t="s">
        <v>25</v>
      </c>
      <c r="M96" s="40" t="s">
        <v>26</v>
      </c>
      <c r="N96" s="41" t="s">
        <v>27</v>
      </c>
      <c r="O96" s="39"/>
      <c r="P96" s="40"/>
      <c r="Q96" s="41"/>
      <c r="R96" s="6"/>
      <c r="S96" s="6"/>
      <c r="T96" s="6"/>
      <c r="U96" s="6"/>
      <c r="V96" s="6"/>
      <c r="W96" s="6"/>
    </row>
    <row r="97" ht="38.25" customHeight="1">
      <c r="A97" s="19" t="s">
        <v>16</v>
      </c>
      <c r="B97" s="31" t="s">
        <v>156</v>
      </c>
      <c r="C97" s="42" t="s">
        <v>39</v>
      </c>
      <c r="D97" s="32" t="s">
        <v>23</v>
      </c>
      <c r="E97" s="32"/>
      <c r="F97" s="33" t="s">
        <v>14</v>
      </c>
      <c r="G97" s="34"/>
      <c r="H97" s="35"/>
      <c r="I97" s="36">
        <f>_xlfn.SWITCH(G97,L97,$L$2,M97,$M$2,N97,$N$2)</f>
        <v>0.5</v>
      </c>
      <c r="J97" s="37"/>
      <c r="K97" s="38"/>
      <c r="L97" s="39" t="s">
        <v>25</v>
      </c>
      <c r="M97" s="40"/>
      <c r="N97" s="41" t="s">
        <v>27</v>
      </c>
      <c r="O97" s="39"/>
      <c r="P97" s="40"/>
      <c r="Q97" s="41"/>
      <c r="R97" s="6"/>
      <c r="S97" s="6"/>
      <c r="T97" s="6"/>
      <c r="U97" s="6"/>
      <c r="V97" s="6"/>
      <c r="W97" s="6"/>
    </row>
    <row r="98" ht="38.25" customHeight="1">
      <c r="A98" s="19" t="s">
        <v>16</v>
      </c>
      <c r="B98" s="31" t="s">
        <v>156</v>
      </c>
      <c r="C98" s="42" t="s">
        <v>169</v>
      </c>
      <c r="D98" s="32" t="s">
        <v>23</v>
      </c>
      <c r="E98" s="32"/>
      <c r="F98" s="33" t="s">
        <v>170</v>
      </c>
      <c r="G98" s="52"/>
      <c r="H98" s="35"/>
      <c r="I98" s="36">
        <f>IF((G98-J98)/(K98-J98)&gt;1,1,IF((G98-J98)/(K98-J98)&lt;0,0,(G98-J98)/(K98-J98)))</f>
        <v>1</v>
      </c>
      <c r="J98" s="37">
        <f>IF(L98="",M98-(N98-M98),L98)</f>
        <v>3.5</v>
      </c>
      <c r="K98" s="38">
        <f>IF(N98="",M98-L98+M98,N98)</f>
        <v>2.2000000000000002</v>
      </c>
      <c r="L98" s="39">
        <v>3.5</v>
      </c>
      <c r="M98" s="40"/>
      <c r="N98" s="41">
        <v>2.2000000000000002</v>
      </c>
      <c r="O98" s="39"/>
      <c r="P98" s="40"/>
      <c r="Q98" s="41"/>
      <c r="R98" s="6"/>
      <c r="S98" s="6"/>
      <c r="T98" s="6"/>
      <c r="U98" s="6"/>
      <c r="V98" s="6"/>
      <c r="W98" s="6"/>
    </row>
    <row r="99" ht="38.25" customHeight="1">
      <c r="A99" s="19" t="s">
        <v>16</v>
      </c>
      <c r="B99" s="31" t="s">
        <v>156</v>
      </c>
      <c r="C99" s="42" t="s">
        <v>171</v>
      </c>
      <c r="D99" s="32" t="s">
        <v>172</v>
      </c>
      <c r="E99" s="32" t="s">
        <v>23</v>
      </c>
      <c r="F99" s="33" t="s">
        <v>20</v>
      </c>
      <c r="G99" s="44"/>
      <c r="H99" s="35"/>
      <c r="I99" s="36">
        <f>IF((G99-J99)/(K99-J99)&gt;1,1,IF((G99-J99)/(K99-J99)&lt;0,0,(G99-J99)/(K99-J99)))</f>
        <v>0</v>
      </c>
      <c r="J99" s="37">
        <f>IF(L99="",M99-(N99-M99),L99)</f>
        <v>0</v>
      </c>
      <c r="K99" s="38">
        <f>IF(N99="",M99-L99+M99,N99)</f>
        <v>1</v>
      </c>
      <c r="L99" s="39">
        <v>0</v>
      </c>
      <c r="M99" s="40"/>
      <c r="N99" s="41">
        <v>1</v>
      </c>
      <c r="O99" s="39"/>
      <c r="P99" s="40"/>
      <c r="Q99" s="41"/>
      <c r="R99" s="6"/>
      <c r="S99" s="6"/>
      <c r="T99" s="6"/>
      <c r="U99" s="6"/>
      <c r="V99" s="6"/>
      <c r="W99" s="6"/>
    </row>
    <row r="100" ht="38.25" customHeight="1">
      <c r="A100" s="19" t="s">
        <v>16</v>
      </c>
      <c r="B100" s="20" t="s">
        <v>156</v>
      </c>
      <c r="C100" s="20" t="s">
        <v>173</v>
      </c>
      <c r="D100" s="19" t="s">
        <v>79</v>
      </c>
      <c r="E100" s="19" t="s">
        <v>174</v>
      </c>
      <c r="F100" s="22" t="s">
        <v>20</v>
      </c>
      <c r="G100" s="23"/>
      <c r="H100" s="24"/>
      <c r="I100" s="45">
        <f>IF((G100-J100)/(K100-J100)&gt;1,1,IF((G100-J100)/(K100-J100)&lt;0,0,(G100-J100)/(K100-J100)))</f>
        <v>0</v>
      </c>
      <c r="J100" s="37">
        <f>IF(L100="",M100-(N100-M100),L100)</f>
        <v>0</v>
      </c>
      <c r="K100" s="38">
        <f>IF(N100="",M100-L100+M100,N100)</f>
        <v>1</v>
      </c>
      <c r="L100" s="39">
        <v>0</v>
      </c>
      <c r="M100" s="40"/>
      <c r="N100" s="41">
        <v>1</v>
      </c>
      <c r="O100" s="39"/>
      <c r="P100" s="40"/>
      <c r="Q100" s="41"/>
      <c r="R100" s="6"/>
      <c r="S100" s="6"/>
      <c r="T100" s="6"/>
      <c r="U100" s="6"/>
      <c r="V100" s="6"/>
      <c r="W100" s="6"/>
    </row>
    <row r="101" ht="38.25" customHeight="1">
      <c r="A101" s="19" t="s">
        <v>16</v>
      </c>
      <c r="B101" s="20" t="s">
        <v>156</v>
      </c>
      <c r="C101" s="42" t="s">
        <v>175</v>
      </c>
      <c r="D101" s="32" t="s">
        <v>79</v>
      </c>
      <c r="E101" s="32"/>
      <c r="F101" s="33" t="s">
        <v>20</v>
      </c>
      <c r="G101" s="44"/>
      <c r="H101" s="50"/>
      <c r="I101" s="45">
        <f>IF((G101-J101)/(K101-J101)&gt;1,1,IF((G101-J101)/(K101-J101)&lt;0,0,(G101-J101)/(K101-J101)))</f>
        <v>0</v>
      </c>
      <c r="J101" s="37">
        <f>IF(L101="",M101-(N101-M101),L101)</f>
        <v>0</v>
      </c>
      <c r="K101" s="38">
        <f>IF(N101="",M101-L101+M101,N101)</f>
        <v>0.29999999999999999</v>
      </c>
      <c r="L101" s="39">
        <v>0</v>
      </c>
      <c r="M101" s="40"/>
      <c r="N101" s="41">
        <v>0.29999999999999999</v>
      </c>
      <c r="O101" s="39"/>
      <c r="P101" s="40"/>
      <c r="Q101" s="41"/>
      <c r="R101" s="6"/>
      <c r="S101" s="6"/>
      <c r="T101" s="6"/>
      <c r="U101" s="6"/>
      <c r="V101" s="6"/>
      <c r="W101" s="6"/>
    </row>
    <row r="102" ht="38.25" customHeight="1">
      <c r="A102" s="19" t="s">
        <v>16</v>
      </c>
      <c r="B102" s="20" t="s">
        <v>156</v>
      </c>
      <c r="C102" s="31" t="s">
        <v>176</v>
      </c>
      <c r="D102" s="32" t="s">
        <v>177</v>
      </c>
      <c r="E102" s="32"/>
      <c r="F102" s="33" t="s">
        <v>178</v>
      </c>
      <c r="G102" s="34"/>
      <c r="H102" s="35"/>
      <c r="I102" s="45">
        <f>IF((G102-J102)/(K102-J102)&gt;1,1,IF((G102-J102)/(K102-J102)&lt;0,0,(G102-J102)/(K102-J102)))</f>
        <v>1</v>
      </c>
      <c r="J102" s="37">
        <f>IF(L102="",M102-(N102-M102),L102)</f>
        <v>2</v>
      </c>
      <c r="K102" s="38">
        <f>IF(N102="",M102-L102+M102,N102)</f>
        <v>0</v>
      </c>
      <c r="L102" s="39">
        <v>2</v>
      </c>
      <c r="M102" s="40"/>
      <c r="N102" s="41">
        <v>0</v>
      </c>
      <c r="O102" s="39"/>
      <c r="P102" s="40"/>
      <c r="Q102" s="41"/>
      <c r="R102" s="6"/>
      <c r="S102" s="6"/>
      <c r="T102" s="6"/>
      <c r="U102" s="6"/>
      <c r="V102" s="6"/>
      <c r="W102" s="6"/>
    </row>
    <row r="103" ht="38.25" customHeight="1">
      <c r="A103" s="19" t="s">
        <v>16</v>
      </c>
      <c r="B103" s="20" t="s">
        <v>156</v>
      </c>
      <c r="C103" s="31" t="s">
        <v>179</v>
      </c>
      <c r="D103" s="32" t="s">
        <v>44</v>
      </c>
      <c r="E103" s="32"/>
      <c r="F103" s="33" t="s">
        <v>14</v>
      </c>
      <c r="G103" s="34"/>
      <c r="H103" s="35"/>
      <c r="I103" s="36">
        <f>IF((G103-J103)/(K103-J103)&gt;1,1,IF((G103-J103)/(K103-J103)&lt;0,0,(G103-J103)/(K103-J103)))</f>
        <v>0</v>
      </c>
      <c r="J103" s="37">
        <f>IF(L103="",M103-(N103-M103),L103)</f>
        <v>7</v>
      </c>
      <c r="K103" s="38">
        <f>IF(N103="",M103-L103+M103,N103)</f>
        <v>14.779999999999999</v>
      </c>
      <c r="L103" s="39">
        <v>7</v>
      </c>
      <c r="M103" s="40"/>
      <c r="N103" s="41">
        <v>14.779999999999999</v>
      </c>
      <c r="O103" s="39"/>
      <c r="P103" s="40"/>
      <c r="Q103" s="41"/>
      <c r="R103" s="6"/>
      <c r="S103" s="6"/>
      <c r="T103" s="6"/>
      <c r="U103" s="6"/>
      <c r="V103" s="6"/>
      <c r="W103" s="6"/>
    </row>
    <row r="104" ht="38.25" customHeight="1">
      <c r="A104" s="19" t="s">
        <v>16</v>
      </c>
      <c r="B104" s="20" t="s">
        <v>180</v>
      </c>
      <c r="C104" s="31" t="s">
        <v>181</v>
      </c>
      <c r="D104" s="32" t="s">
        <v>23</v>
      </c>
      <c r="E104" s="32"/>
      <c r="F104" s="33" t="s">
        <v>14</v>
      </c>
      <c r="G104" s="34"/>
      <c r="H104" s="50"/>
      <c r="I104" s="36" t="e">
        <f>_xlfn.SWITCH(G104,L104,$L$2,M104,$M$2,N104,$N$2)</f>
        <v>#N/A</v>
      </c>
      <c r="J104" s="37"/>
      <c r="K104" s="38"/>
      <c r="L104" s="39" t="s">
        <v>25</v>
      </c>
      <c r="M104" s="40" t="s">
        <v>26</v>
      </c>
      <c r="N104" s="41" t="s">
        <v>27</v>
      </c>
      <c r="O104" s="39"/>
      <c r="P104" s="40"/>
      <c r="Q104" s="41"/>
      <c r="R104" s="6"/>
      <c r="S104" s="6"/>
      <c r="T104" s="6"/>
      <c r="U104" s="6"/>
      <c r="V104" s="6"/>
      <c r="W104" s="6"/>
    </row>
    <row r="105" ht="38.25" customHeight="1">
      <c r="A105" s="19" t="s">
        <v>16</v>
      </c>
      <c r="B105" s="20" t="s">
        <v>180</v>
      </c>
      <c r="C105" s="31" t="s">
        <v>182</v>
      </c>
      <c r="D105" s="32" t="s">
        <v>23</v>
      </c>
      <c r="E105" s="32"/>
      <c r="F105" s="33" t="s">
        <v>14</v>
      </c>
      <c r="G105" s="34"/>
      <c r="H105" s="50"/>
      <c r="I105" s="36" t="e">
        <f>_xlfn.SWITCH(G105,L105,$L$2,M105,$M$2,N105,$N$2)</f>
        <v>#N/A</v>
      </c>
      <c r="J105" s="37"/>
      <c r="K105" s="38"/>
      <c r="L105" s="39" t="s">
        <v>25</v>
      </c>
      <c r="M105" s="40" t="s">
        <v>26</v>
      </c>
      <c r="N105" s="41" t="s">
        <v>27</v>
      </c>
      <c r="O105" s="39"/>
      <c r="P105" s="40"/>
      <c r="Q105" s="41"/>
      <c r="R105" s="6"/>
      <c r="S105" s="6"/>
      <c r="T105" s="6"/>
      <c r="U105" s="6"/>
      <c r="V105" s="6"/>
      <c r="W105" s="6"/>
    </row>
    <row r="106" ht="38.25" customHeight="1">
      <c r="A106" s="19" t="s">
        <v>16</v>
      </c>
      <c r="B106" s="20" t="s">
        <v>180</v>
      </c>
      <c r="C106" s="42" t="s">
        <v>183</v>
      </c>
      <c r="D106" s="32" t="s">
        <v>23</v>
      </c>
      <c r="E106" s="32" t="s">
        <v>184</v>
      </c>
      <c r="F106" s="33" t="s">
        <v>14</v>
      </c>
      <c r="G106" s="34"/>
      <c r="H106" s="35"/>
      <c r="I106" s="36" t="e">
        <f>_xlfn.SWITCH(G106,L106,$L$2,M106,$M$2,N106,$N$2)</f>
        <v>#N/A</v>
      </c>
      <c r="J106" s="37"/>
      <c r="K106" s="38"/>
      <c r="L106" s="39" t="s">
        <v>25</v>
      </c>
      <c r="M106" s="40" t="s">
        <v>26</v>
      </c>
      <c r="N106" s="41" t="s">
        <v>27</v>
      </c>
      <c r="O106" s="39"/>
      <c r="P106" s="40"/>
      <c r="Q106" s="41"/>
      <c r="R106" s="6"/>
      <c r="S106" s="6"/>
      <c r="T106" s="6"/>
      <c r="U106" s="6"/>
      <c r="V106" s="6"/>
      <c r="W106" s="6"/>
    </row>
    <row r="107" ht="38.25" customHeight="1">
      <c r="A107" s="19" t="s">
        <v>16</v>
      </c>
      <c r="B107" s="20" t="s">
        <v>180</v>
      </c>
      <c r="C107" s="42" t="s">
        <v>39</v>
      </c>
      <c r="D107" s="32" t="s">
        <v>23</v>
      </c>
      <c r="E107" s="32"/>
      <c r="F107" s="33" t="s">
        <v>14</v>
      </c>
      <c r="G107" s="34"/>
      <c r="H107" s="35"/>
      <c r="I107" s="36">
        <f>_xlfn.SWITCH(G107,L107,$L$2,M107,$M$2,N107,$N$2)</f>
        <v>0.5</v>
      </c>
      <c r="J107" s="37"/>
      <c r="K107" s="38"/>
      <c r="L107" s="39" t="s">
        <v>25</v>
      </c>
      <c r="M107" s="40"/>
      <c r="N107" s="41" t="s">
        <v>27</v>
      </c>
      <c r="O107" s="39"/>
      <c r="P107" s="40"/>
      <c r="Q107" s="41"/>
      <c r="R107" s="6"/>
      <c r="S107" s="6"/>
      <c r="T107" s="6"/>
      <c r="U107" s="6"/>
      <c r="V107" s="6"/>
      <c r="W107" s="6"/>
    </row>
    <row r="108" ht="38.25" customHeight="1">
      <c r="A108" s="19" t="s">
        <v>16</v>
      </c>
      <c r="B108" s="20" t="s">
        <v>180</v>
      </c>
      <c r="C108" s="42" t="s">
        <v>185</v>
      </c>
      <c r="D108" s="32" t="s">
        <v>186</v>
      </c>
      <c r="E108" s="32"/>
      <c r="F108" s="33" t="s">
        <v>187</v>
      </c>
      <c r="G108" s="34"/>
      <c r="H108" s="35"/>
      <c r="I108" s="36">
        <f>IF((G108-J108)/(K108-J108)&gt;1,1,IF((G108-J108)/(K108-J108)&lt;0,0,(G108-J108)/(K108-J108)))</f>
        <v>1</v>
      </c>
      <c r="J108" s="37">
        <f>IF(L108="",M108-(N108-M108),L108)</f>
        <v>13</v>
      </c>
      <c r="K108" s="38">
        <f>IF(N108="",M108-L108+M108,N108)</f>
        <v>0</v>
      </c>
      <c r="L108" s="39">
        <v>13</v>
      </c>
      <c r="M108" s="40"/>
      <c r="N108" s="41">
        <v>0</v>
      </c>
      <c r="O108" s="39"/>
      <c r="P108" s="40"/>
      <c r="Q108" s="41"/>
      <c r="R108" s="6"/>
      <c r="S108" s="6"/>
      <c r="T108" s="6"/>
      <c r="U108" s="6"/>
      <c r="V108" s="6"/>
      <c r="W108" s="6"/>
    </row>
    <row r="109" ht="38.25" customHeight="1">
      <c r="A109" s="19" t="s">
        <v>16</v>
      </c>
      <c r="B109" s="20" t="s">
        <v>180</v>
      </c>
      <c r="C109" s="31" t="s">
        <v>188</v>
      </c>
      <c r="D109" s="32" t="s">
        <v>189</v>
      </c>
      <c r="E109" s="32"/>
      <c r="F109" s="33" t="s">
        <v>90</v>
      </c>
      <c r="G109" s="34"/>
      <c r="H109" s="35"/>
      <c r="I109" s="36">
        <f>IF((G109-J109)/(K109-J109)&gt;1,1,IF((G109-J109)/(K109-J109)&lt;0,0,(G109-J109)/(K109-J109)))</f>
        <v>1</v>
      </c>
      <c r="J109" s="37">
        <f>IF(L109="",M109-(N109-M109),L109)</f>
        <v>10</v>
      </c>
      <c r="K109" s="38">
        <f>IF(N109="",M109-L109+M109,N109)</f>
        <v>0</v>
      </c>
      <c r="L109" s="39">
        <v>10</v>
      </c>
      <c r="M109" s="40"/>
      <c r="N109" s="41">
        <v>0</v>
      </c>
      <c r="O109" s="39"/>
      <c r="P109" s="40"/>
      <c r="Q109" s="41"/>
      <c r="R109" s="6"/>
      <c r="S109" s="6"/>
      <c r="T109" s="6"/>
      <c r="U109" s="6"/>
      <c r="V109" s="6"/>
      <c r="W109" s="6"/>
    </row>
    <row r="110" ht="38.25" customHeight="1">
      <c r="A110" s="19" t="s">
        <v>16</v>
      </c>
      <c r="B110" s="20" t="s">
        <v>180</v>
      </c>
      <c r="C110" s="31" t="s">
        <v>190</v>
      </c>
      <c r="D110" s="32" t="s">
        <v>23</v>
      </c>
      <c r="E110" s="32"/>
      <c r="F110" s="33" t="s">
        <v>20</v>
      </c>
      <c r="G110" s="53"/>
      <c r="H110" s="50"/>
      <c r="I110" s="36">
        <f>IF((G110-J110)/(K110-J110)&gt;1,1,IF((G110-J110)/(K110-J110)&lt;0,0,(G110-J110)/(K110-J110)))</f>
        <v>0</v>
      </c>
      <c r="J110" s="37">
        <f>IF(L110="",M110-(N110-M110),L110)</f>
        <v>0</v>
      </c>
      <c r="K110" s="38">
        <f>IF(N110="",M110-L110+M110,N110)</f>
        <v>1</v>
      </c>
      <c r="L110" s="39">
        <v>0</v>
      </c>
      <c r="M110" s="40"/>
      <c r="N110" s="41">
        <v>1</v>
      </c>
      <c r="O110" s="39"/>
      <c r="P110" s="40"/>
      <c r="Q110" s="41"/>
      <c r="R110" s="6"/>
      <c r="S110" s="6"/>
      <c r="T110" s="6"/>
      <c r="U110" s="6"/>
      <c r="V110" s="6"/>
      <c r="W110" s="6"/>
    </row>
    <row r="111" ht="38.25" customHeight="1">
      <c r="A111" s="19" t="s">
        <v>116</v>
      </c>
      <c r="B111" s="20" t="s">
        <v>191</v>
      </c>
      <c r="C111" s="42" t="s">
        <v>192</v>
      </c>
      <c r="D111" s="32" t="s">
        <v>46</v>
      </c>
      <c r="E111" s="32"/>
      <c r="F111" s="33" t="s">
        <v>14</v>
      </c>
      <c r="G111" s="34"/>
      <c r="H111" s="35"/>
      <c r="I111" s="36">
        <f>IF((G111-J111)/(K111-J111)&gt;1,1,IF((G111-J111)/(K111-J111)&lt;0,0,(G111-J111)/(K111-J111)))</f>
        <v>1</v>
      </c>
      <c r="J111" s="37">
        <f>IF(L111="",M111-(N111-M111),L111)</f>
        <v>-11.300000000000001</v>
      </c>
      <c r="K111" s="38">
        <f>IF(N111="",M111-L111+M111,N111)</f>
        <v>0</v>
      </c>
      <c r="L111" s="39">
        <v>-11.300000000000001</v>
      </c>
      <c r="M111" s="40">
        <v>-5.6500000000000004</v>
      </c>
      <c r="N111" s="41"/>
      <c r="O111" s="39"/>
      <c r="P111" s="40"/>
      <c r="Q111" s="41"/>
      <c r="R111" s="6"/>
      <c r="S111" s="6"/>
      <c r="T111" s="6"/>
      <c r="U111" s="6"/>
      <c r="V111" s="6"/>
      <c r="W111" s="6"/>
    </row>
    <row r="112" ht="38.25" customHeight="1">
      <c r="A112" s="19" t="s">
        <v>116</v>
      </c>
      <c r="B112" s="20" t="s">
        <v>191</v>
      </c>
      <c r="C112" s="31" t="s">
        <v>193</v>
      </c>
      <c r="D112" s="32" t="s">
        <v>23</v>
      </c>
      <c r="E112" s="32"/>
      <c r="F112" s="33" t="s">
        <v>14</v>
      </c>
      <c r="G112" s="34"/>
      <c r="H112" s="35"/>
      <c r="I112" s="36" t="e">
        <f>_xlfn.SWITCH(G112,L112,$L$2,M112,$M$2,N112,$N$2)</f>
        <v>#N/A</v>
      </c>
      <c r="J112" s="37"/>
      <c r="K112" s="38"/>
      <c r="L112" s="39" t="s">
        <v>25</v>
      </c>
      <c r="M112" s="40" t="s">
        <v>26</v>
      </c>
      <c r="N112" s="41" t="s">
        <v>27</v>
      </c>
      <c r="O112" s="39"/>
      <c r="P112" s="40"/>
      <c r="Q112" s="41"/>
      <c r="R112" s="6"/>
      <c r="S112" s="6"/>
      <c r="T112" s="6"/>
      <c r="U112" s="6"/>
      <c r="V112" s="6"/>
      <c r="W112" s="6"/>
    </row>
    <row r="113" ht="38.25" customHeight="1">
      <c r="A113" s="19" t="s">
        <v>116</v>
      </c>
      <c r="B113" s="20" t="s">
        <v>191</v>
      </c>
      <c r="C113" s="31" t="s">
        <v>39</v>
      </c>
      <c r="D113" s="32" t="s">
        <v>23</v>
      </c>
      <c r="E113" s="32"/>
      <c r="F113" s="33" t="s">
        <v>14</v>
      </c>
      <c r="G113" s="34"/>
      <c r="H113" s="35"/>
      <c r="I113" s="36">
        <f>_xlfn.SWITCH(G113,L113,$L$2,M113,$M$2,N113,$N$2)</f>
        <v>0.5</v>
      </c>
      <c r="J113" s="37"/>
      <c r="K113" s="38"/>
      <c r="L113" s="39" t="s">
        <v>25</v>
      </c>
      <c r="M113" s="40"/>
      <c r="N113" s="41" t="s">
        <v>27</v>
      </c>
      <c r="O113" s="39"/>
      <c r="P113" s="40"/>
      <c r="Q113" s="41"/>
      <c r="R113" s="6"/>
      <c r="S113" s="6"/>
      <c r="T113" s="6"/>
      <c r="U113" s="6"/>
      <c r="V113" s="6"/>
      <c r="W113" s="6"/>
    </row>
    <row r="114" ht="38.25" customHeight="1">
      <c r="A114" s="19" t="s">
        <v>116</v>
      </c>
      <c r="B114" s="20" t="s">
        <v>191</v>
      </c>
      <c r="C114" s="42" t="s">
        <v>194</v>
      </c>
      <c r="D114" s="32" t="s">
        <v>195</v>
      </c>
      <c r="E114" s="32"/>
      <c r="F114" s="33" t="s">
        <v>90</v>
      </c>
      <c r="G114" s="34"/>
      <c r="H114" s="35"/>
      <c r="I114" s="36">
        <f>IF((G114-J114)/(K114-J114)&gt;1,1,IF((G114-J114)/(K114-J114)&lt;0,0,(G114-J114)/(K114-J114)))</f>
        <v>0</v>
      </c>
      <c r="J114" s="37">
        <f>IF(L114="",M114-(N114-M114),L114)</f>
        <v>18</v>
      </c>
      <c r="K114" s="38">
        <f>IF(N114="",M114-L114+M114,N114)</f>
        <v>30</v>
      </c>
      <c r="L114" s="39">
        <v>18</v>
      </c>
      <c r="M114" s="40"/>
      <c r="N114" s="41">
        <v>30</v>
      </c>
      <c r="O114" s="39"/>
      <c r="P114" s="40"/>
      <c r="Q114" s="41"/>
      <c r="R114" s="6"/>
      <c r="S114" s="6"/>
      <c r="T114" s="6"/>
      <c r="U114" s="6"/>
      <c r="V114" s="6"/>
      <c r="W114" s="6"/>
    </row>
    <row r="115" ht="38.25" customHeight="1">
      <c r="A115" s="19" t="s">
        <v>116</v>
      </c>
      <c r="B115" s="20" t="s">
        <v>191</v>
      </c>
      <c r="C115" s="42" t="s">
        <v>196</v>
      </c>
      <c r="D115" s="32" t="s">
        <v>23</v>
      </c>
      <c r="E115" s="32"/>
      <c r="F115" s="33" t="s">
        <v>68</v>
      </c>
      <c r="G115" s="34"/>
      <c r="H115" s="35"/>
      <c r="I115" s="36">
        <f>IF((G115-J115)/(K115-J115)&gt;1,1,IF((G115-J115)/(K115-J115)&lt;0,0,(G115-J115)/(K115-J115)))</f>
        <v>0</v>
      </c>
      <c r="J115" s="37">
        <f>IF(L115="",M115-(N115-M115),L115)</f>
        <v>0</v>
      </c>
      <c r="K115" s="38">
        <f>IF(N115="",M115-L115+M115,N115)</f>
        <v>4</v>
      </c>
      <c r="L115" s="39">
        <v>0</v>
      </c>
      <c r="M115" s="40"/>
      <c r="N115" s="41">
        <v>4</v>
      </c>
      <c r="O115" s="39"/>
      <c r="P115" s="40"/>
      <c r="Q115" s="41"/>
      <c r="R115" s="6"/>
      <c r="S115" s="6"/>
      <c r="T115" s="6"/>
      <c r="U115" s="6"/>
      <c r="V115" s="6"/>
      <c r="W115" s="6"/>
    </row>
    <row r="116" ht="38.25" customHeight="1">
      <c r="A116" s="19" t="s">
        <v>116</v>
      </c>
      <c r="B116" s="20" t="s">
        <v>191</v>
      </c>
      <c r="C116" s="42" t="s">
        <v>197</v>
      </c>
      <c r="D116" s="32" t="s">
        <v>23</v>
      </c>
      <c r="E116" s="32"/>
      <c r="F116" s="33" t="s">
        <v>90</v>
      </c>
      <c r="G116" s="34"/>
      <c r="H116" s="35"/>
      <c r="I116" s="45">
        <f>IF((G116-J116)/(K116-J116)&gt;1,1,IF((G116-J116)/(K116-J116)&lt;0,0,(G116-J116)/(K116-J116)))</f>
        <v>0</v>
      </c>
      <c r="J116" s="37">
        <f>IF(L116="",M116-(N116-M116),L116)</f>
        <v>0</v>
      </c>
      <c r="K116" s="38">
        <f>IF(N116="",M116-L116+M116,N116)</f>
        <v>3</v>
      </c>
      <c r="L116" s="39">
        <v>0</v>
      </c>
      <c r="M116" s="40"/>
      <c r="N116" s="41">
        <v>3</v>
      </c>
      <c r="O116" s="39"/>
      <c r="P116" s="40"/>
      <c r="Q116" s="41"/>
      <c r="R116" s="6"/>
      <c r="S116" s="6"/>
      <c r="T116" s="6"/>
      <c r="U116" s="6"/>
      <c r="V116" s="6"/>
      <c r="W116" s="6"/>
    </row>
    <row r="117" ht="38.25" customHeight="1">
      <c r="A117" s="19" t="s">
        <v>116</v>
      </c>
      <c r="B117" s="20" t="s">
        <v>191</v>
      </c>
      <c r="C117" s="42" t="s">
        <v>198</v>
      </c>
      <c r="D117" s="32" t="s">
        <v>23</v>
      </c>
      <c r="E117" s="32"/>
      <c r="F117" s="33" t="s">
        <v>68</v>
      </c>
      <c r="G117" s="34"/>
      <c r="H117" s="35"/>
      <c r="I117" s="36">
        <f>IF((G117-J117)/(K117-J117)&gt;1,1,IF((G117-J117)/(K117-J117)&lt;0,0,(G117-J117)/(K117-J117)))</f>
        <v>0</v>
      </c>
      <c r="J117" s="37">
        <f>IF(L117="",M117-(N117-M117),L117)</f>
        <v>0</v>
      </c>
      <c r="K117" s="38">
        <f>IF(N117="",M117-L117+M117,N117)</f>
        <v>8</v>
      </c>
      <c r="L117" s="39">
        <v>0</v>
      </c>
      <c r="M117" s="40"/>
      <c r="N117" s="41">
        <v>8</v>
      </c>
      <c r="O117" s="39"/>
      <c r="P117" s="40"/>
      <c r="Q117" s="41"/>
      <c r="R117" s="6"/>
      <c r="S117" s="6"/>
      <c r="T117" s="6"/>
      <c r="U117" s="6"/>
      <c r="V117" s="6"/>
      <c r="W117" s="6"/>
    </row>
    <row r="118" ht="38.25" customHeight="1">
      <c r="A118" s="19" t="s">
        <v>116</v>
      </c>
      <c r="B118" s="20" t="s">
        <v>191</v>
      </c>
      <c r="C118" s="42" t="s">
        <v>199</v>
      </c>
      <c r="D118" s="32" t="s">
        <v>200</v>
      </c>
      <c r="E118" s="32" t="s">
        <v>23</v>
      </c>
      <c r="F118" s="33" t="s">
        <v>201</v>
      </c>
      <c r="G118" s="34"/>
      <c r="H118" s="35"/>
      <c r="I118" s="36">
        <f>IF((G118-J118)/(K118-J118)&gt;1,1,IF((G118-J118)/(K118-J118)&lt;0,0,(G118-J118)/(K118-J118)))</f>
        <v>0</v>
      </c>
      <c r="J118" s="37">
        <f>IF(L118="",M118-(N118-M118),L118)</f>
        <v>0.3125</v>
      </c>
      <c r="K118" s="38">
        <f>IF(N118="",M118-L118+M118,N118)</f>
        <v>1.25</v>
      </c>
      <c r="L118" s="39">
        <v>0.3125</v>
      </c>
      <c r="M118" s="40"/>
      <c r="N118" s="41">
        <v>1.25</v>
      </c>
      <c r="O118" s="39"/>
      <c r="P118" s="40"/>
      <c r="Q118" s="41"/>
      <c r="R118" s="6"/>
      <c r="S118" s="6"/>
      <c r="T118" s="6"/>
      <c r="U118" s="6"/>
      <c r="V118" s="6"/>
      <c r="W118" s="6"/>
    </row>
    <row r="119" ht="38.25" customHeight="1">
      <c r="A119" s="19" t="s">
        <v>116</v>
      </c>
      <c r="B119" s="20" t="s">
        <v>191</v>
      </c>
      <c r="C119" s="42" t="s">
        <v>202</v>
      </c>
      <c r="D119" s="32" t="s">
        <v>23</v>
      </c>
      <c r="E119" s="32"/>
      <c r="F119" s="33" t="s">
        <v>20</v>
      </c>
      <c r="G119" s="44"/>
      <c r="H119" s="35"/>
      <c r="I119" s="45">
        <f>IF((G119-J119)/(K119-J119)&gt;1,1,IF((G119-J119)/(K119-J119)&lt;0,0,(G119-J119)/(K119-J119)))</f>
        <v>0</v>
      </c>
      <c r="J119" s="37">
        <f>IF(L119="",M119-(N119-M119),L119)</f>
        <v>0</v>
      </c>
      <c r="K119" s="38">
        <f>IF(N119="",M119-L119+M119,N119)</f>
        <v>1</v>
      </c>
      <c r="L119" s="39">
        <v>0</v>
      </c>
      <c r="M119" s="40"/>
      <c r="N119" s="41">
        <v>1</v>
      </c>
      <c r="O119" s="39"/>
      <c r="P119" s="40"/>
      <c r="Q119" s="41"/>
      <c r="R119" s="6"/>
      <c r="S119" s="6"/>
      <c r="T119" s="6"/>
      <c r="U119" s="6"/>
      <c r="V119" s="6"/>
      <c r="W119" s="6"/>
    </row>
    <row r="120" ht="38.25" customHeight="1">
      <c r="A120" s="19" t="s">
        <v>116</v>
      </c>
      <c r="B120" s="20" t="s">
        <v>191</v>
      </c>
      <c r="C120" s="42" t="s">
        <v>203</v>
      </c>
      <c r="D120" s="32" t="s">
        <v>23</v>
      </c>
      <c r="E120" s="32"/>
      <c r="F120" s="33" t="s">
        <v>20</v>
      </c>
      <c r="G120" s="44"/>
      <c r="H120" s="35"/>
      <c r="I120" s="36">
        <f>IF((G120-J120)/(K120-J120)&gt;1,1,IF((G120-J120)/(K120-J120)&lt;0,0,(G120-J120)/(K120-J120)))</f>
        <v>0</v>
      </c>
      <c r="J120" s="37">
        <f>IF(L120="",M120-(N120-M120),L120)</f>
        <v>0</v>
      </c>
      <c r="K120" s="38">
        <f>IF(N120="",M120-L120+M120,N120)</f>
        <v>0.5</v>
      </c>
      <c r="L120" s="39">
        <v>0</v>
      </c>
      <c r="M120" s="40"/>
      <c r="N120" s="41">
        <v>0.5</v>
      </c>
      <c r="O120" s="39"/>
      <c r="P120" s="40"/>
      <c r="Q120" s="41"/>
      <c r="R120" s="6"/>
      <c r="S120" s="6"/>
      <c r="T120" s="6"/>
      <c r="U120" s="6"/>
      <c r="V120" s="6"/>
      <c r="W120" s="6"/>
    </row>
    <row r="121" ht="38.25" customHeight="1">
      <c r="A121" s="19" t="s">
        <v>116</v>
      </c>
      <c r="B121" s="20" t="s">
        <v>191</v>
      </c>
      <c r="C121" s="42" t="s">
        <v>204</v>
      </c>
      <c r="D121" s="32" t="s">
        <v>79</v>
      </c>
      <c r="E121" s="32"/>
      <c r="F121" s="33" t="s">
        <v>20</v>
      </c>
      <c r="G121" s="44"/>
      <c r="H121" s="35"/>
      <c r="I121" s="36">
        <f>IF((G121-J121)/(K121-J121)&gt;1,1,IF((G121-J121)/(K121-J121)&lt;0,0,(G121-J121)/(K121-J121)))</f>
        <v>1</v>
      </c>
      <c r="J121" s="37">
        <f>IF(L121="",M121-(N121-M121),L121)</f>
        <v>0.20000000000000001</v>
      </c>
      <c r="K121" s="38">
        <f>IF(N121="",M121-L121+M121,N121)</f>
        <v>0.12</v>
      </c>
      <c r="L121" s="39">
        <v>0.20000000000000001</v>
      </c>
      <c r="M121" s="40"/>
      <c r="N121" s="41">
        <v>0.12</v>
      </c>
      <c r="O121" s="39"/>
      <c r="P121" s="40"/>
      <c r="Q121" s="41"/>
      <c r="R121" s="6"/>
      <c r="S121" s="6"/>
      <c r="T121" s="6"/>
      <c r="U121" s="6"/>
      <c r="V121" s="6"/>
      <c r="W121" s="6"/>
    </row>
    <row r="122" ht="38.25" customHeight="1">
      <c r="A122" s="19" t="s">
        <v>116</v>
      </c>
      <c r="B122" s="20" t="s">
        <v>191</v>
      </c>
      <c r="C122" s="42" t="s">
        <v>205</v>
      </c>
      <c r="D122" s="32" t="s">
        <v>79</v>
      </c>
      <c r="E122" s="32"/>
      <c r="F122" s="33" t="s">
        <v>20</v>
      </c>
      <c r="G122" s="44"/>
      <c r="H122" s="35"/>
      <c r="I122" s="45">
        <f>IF((G122-J122)/(K122-J122)&gt;1,1,IF((G122-J122)/(K122-J122)&lt;0,0,(G122-J122)/(K122-J122)))</f>
        <v>1</v>
      </c>
      <c r="J122" s="37">
        <f>IF(L122="",M122-(N122-M122),L122)</f>
        <v>0.20000000000000001</v>
      </c>
      <c r="K122" s="38">
        <f>IF(N122="",M122-L122+M122,N122)</f>
        <v>0.050000000000000003</v>
      </c>
      <c r="L122" s="39">
        <v>0.20000000000000001</v>
      </c>
      <c r="M122" s="40"/>
      <c r="N122" s="41">
        <v>0.050000000000000003</v>
      </c>
      <c r="O122" s="39"/>
      <c r="P122" s="40"/>
      <c r="Q122" s="41"/>
      <c r="R122" s="6"/>
      <c r="S122" s="6"/>
      <c r="T122" s="6"/>
      <c r="U122" s="6"/>
      <c r="V122" s="6"/>
      <c r="W122" s="6"/>
    </row>
    <row r="123" ht="38.25" customHeight="1">
      <c r="A123" s="19" t="s">
        <v>116</v>
      </c>
      <c r="B123" s="20" t="s">
        <v>191</v>
      </c>
      <c r="C123" s="42" t="s">
        <v>206</v>
      </c>
      <c r="D123" s="32" t="s">
        <v>95</v>
      </c>
      <c r="E123" s="32"/>
      <c r="F123" s="33" t="s">
        <v>14</v>
      </c>
      <c r="G123" s="34"/>
      <c r="H123" s="50"/>
      <c r="I123" s="36">
        <f>IF((G123-J123)/(K123-J123)&gt;1,1,IF((G123-J123)/(K123-J123)&lt;0,0,(G123-J123)/(K123-J123)))</f>
        <v>1</v>
      </c>
      <c r="J123" s="37">
        <f>IF(L123="",M123-(N123-M123),L123)</f>
        <v>7.2000000000000002</v>
      </c>
      <c r="K123" s="38">
        <f>IF(N123="",M123-L123+M123,N123)</f>
        <v>2.2000000000000002</v>
      </c>
      <c r="L123" s="39">
        <v>7.2000000000000002</v>
      </c>
      <c r="M123" s="40"/>
      <c r="N123" s="41">
        <v>2.2000000000000002</v>
      </c>
      <c r="O123" s="39"/>
      <c r="P123" s="40"/>
      <c r="Q123" s="41"/>
      <c r="R123" s="6"/>
      <c r="S123" s="6"/>
      <c r="T123" s="6"/>
      <c r="U123" s="6"/>
      <c r="V123" s="6"/>
      <c r="W123" s="6"/>
    </row>
    <row r="124" ht="38.25" customHeight="1">
      <c r="A124" s="19" t="s">
        <v>116</v>
      </c>
      <c r="B124" s="20" t="s">
        <v>191</v>
      </c>
      <c r="C124" s="42" t="s">
        <v>207</v>
      </c>
      <c r="D124" s="32" t="s">
        <v>23</v>
      </c>
      <c r="E124" s="32"/>
      <c r="F124" s="33" t="s">
        <v>14</v>
      </c>
      <c r="G124" s="34"/>
      <c r="H124" s="43"/>
      <c r="I124" s="36">
        <f>_xlfn.SWITCH(G124,L124,$L$2,M124,$M$2,N124,$N$2)</f>
        <v>0.5</v>
      </c>
      <c r="J124" s="37" t="str">
        <f>IF(L124="",M124-(N124-M124),L124)</f>
        <v>Non</v>
      </c>
      <c r="K124" s="38" t="str">
        <f>IF(N124="",M124-L124+M124,N124)</f>
        <v>Oui</v>
      </c>
      <c r="L124" s="39" t="s">
        <v>25</v>
      </c>
      <c r="M124" s="40"/>
      <c r="N124" s="41" t="s">
        <v>27</v>
      </c>
      <c r="O124" s="39"/>
      <c r="P124" s="40"/>
      <c r="Q124" s="41"/>
      <c r="R124" s="6"/>
      <c r="S124" s="6"/>
      <c r="T124" s="6"/>
      <c r="U124" s="6"/>
      <c r="V124" s="6"/>
      <c r="W124" s="6"/>
    </row>
    <row r="125" ht="38.25" customHeight="1">
      <c r="A125" s="19" t="s">
        <v>116</v>
      </c>
      <c r="B125" s="20" t="s">
        <v>191</v>
      </c>
      <c r="C125" s="42" t="s">
        <v>208</v>
      </c>
      <c r="D125" s="32" t="s">
        <v>200</v>
      </c>
      <c r="E125" s="32"/>
      <c r="F125" s="33" t="s">
        <v>20</v>
      </c>
      <c r="G125" s="44"/>
      <c r="H125" s="35"/>
      <c r="I125" s="36">
        <f>IF((G125-J125)/(K125-J125)&gt;1,1,IF((G125-J125)/(K125-J125)&lt;0,0,(G125-J125)/(K125-J125)))</f>
        <v>0</v>
      </c>
      <c r="J125" s="37">
        <f>IF(L125="",M125-(N125-M125),L125)</f>
        <v>0.54999999999999993</v>
      </c>
      <c r="K125" s="38">
        <f>IF(N125="",M125-L125+M125,N125)</f>
        <v>0.65000000000000002</v>
      </c>
      <c r="L125" s="39"/>
      <c r="M125" s="40">
        <v>0.59999999999999998</v>
      </c>
      <c r="N125" s="41">
        <v>0.65000000000000002</v>
      </c>
      <c r="O125" s="39"/>
      <c r="P125" s="40"/>
      <c r="Q125" s="41"/>
      <c r="R125" s="6"/>
      <c r="S125" s="6"/>
      <c r="T125" s="6"/>
      <c r="U125" s="6"/>
      <c r="V125" s="6"/>
      <c r="W125" s="6"/>
    </row>
    <row r="126" ht="38.25" customHeight="1">
      <c r="A126" s="19" t="s">
        <v>116</v>
      </c>
      <c r="B126" s="20" t="s">
        <v>191</v>
      </c>
      <c r="C126" s="42" t="s">
        <v>209</v>
      </c>
      <c r="D126" s="32" t="s">
        <v>79</v>
      </c>
      <c r="E126" s="32"/>
      <c r="F126" s="33" t="s">
        <v>20</v>
      </c>
      <c r="G126" s="44"/>
      <c r="H126" s="35"/>
      <c r="I126" s="36">
        <f>IF((G126-J126)/(K126-J126)&gt;1,1,IF((G126-J126)/(K126-J126)&lt;0,0,(G126-J126)/(K126-J126)))</f>
        <v>0</v>
      </c>
      <c r="J126" s="37">
        <f>IF(L126="",M126-(N126-M126),L126)</f>
        <v>0</v>
      </c>
      <c r="K126" s="38">
        <f>IF(N126="",M126-L126+M126,N126)</f>
        <v>1</v>
      </c>
      <c r="L126" s="39">
        <v>0</v>
      </c>
      <c r="M126" s="40"/>
      <c r="N126" s="41">
        <v>1</v>
      </c>
      <c r="O126" s="39"/>
      <c r="P126" s="40"/>
      <c r="Q126" s="41"/>
      <c r="R126" s="6"/>
      <c r="S126" s="6"/>
      <c r="T126" s="6"/>
      <c r="U126" s="6"/>
      <c r="V126" s="6"/>
      <c r="W126" s="6"/>
    </row>
    <row r="127" ht="41.25" customHeight="1">
      <c r="A127" s="19" t="s">
        <v>116</v>
      </c>
      <c r="B127" s="20" t="s">
        <v>191</v>
      </c>
      <c r="C127" s="42" t="s">
        <v>210</v>
      </c>
      <c r="D127" s="32" t="s">
        <v>79</v>
      </c>
      <c r="E127" s="32"/>
      <c r="F127" s="33" t="s">
        <v>20</v>
      </c>
      <c r="G127" s="44"/>
      <c r="H127" s="35"/>
      <c r="I127" s="54">
        <f>IF((G127-J127)/(K127-J127)&gt;1,1,IF((G127-J127)/(K127-J127)&lt;0,0,(G127-J127)/(K127-J127)))</f>
        <v>1</v>
      </c>
      <c r="J127" s="55">
        <f>IF(L127="",M127-(N127-M127),L127)</f>
        <v>0.17000000000000001</v>
      </c>
      <c r="K127" s="56">
        <f>IF(N127="",M127-L127+M127,N127)</f>
        <v>0.089999999999999997</v>
      </c>
      <c r="L127" s="57">
        <v>0.17000000000000001</v>
      </c>
      <c r="M127" s="58"/>
      <c r="N127" s="59">
        <v>0.089999999999999997</v>
      </c>
      <c r="O127" s="57"/>
      <c r="P127" s="58"/>
      <c r="Q127" s="59"/>
      <c r="R127" s="6"/>
      <c r="S127" s="6"/>
      <c r="T127" s="6"/>
      <c r="U127" s="6"/>
      <c r="V127" s="6"/>
      <c r="W127" s="6"/>
    </row>
    <row r="128" ht="15.75" customHeight="1">
      <c r="A128" s="60"/>
      <c r="B128" s="6"/>
      <c r="C128" s="6"/>
      <c r="D128" s="60"/>
      <c r="E128" s="60"/>
      <c r="F128" s="61"/>
      <c r="G128" s="6"/>
      <c r="H128" s="60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5.75" customHeight="1">
      <c r="A129" s="60"/>
      <c r="B129" s="6"/>
      <c r="C129" s="6"/>
      <c r="D129" s="60"/>
      <c r="E129" s="60"/>
      <c r="F129" s="61"/>
      <c r="G129" s="6"/>
      <c r="H129" s="60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5.75" customHeight="1">
      <c r="A130" s="60"/>
      <c r="B130" s="6"/>
      <c r="C130" s="6"/>
      <c r="D130" s="60"/>
      <c r="E130" s="60"/>
      <c r="F130" s="61"/>
      <c r="G130" s="6"/>
      <c r="H130" s="60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5.75" customHeight="1">
      <c r="A131" s="60"/>
      <c r="B131" s="6"/>
      <c r="C131" s="6"/>
      <c r="D131" s="60"/>
      <c r="E131" s="60"/>
      <c r="F131" s="61"/>
      <c r="G131" s="6"/>
      <c r="H131" s="60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5.75" customHeight="1">
      <c r="A132" s="60"/>
      <c r="B132" s="6"/>
      <c r="C132" s="6"/>
      <c r="D132" s="60"/>
      <c r="E132" s="60"/>
      <c r="F132" s="61"/>
      <c r="G132" s="6"/>
      <c r="H132" s="60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ht="15.75" customHeight="1">
      <c r="A133" s="60"/>
      <c r="B133" s="6"/>
      <c r="C133" s="6"/>
      <c r="D133" s="60"/>
      <c r="E133" s="60"/>
      <c r="F133" s="61"/>
      <c r="G133" s="6"/>
      <c r="H133" s="60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ht="15.75" customHeight="1">
      <c r="A134" s="60"/>
      <c r="B134" s="6"/>
      <c r="C134" s="6"/>
      <c r="D134" s="60"/>
      <c r="E134" s="60"/>
      <c r="F134" s="61"/>
      <c r="G134" s="6"/>
      <c r="H134" s="60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5.75" customHeight="1">
      <c r="A135" s="60"/>
      <c r="B135" s="6"/>
      <c r="C135" s="6"/>
      <c r="D135" s="60"/>
      <c r="E135" s="60"/>
      <c r="F135" s="61"/>
      <c r="G135" s="6"/>
      <c r="H135" s="60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5.75" customHeight="1">
      <c r="A136" s="60"/>
      <c r="B136" s="6"/>
      <c r="C136" s="6"/>
      <c r="D136" s="60"/>
      <c r="E136" s="60"/>
      <c r="F136" s="61"/>
      <c r="G136" s="6"/>
      <c r="H136" s="60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5.75" customHeight="1">
      <c r="A137" s="60"/>
      <c r="B137" s="6"/>
      <c r="C137" s="6"/>
      <c r="D137" s="60"/>
      <c r="E137" s="60"/>
      <c r="F137" s="61"/>
      <c r="G137" s="6"/>
      <c r="H137" s="60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5.75" customHeight="1">
      <c r="A138" s="60"/>
      <c r="B138" s="6"/>
      <c r="C138" s="6"/>
      <c r="D138" s="60"/>
      <c r="E138" s="60"/>
      <c r="F138" s="61"/>
      <c r="G138" s="6"/>
      <c r="H138" s="60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5.75" customHeight="1">
      <c r="A139" s="60"/>
      <c r="B139" s="6"/>
      <c r="C139" s="6"/>
      <c r="D139" s="60"/>
      <c r="E139" s="60"/>
      <c r="F139" s="61"/>
      <c r="G139" s="6"/>
      <c r="H139" s="60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ht="15.75" customHeight="1">
      <c r="A140" s="60"/>
      <c r="B140" s="6"/>
      <c r="C140" s="6"/>
      <c r="D140" s="60"/>
      <c r="E140" s="60"/>
      <c r="F140" s="61"/>
      <c r="G140" s="6"/>
      <c r="H140" s="60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5.75" customHeight="1">
      <c r="A141" s="60"/>
      <c r="B141" s="6"/>
      <c r="C141" s="6"/>
      <c r="D141" s="60"/>
      <c r="E141" s="60"/>
      <c r="F141" s="61"/>
      <c r="G141" s="6"/>
      <c r="H141" s="60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5.75" customHeight="1">
      <c r="A142" s="60"/>
      <c r="B142" s="6"/>
      <c r="C142" s="6"/>
      <c r="D142" s="60"/>
      <c r="E142" s="60"/>
      <c r="F142" s="61"/>
      <c r="G142" s="6"/>
      <c r="H142" s="60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5.75" customHeight="1">
      <c r="A143" s="60"/>
      <c r="B143" s="6"/>
      <c r="C143" s="6"/>
      <c r="D143" s="60"/>
      <c r="E143" s="60"/>
      <c r="F143" s="61"/>
      <c r="G143" s="6"/>
      <c r="H143" s="60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5.75" customHeight="1">
      <c r="A144" s="60"/>
      <c r="B144" s="6"/>
      <c r="C144" s="6"/>
      <c r="D144" s="60"/>
      <c r="E144" s="60"/>
      <c r="F144" s="61"/>
      <c r="G144" s="6"/>
      <c r="H144" s="60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5.75" customHeight="1">
      <c r="A145" s="60"/>
      <c r="B145" s="6"/>
      <c r="C145" s="6"/>
      <c r="D145" s="60"/>
      <c r="E145" s="60"/>
      <c r="F145" s="61"/>
      <c r="G145" s="6"/>
      <c r="H145" s="60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ht="15.75" customHeight="1">
      <c r="A146" s="60"/>
      <c r="B146" s="6"/>
      <c r="C146" s="6"/>
      <c r="D146" s="60"/>
      <c r="E146" s="60"/>
      <c r="F146" s="61"/>
      <c r="G146" s="6"/>
      <c r="H146" s="60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5.75" customHeight="1">
      <c r="A147" s="60"/>
      <c r="B147" s="6"/>
      <c r="C147" s="6"/>
      <c r="D147" s="60"/>
      <c r="E147" s="60"/>
      <c r="F147" s="61"/>
      <c r="G147" s="6"/>
      <c r="H147" s="60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5.75" customHeight="1">
      <c r="A148" s="60"/>
      <c r="B148" s="6"/>
      <c r="C148" s="6"/>
      <c r="D148" s="60"/>
      <c r="E148" s="60"/>
      <c r="F148" s="61"/>
      <c r="G148" s="6"/>
      <c r="H148" s="60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5.75" customHeight="1">
      <c r="A149" s="60"/>
      <c r="B149" s="6"/>
      <c r="C149" s="6"/>
      <c r="D149" s="60"/>
      <c r="E149" s="60"/>
      <c r="F149" s="61"/>
      <c r="G149" s="6"/>
      <c r="H149" s="60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5.75" customHeight="1">
      <c r="A150" s="60"/>
      <c r="B150" s="6"/>
      <c r="C150" s="6"/>
      <c r="D150" s="60"/>
      <c r="E150" s="60"/>
      <c r="F150" s="61"/>
      <c r="G150" s="6"/>
      <c r="H150" s="60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5.75" customHeight="1">
      <c r="A151" s="60"/>
      <c r="B151" s="6"/>
      <c r="C151" s="6"/>
      <c r="D151" s="60"/>
      <c r="E151" s="60"/>
      <c r="F151" s="61"/>
      <c r="G151" s="6"/>
      <c r="H151" s="60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5.75" customHeight="1">
      <c r="A152" s="60"/>
      <c r="B152" s="6"/>
      <c r="C152" s="6"/>
      <c r="D152" s="60"/>
      <c r="E152" s="60"/>
      <c r="F152" s="61"/>
      <c r="G152" s="6"/>
      <c r="H152" s="60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5.75" customHeight="1">
      <c r="A153" s="60"/>
      <c r="B153" s="6"/>
      <c r="C153" s="6"/>
      <c r="D153" s="60"/>
      <c r="E153" s="60"/>
      <c r="F153" s="61"/>
      <c r="G153" s="6"/>
      <c r="H153" s="60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5.75" customHeight="1">
      <c r="A154" s="60"/>
      <c r="B154" s="6"/>
      <c r="C154" s="6"/>
      <c r="D154" s="60"/>
      <c r="E154" s="60"/>
      <c r="F154" s="61"/>
      <c r="G154" s="6"/>
      <c r="H154" s="60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15.75" customHeight="1">
      <c r="A155" s="60"/>
      <c r="B155" s="6"/>
      <c r="C155" s="6"/>
      <c r="D155" s="60"/>
      <c r="E155" s="60"/>
      <c r="F155" s="61"/>
      <c r="G155" s="6"/>
      <c r="H155" s="60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5.75" customHeight="1">
      <c r="A156" s="60"/>
      <c r="B156" s="6"/>
      <c r="C156" s="6"/>
      <c r="D156" s="60"/>
      <c r="E156" s="60"/>
      <c r="F156" s="61"/>
      <c r="G156" s="6"/>
      <c r="H156" s="60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15.75" customHeight="1">
      <c r="A157" s="60"/>
      <c r="B157" s="6"/>
      <c r="C157" s="6"/>
      <c r="D157" s="60"/>
      <c r="E157" s="60"/>
      <c r="F157" s="61"/>
      <c r="G157" s="6"/>
      <c r="H157" s="60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5.75" customHeight="1">
      <c r="A158" s="60"/>
      <c r="B158" s="6"/>
      <c r="C158" s="6"/>
      <c r="D158" s="60"/>
      <c r="E158" s="60"/>
      <c r="F158" s="61"/>
      <c r="G158" s="6"/>
      <c r="H158" s="60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15.75" customHeight="1">
      <c r="A159" s="60"/>
      <c r="B159" s="6"/>
      <c r="C159" s="6"/>
      <c r="D159" s="60"/>
      <c r="E159" s="60"/>
      <c r="F159" s="61"/>
      <c r="G159" s="6"/>
      <c r="H159" s="60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5.75" customHeight="1">
      <c r="A160" s="60"/>
      <c r="B160" s="6"/>
      <c r="C160" s="6"/>
      <c r="D160" s="60"/>
      <c r="E160" s="60"/>
      <c r="F160" s="61"/>
      <c r="G160" s="6"/>
      <c r="H160" s="60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15.75" customHeight="1">
      <c r="A161" s="60"/>
      <c r="B161" s="6"/>
      <c r="C161" s="6"/>
      <c r="D161" s="60"/>
      <c r="E161" s="60"/>
      <c r="F161" s="61"/>
      <c r="G161" s="6"/>
      <c r="H161" s="60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15.75" customHeight="1">
      <c r="A162" s="60"/>
      <c r="B162" s="6"/>
      <c r="C162" s="6"/>
      <c r="D162" s="60"/>
      <c r="E162" s="60"/>
      <c r="F162" s="61"/>
      <c r="G162" s="6"/>
      <c r="H162" s="60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15.75" customHeight="1">
      <c r="A163" s="60"/>
      <c r="B163" s="6"/>
      <c r="C163" s="6"/>
      <c r="D163" s="60"/>
      <c r="E163" s="60"/>
      <c r="F163" s="61"/>
      <c r="G163" s="6"/>
      <c r="H163" s="60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15.75" customHeight="1">
      <c r="A164" s="60"/>
      <c r="B164" s="6"/>
      <c r="C164" s="6"/>
      <c r="D164" s="60"/>
      <c r="E164" s="60"/>
      <c r="F164" s="61"/>
      <c r="G164" s="6"/>
      <c r="H164" s="60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15.75" customHeight="1">
      <c r="A165" s="60"/>
      <c r="B165" s="6"/>
      <c r="C165" s="6"/>
      <c r="D165" s="60"/>
      <c r="E165" s="60"/>
      <c r="F165" s="61"/>
      <c r="G165" s="6"/>
      <c r="H165" s="60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15.75" customHeight="1">
      <c r="A166" s="60"/>
      <c r="B166" s="6"/>
      <c r="C166" s="6"/>
      <c r="D166" s="60"/>
      <c r="E166" s="60"/>
      <c r="F166" s="61"/>
      <c r="G166" s="6"/>
      <c r="H166" s="60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5.75" customHeight="1">
      <c r="A167" s="60"/>
      <c r="B167" s="6"/>
      <c r="C167" s="6"/>
      <c r="D167" s="60"/>
      <c r="E167" s="60"/>
      <c r="F167" s="61"/>
      <c r="G167" s="6"/>
      <c r="H167" s="60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5.75" customHeight="1">
      <c r="A168" s="60"/>
      <c r="B168" s="6"/>
      <c r="C168" s="6"/>
      <c r="D168" s="60"/>
      <c r="E168" s="60"/>
      <c r="F168" s="61"/>
      <c r="G168" s="6"/>
      <c r="H168" s="60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5.75" customHeight="1">
      <c r="A169" s="60"/>
      <c r="B169" s="6"/>
      <c r="C169" s="6"/>
      <c r="D169" s="60"/>
      <c r="E169" s="60"/>
      <c r="F169" s="61"/>
      <c r="G169" s="6"/>
      <c r="H169" s="60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5.75" customHeight="1">
      <c r="A170" s="60"/>
      <c r="B170" s="6"/>
      <c r="C170" s="6"/>
      <c r="D170" s="60"/>
      <c r="E170" s="60"/>
      <c r="F170" s="61"/>
      <c r="G170" s="6"/>
      <c r="H170" s="60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5.75" customHeight="1">
      <c r="A171" s="60"/>
      <c r="B171" s="6"/>
      <c r="C171" s="6"/>
      <c r="D171" s="60"/>
      <c r="E171" s="60"/>
      <c r="F171" s="61"/>
      <c r="G171" s="6"/>
      <c r="H171" s="60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5.75" customHeight="1">
      <c r="A172" s="60"/>
      <c r="B172" s="6"/>
      <c r="C172" s="6"/>
      <c r="D172" s="60"/>
      <c r="E172" s="60"/>
      <c r="F172" s="61"/>
      <c r="G172" s="6"/>
      <c r="H172" s="60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5.75" customHeight="1">
      <c r="A173" s="60"/>
      <c r="B173" s="6"/>
      <c r="C173" s="6"/>
      <c r="D173" s="60"/>
      <c r="E173" s="60"/>
      <c r="F173" s="61"/>
      <c r="G173" s="6"/>
      <c r="H173" s="60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15.75" customHeight="1">
      <c r="A174" s="60"/>
      <c r="B174" s="6"/>
      <c r="C174" s="6"/>
      <c r="D174" s="60"/>
      <c r="E174" s="60"/>
      <c r="F174" s="61"/>
      <c r="G174" s="6"/>
      <c r="H174" s="60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15.75" customHeight="1">
      <c r="A175" s="60"/>
      <c r="B175" s="6"/>
      <c r="C175" s="6"/>
      <c r="D175" s="60"/>
      <c r="E175" s="60"/>
      <c r="F175" s="61"/>
      <c r="G175" s="6"/>
      <c r="H175" s="60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5.75" customHeight="1">
      <c r="A176" s="60"/>
      <c r="B176" s="6"/>
      <c r="C176" s="6"/>
      <c r="D176" s="60"/>
      <c r="E176" s="60"/>
      <c r="F176" s="61"/>
      <c r="G176" s="6"/>
      <c r="H176" s="60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5.75" customHeight="1">
      <c r="A177" s="60"/>
      <c r="B177" s="6"/>
      <c r="C177" s="6"/>
      <c r="D177" s="60"/>
      <c r="E177" s="60"/>
      <c r="F177" s="61"/>
      <c r="G177" s="6"/>
      <c r="H177" s="60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5.75" customHeight="1">
      <c r="A178" s="60"/>
      <c r="B178" s="6"/>
      <c r="C178" s="6"/>
      <c r="D178" s="60"/>
      <c r="E178" s="60"/>
      <c r="F178" s="61"/>
      <c r="G178" s="6"/>
      <c r="H178" s="60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15.75" customHeight="1">
      <c r="A179" s="60"/>
      <c r="B179" s="6"/>
      <c r="C179" s="6"/>
      <c r="D179" s="60"/>
      <c r="E179" s="60"/>
      <c r="F179" s="61"/>
      <c r="G179" s="6"/>
      <c r="H179" s="60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5.75" customHeight="1">
      <c r="A180" s="60"/>
      <c r="B180" s="6"/>
      <c r="C180" s="6"/>
      <c r="D180" s="60"/>
      <c r="E180" s="60"/>
      <c r="F180" s="61"/>
      <c r="G180" s="6"/>
      <c r="H180" s="60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5.75" customHeight="1">
      <c r="A181" s="60"/>
      <c r="B181" s="6"/>
      <c r="C181" s="6"/>
      <c r="D181" s="60"/>
      <c r="E181" s="60"/>
      <c r="F181" s="61"/>
      <c r="G181" s="6"/>
      <c r="H181" s="60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15.75" customHeight="1">
      <c r="A182" s="60"/>
      <c r="B182" s="6"/>
      <c r="C182" s="6"/>
      <c r="D182" s="60"/>
      <c r="E182" s="60"/>
      <c r="F182" s="61"/>
      <c r="G182" s="6"/>
      <c r="H182" s="60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5.75" customHeight="1">
      <c r="A183" s="60"/>
      <c r="B183" s="6"/>
      <c r="C183" s="6"/>
      <c r="D183" s="60"/>
      <c r="E183" s="60"/>
      <c r="F183" s="61"/>
      <c r="G183" s="6"/>
      <c r="H183" s="60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5.75" customHeight="1">
      <c r="A184" s="60"/>
      <c r="B184" s="6"/>
      <c r="C184" s="6"/>
      <c r="D184" s="60"/>
      <c r="E184" s="60"/>
      <c r="F184" s="61"/>
      <c r="G184" s="6"/>
      <c r="H184" s="60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5.75" customHeight="1">
      <c r="A185" s="60"/>
      <c r="B185" s="6"/>
      <c r="C185" s="6"/>
      <c r="D185" s="60"/>
      <c r="E185" s="60"/>
      <c r="F185" s="61"/>
      <c r="G185" s="6"/>
      <c r="H185" s="60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15.75" customHeight="1">
      <c r="A186" s="60"/>
      <c r="B186" s="6"/>
      <c r="C186" s="6"/>
      <c r="D186" s="60"/>
      <c r="E186" s="60"/>
      <c r="F186" s="61"/>
      <c r="G186" s="6"/>
      <c r="H186" s="60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5.75" customHeight="1">
      <c r="A187" s="60"/>
      <c r="B187" s="6"/>
      <c r="C187" s="6"/>
      <c r="D187" s="60"/>
      <c r="E187" s="60"/>
      <c r="F187" s="61"/>
      <c r="G187" s="6"/>
      <c r="H187" s="60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5.75" customHeight="1">
      <c r="A188" s="60"/>
      <c r="B188" s="6"/>
      <c r="C188" s="6"/>
      <c r="D188" s="60"/>
      <c r="E188" s="60"/>
      <c r="F188" s="61"/>
      <c r="G188" s="6"/>
      <c r="H188" s="60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5.75" customHeight="1">
      <c r="A189" s="60"/>
      <c r="B189" s="6"/>
      <c r="C189" s="6"/>
      <c r="D189" s="60"/>
      <c r="E189" s="60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5.75" customHeight="1">
      <c r="A190" s="60"/>
      <c r="B190" s="6"/>
      <c r="C190" s="6"/>
      <c r="D190" s="60"/>
      <c r="E190" s="60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5.75" customHeight="1">
      <c r="A191" s="60"/>
      <c r="B191" s="6"/>
      <c r="C191" s="6"/>
      <c r="D191" s="60"/>
      <c r="E191" s="60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5.75" customHeight="1">
      <c r="A192" s="60"/>
      <c r="B192" s="6"/>
      <c r="C192" s="6"/>
      <c r="D192" s="60"/>
      <c r="E192" s="60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15.75" customHeight="1">
      <c r="A193" s="60"/>
      <c r="B193" s="6"/>
      <c r="C193" s="6"/>
      <c r="D193" s="60"/>
      <c r="E193" s="60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5.75" customHeight="1">
      <c r="A194" s="60"/>
      <c r="B194" s="6"/>
      <c r="C194" s="6"/>
      <c r="D194" s="60"/>
      <c r="E194" s="60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15.75" customHeight="1">
      <c r="A195" s="60"/>
      <c r="B195" s="6"/>
      <c r="C195" s="6"/>
      <c r="D195" s="60"/>
      <c r="E195" s="60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5.75" customHeight="1">
      <c r="A196" s="60"/>
      <c r="B196" s="6"/>
      <c r="C196" s="6"/>
      <c r="D196" s="60"/>
      <c r="E196" s="60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5.75" customHeight="1">
      <c r="A197" s="60"/>
      <c r="B197" s="6"/>
      <c r="C197" s="6"/>
      <c r="D197" s="60"/>
      <c r="E197" s="60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5.75" customHeight="1">
      <c r="A198" s="60"/>
      <c r="B198" s="6"/>
      <c r="C198" s="6"/>
      <c r="D198" s="60"/>
      <c r="E198" s="60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5.75" customHeight="1">
      <c r="A199" s="60"/>
      <c r="B199" s="6"/>
      <c r="C199" s="6"/>
      <c r="D199" s="60"/>
      <c r="E199" s="60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5.75" customHeight="1">
      <c r="A200" s="60"/>
      <c r="B200" s="6"/>
      <c r="C200" s="6"/>
      <c r="D200" s="60"/>
      <c r="E200" s="60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5.75" customHeight="1">
      <c r="A201" s="60"/>
      <c r="B201" s="6"/>
      <c r="C201" s="6"/>
      <c r="D201" s="60"/>
      <c r="E201" s="60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5.75" customHeight="1">
      <c r="A202" s="60"/>
      <c r="B202" s="6"/>
      <c r="C202" s="6"/>
      <c r="D202" s="60"/>
      <c r="E202" s="60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5.75" customHeight="1">
      <c r="A203" s="60"/>
      <c r="B203" s="6"/>
      <c r="C203" s="6"/>
      <c r="D203" s="60"/>
      <c r="E203" s="60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15.75" customHeight="1">
      <c r="A204" s="60"/>
      <c r="B204" s="6"/>
      <c r="C204" s="6"/>
      <c r="D204" s="60"/>
      <c r="E204" s="60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15.75" customHeight="1">
      <c r="A205" s="60"/>
      <c r="B205" s="6"/>
      <c r="C205" s="6"/>
      <c r="D205" s="60"/>
      <c r="E205" s="60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15.75" customHeight="1">
      <c r="A206" s="60"/>
      <c r="B206" s="6"/>
      <c r="C206" s="6"/>
      <c r="D206" s="60"/>
      <c r="E206" s="60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5.75" customHeight="1">
      <c r="A207" s="60"/>
      <c r="B207" s="6"/>
      <c r="C207" s="6"/>
      <c r="D207" s="60"/>
      <c r="E207" s="60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15.75" customHeight="1">
      <c r="A208" s="60"/>
      <c r="B208" s="6"/>
      <c r="C208" s="6"/>
      <c r="D208" s="60"/>
      <c r="E208" s="60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5.75" customHeight="1">
      <c r="A209" s="60"/>
      <c r="B209" s="6"/>
      <c r="C209" s="6"/>
      <c r="D209" s="60"/>
      <c r="E209" s="60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5.75" customHeight="1">
      <c r="A210" s="60"/>
      <c r="B210" s="6"/>
      <c r="C210" s="6"/>
      <c r="D210" s="60"/>
      <c r="E210" s="60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5.75" customHeight="1">
      <c r="A211" s="60"/>
      <c r="B211" s="6"/>
      <c r="C211" s="6"/>
      <c r="D211" s="60"/>
      <c r="E211" s="60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15.75" customHeight="1">
      <c r="A212" s="60"/>
      <c r="B212" s="6"/>
      <c r="C212" s="6"/>
      <c r="D212" s="60"/>
      <c r="E212" s="60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ht="15.75" customHeight="1">
      <c r="A213" s="60"/>
      <c r="B213" s="6"/>
      <c r="C213" s="6"/>
      <c r="D213" s="60"/>
      <c r="E213" s="60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15.75" customHeight="1">
      <c r="A214" s="60"/>
      <c r="B214" s="6"/>
      <c r="C214" s="6"/>
      <c r="D214" s="60"/>
      <c r="E214" s="60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15.75" customHeight="1">
      <c r="A215" s="60"/>
      <c r="B215" s="6"/>
      <c r="C215" s="6"/>
      <c r="D215" s="60"/>
      <c r="E215" s="60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15.75" customHeight="1">
      <c r="A216" s="60"/>
      <c r="B216" s="6"/>
      <c r="C216" s="6"/>
      <c r="D216" s="60"/>
      <c r="E216" s="60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15.75" customHeight="1">
      <c r="A217" s="60"/>
      <c r="B217" s="6"/>
      <c r="C217" s="6"/>
      <c r="D217" s="60"/>
      <c r="E217" s="60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15.75" customHeight="1">
      <c r="A218" s="60"/>
      <c r="B218" s="6"/>
      <c r="C218" s="6"/>
      <c r="D218" s="60"/>
      <c r="E218" s="60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ht="15.75" customHeight="1">
      <c r="A219" s="60"/>
      <c r="B219" s="6"/>
      <c r="C219" s="6"/>
      <c r="D219" s="60"/>
      <c r="E219" s="60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ht="15.75" customHeight="1">
      <c r="A220" s="60"/>
      <c r="B220" s="6"/>
      <c r="C220" s="6"/>
      <c r="D220" s="60"/>
      <c r="E220" s="60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15.75" customHeight="1">
      <c r="A221" s="60"/>
      <c r="B221" s="6"/>
      <c r="C221" s="6"/>
      <c r="D221" s="60"/>
      <c r="E221" s="60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ht="15.75" customHeight="1">
      <c r="A222" s="60"/>
      <c r="B222" s="6"/>
      <c r="C222" s="6"/>
      <c r="D222" s="60"/>
      <c r="E222" s="60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ht="15.75" customHeight="1">
      <c r="A223" s="60"/>
      <c r="B223" s="6"/>
      <c r="C223" s="6"/>
      <c r="D223" s="60"/>
      <c r="E223" s="60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ht="15.75" customHeight="1">
      <c r="A224" s="60"/>
      <c r="B224" s="6"/>
      <c r="C224" s="6"/>
      <c r="D224" s="60"/>
      <c r="E224" s="60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ht="15.75" customHeight="1">
      <c r="A225" s="60"/>
      <c r="B225" s="6"/>
      <c r="C225" s="6"/>
      <c r="D225" s="60"/>
      <c r="E225" s="60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ht="15.75" customHeight="1">
      <c r="A226" s="60"/>
      <c r="B226" s="6"/>
      <c r="C226" s="6"/>
      <c r="D226" s="60"/>
      <c r="E226" s="60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ht="15.75" customHeight="1">
      <c r="A227" s="60"/>
      <c r="B227" s="6"/>
      <c r="C227" s="6"/>
      <c r="D227" s="60"/>
      <c r="E227" s="60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ht="15.75" customHeight="1">
      <c r="A228" s="60"/>
      <c r="B228" s="6"/>
      <c r="C228" s="6"/>
      <c r="D228" s="60"/>
      <c r="E228" s="60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ht="15.75" customHeight="1">
      <c r="A229" s="60"/>
      <c r="B229" s="6"/>
      <c r="C229" s="6"/>
      <c r="D229" s="60"/>
      <c r="E229" s="60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ht="15.75" customHeight="1">
      <c r="A230" s="60"/>
      <c r="B230" s="6"/>
      <c r="C230" s="6"/>
      <c r="D230" s="60"/>
      <c r="E230" s="60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ht="15.75" customHeight="1">
      <c r="A231" s="60"/>
      <c r="B231" s="6"/>
      <c r="C231" s="6"/>
      <c r="D231" s="60"/>
      <c r="E231" s="60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ht="15.75" customHeight="1">
      <c r="A232" s="60"/>
      <c r="B232" s="6"/>
      <c r="C232" s="6"/>
      <c r="D232" s="60"/>
      <c r="E232" s="60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ht="15.75" customHeight="1">
      <c r="A233" s="60"/>
      <c r="B233" s="6"/>
      <c r="C233" s="6"/>
      <c r="D233" s="60"/>
      <c r="E233" s="60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ht="15.75" customHeight="1">
      <c r="A234" s="60"/>
      <c r="B234" s="6"/>
      <c r="C234" s="6"/>
      <c r="D234" s="60"/>
      <c r="E234" s="60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ht="15.75" customHeight="1">
      <c r="A235" s="60"/>
      <c r="B235" s="6"/>
      <c r="C235" s="6"/>
      <c r="D235" s="60"/>
      <c r="E235" s="60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ht="15.75" customHeight="1">
      <c r="A236" s="60"/>
      <c r="B236" s="6"/>
      <c r="C236" s="6"/>
      <c r="D236" s="60"/>
      <c r="E236" s="60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ht="15.75" customHeight="1">
      <c r="A237" s="60"/>
      <c r="B237" s="6"/>
      <c r="C237" s="6"/>
      <c r="D237" s="60"/>
      <c r="E237" s="60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ht="15.75" customHeight="1">
      <c r="A238" s="60"/>
      <c r="B238" s="6"/>
      <c r="C238" s="6"/>
      <c r="D238" s="60"/>
      <c r="E238" s="60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ht="15.75" customHeight="1">
      <c r="A239" s="60"/>
      <c r="B239" s="6"/>
      <c r="C239" s="6"/>
      <c r="D239" s="60"/>
      <c r="E239" s="60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ht="15.75" customHeight="1">
      <c r="A240" s="60"/>
      <c r="B240" s="6"/>
      <c r="C240" s="6"/>
      <c r="D240" s="60"/>
      <c r="E240" s="60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ht="15.75" customHeight="1">
      <c r="A241" s="60"/>
      <c r="B241" s="6"/>
      <c r="C241" s="6"/>
      <c r="D241" s="60"/>
      <c r="E241" s="60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ht="15.75" customHeight="1">
      <c r="A242" s="60"/>
      <c r="B242" s="6"/>
      <c r="C242" s="6"/>
      <c r="D242" s="60"/>
      <c r="E242" s="60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ht="15.75" customHeight="1">
      <c r="A243" s="60"/>
      <c r="B243" s="6"/>
      <c r="C243" s="6"/>
      <c r="D243" s="60"/>
      <c r="E243" s="60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ht="15.75" customHeight="1">
      <c r="A244" s="60"/>
      <c r="B244" s="6"/>
      <c r="C244" s="6"/>
      <c r="D244" s="60"/>
      <c r="E244" s="60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ht="15.75" customHeight="1">
      <c r="A245" s="60"/>
      <c r="B245" s="6"/>
      <c r="C245" s="6"/>
      <c r="D245" s="60"/>
      <c r="E245" s="60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ht="15.75" customHeight="1">
      <c r="A246" s="60"/>
      <c r="B246" s="6"/>
      <c r="C246" s="6"/>
      <c r="D246" s="60"/>
      <c r="E246" s="60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ht="15.75" customHeight="1">
      <c r="A247" s="60"/>
      <c r="B247" s="6"/>
      <c r="C247" s="6"/>
      <c r="D247" s="60"/>
      <c r="E247" s="60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ht="15.75" customHeight="1">
      <c r="A248" s="60"/>
      <c r="B248" s="6"/>
      <c r="C248" s="6"/>
      <c r="D248" s="60"/>
      <c r="E248" s="60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ht="15.75" customHeight="1">
      <c r="A249" s="60"/>
      <c r="B249" s="6"/>
      <c r="C249" s="6"/>
      <c r="D249" s="60"/>
      <c r="E249" s="60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ht="15.75" customHeight="1">
      <c r="A250" s="60"/>
      <c r="B250" s="6"/>
      <c r="C250" s="6"/>
      <c r="D250" s="60"/>
      <c r="E250" s="60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ht="15.75" customHeight="1">
      <c r="A251" s="60"/>
      <c r="B251" s="6"/>
      <c r="C251" s="6"/>
      <c r="D251" s="60"/>
      <c r="E251" s="60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ht="15.75" customHeight="1">
      <c r="A252" s="60"/>
      <c r="B252" s="6"/>
      <c r="C252" s="6"/>
      <c r="D252" s="60"/>
      <c r="E252" s="60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ht="15.75" customHeight="1">
      <c r="A253" s="60"/>
      <c r="B253" s="6"/>
      <c r="C253" s="6"/>
      <c r="D253" s="60"/>
      <c r="E253" s="60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ht="15.75" customHeight="1">
      <c r="A254" s="60"/>
      <c r="B254" s="6"/>
      <c r="C254" s="6"/>
      <c r="D254" s="60"/>
      <c r="E254" s="60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ht="15.75" customHeight="1">
      <c r="A255" s="60"/>
      <c r="B255" s="6"/>
      <c r="C255" s="6"/>
      <c r="D255" s="60"/>
      <c r="E255" s="60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ht="15.75" customHeight="1">
      <c r="A256" s="60"/>
      <c r="B256" s="6"/>
      <c r="C256" s="6"/>
      <c r="D256" s="60"/>
      <c r="E256" s="60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ht="15.75" customHeight="1">
      <c r="A257" s="60"/>
      <c r="B257" s="6"/>
      <c r="C257" s="6"/>
      <c r="D257" s="60"/>
      <c r="E257" s="60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ht="15.75" customHeight="1">
      <c r="A258" s="60"/>
      <c r="B258" s="6"/>
      <c r="C258" s="6"/>
      <c r="D258" s="60"/>
      <c r="E258" s="60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ht="15.75" customHeight="1">
      <c r="A259" s="60"/>
      <c r="B259" s="6"/>
      <c r="C259" s="6"/>
      <c r="D259" s="60"/>
      <c r="E259" s="60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ht="15.75" customHeight="1">
      <c r="A260" s="60"/>
      <c r="B260" s="6"/>
      <c r="C260" s="6"/>
      <c r="D260" s="60"/>
      <c r="E260" s="60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ht="15.75" customHeight="1">
      <c r="A261" s="60"/>
      <c r="B261" s="6"/>
      <c r="C261" s="6"/>
      <c r="D261" s="60"/>
      <c r="E261" s="60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ht="15.75" customHeight="1">
      <c r="A262" s="60"/>
      <c r="B262" s="6"/>
      <c r="C262" s="6"/>
      <c r="D262" s="60"/>
      <c r="E262" s="60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ht="15.75" customHeight="1">
      <c r="A263" s="60"/>
      <c r="B263" s="6"/>
      <c r="C263" s="6"/>
      <c r="D263" s="60"/>
      <c r="E263" s="60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ht="15.75" customHeight="1">
      <c r="A264" s="60"/>
      <c r="B264" s="6"/>
      <c r="C264" s="6"/>
      <c r="D264" s="60"/>
      <c r="E264" s="60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ht="15.75" customHeight="1">
      <c r="A265" s="60"/>
      <c r="B265" s="6"/>
      <c r="C265" s="6"/>
      <c r="D265" s="60"/>
      <c r="E265" s="60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ht="15.75" customHeight="1">
      <c r="A266" s="60"/>
      <c r="B266" s="6"/>
      <c r="C266" s="6"/>
      <c r="D266" s="60"/>
      <c r="E266" s="60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ht="15.75" customHeight="1">
      <c r="A267" s="60"/>
      <c r="B267" s="6"/>
      <c r="C267" s="6"/>
      <c r="D267" s="60"/>
      <c r="E267" s="60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ht="15.75" customHeight="1">
      <c r="A268" s="60"/>
      <c r="B268" s="6"/>
      <c r="C268" s="6"/>
      <c r="D268" s="60"/>
      <c r="E268" s="60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ht="15.75" customHeight="1">
      <c r="A269" s="60"/>
      <c r="B269" s="6"/>
      <c r="C269" s="6"/>
      <c r="D269" s="60"/>
      <c r="E269" s="60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ht="15.75" customHeight="1">
      <c r="A270" s="60"/>
      <c r="B270" s="6"/>
      <c r="C270" s="6"/>
      <c r="D270" s="60"/>
      <c r="E270" s="60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ht="15.75" customHeight="1">
      <c r="A271" s="60"/>
      <c r="B271" s="6"/>
      <c r="C271" s="6"/>
      <c r="D271" s="60"/>
      <c r="E271" s="60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ht="15.75" customHeight="1">
      <c r="A272" s="60"/>
      <c r="B272" s="6"/>
      <c r="C272" s="6"/>
      <c r="D272" s="60"/>
      <c r="E272" s="60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ht="15.75" customHeight="1">
      <c r="A273" s="60"/>
      <c r="B273" s="6"/>
      <c r="C273" s="6"/>
      <c r="D273" s="60"/>
      <c r="E273" s="60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ht="15.75" customHeight="1">
      <c r="A274" s="60"/>
      <c r="B274" s="6"/>
      <c r="C274" s="6"/>
      <c r="D274" s="60"/>
      <c r="E274" s="60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ht="15.75" customHeight="1">
      <c r="A275" s="60"/>
      <c r="B275" s="6"/>
      <c r="C275" s="6"/>
      <c r="D275" s="60"/>
      <c r="E275" s="60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ht="15.75" customHeight="1">
      <c r="A276" s="60"/>
      <c r="B276" s="6"/>
      <c r="C276" s="6"/>
      <c r="D276" s="60"/>
      <c r="E276" s="60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ht="15.75" customHeight="1">
      <c r="A277" s="60"/>
      <c r="B277" s="6"/>
      <c r="C277" s="6"/>
      <c r="D277" s="60"/>
      <c r="E277" s="60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ht="15.75" customHeight="1">
      <c r="A278" s="60"/>
      <c r="B278" s="6"/>
      <c r="C278" s="6"/>
      <c r="D278" s="60"/>
      <c r="E278" s="60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ht="15.75" customHeight="1">
      <c r="A279" s="60"/>
      <c r="B279" s="6"/>
      <c r="C279" s="6"/>
      <c r="D279" s="60"/>
      <c r="E279" s="60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ht="15.75" customHeight="1">
      <c r="A280" s="60"/>
      <c r="B280" s="6"/>
      <c r="C280" s="6"/>
      <c r="D280" s="60"/>
      <c r="E280" s="60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ht="15.75" customHeight="1">
      <c r="A281" s="60"/>
      <c r="B281" s="6"/>
      <c r="C281" s="6"/>
      <c r="D281" s="60"/>
      <c r="E281" s="60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ht="15.75" customHeight="1">
      <c r="A282" s="60"/>
      <c r="B282" s="6"/>
      <c r="C282" s="6"/>
      <c r="D282" s="60"/>
      <c r="E282" s="60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ht="15.75" customHeight="1">
      <c r="A283" s="60"/>
      <c r="B283" s="6"/>
      <c r="C283" s="6"/>
      <c r="D283" s="60"/>
      <c r="E283" s="60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ht="15.75" customHeight="1">
      <c r="A284" s="60"/>
      <c r="B284" s="6"/>
      <c r="C284" s="6"/>
      <c r="D284" s="60"/>
      <c r="E284" s="60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ht="15.75" customHeight="1">
      <c r="A285" s="60"/>
      <c r="B285" s="6"/>
      <c r="C285" s="6"/>
      <c r="D285" s="60"/>
      <c r="E285" s="60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ht="15.75" customHeight="1">
      <c r="A286" s="60"/>
      <c r="B286" s="6"/>
      <c r="C286" s="6"/>
      <c r="D286" s="60"/>
      <c r="E286" s="60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ht="15.75" customHeight="1">
      <c r="A287" s="60"/>
      <c r="B287" s="6"/>
      <c r="C287" s="6"/>
      <c r="D287" s="60"/>
      <c r="E287" s="60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ht="15.75" customHeight="1">
      <c r="A288" s="60"/>
      <c r="B288" s="6"/>
      <c r="C288" s="6"/>
      <c r="D288" s="60"/>
      <c r="E288" s="60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ht="15.75" customHeight="1">
      <c r="A289" s="60"/>
      <c r="B289" s="6"/>
      <c r="C289" s="6"/>
      <c r="D289" s="60"/>
      <c r="E289" s="60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ht="15.75" customHeight="1">
      <c r="A290" s="60"/>
      <c r="B290" s="6"/>
      <c r="C290" s="6"/>
      <c r="D290" s="60"/>
      <c r="E290" s="60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ht="15.75" customHeight="1">
      <c r="A291" s="60"/>
      <c r="B291" s="6"/>
      <c r="C291" s="6"/>
      <c r="D291" s="60"/>
      <c r="E291" s="60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ht="15.75" customHeight="1">
      <c r="A292" s="60"/>
      <c r="B292" s="6"/>
      <c r="C292" s="6"/>
      <c r="D292" s="60"/>
      <c r="E292" s="60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ht="15.75" customHeight="1">
      <c r="A293" s="60"/>
      <c r="B293" s="6"/>
      <c r="C293" s="6"/>
      <c r="D293" s="60"/>
      <c r="E293" s="60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ht="15.75" customHeight="1">
      <c r="A294" s="60"/>
      <c r="B294" s="6"/>
      <c r="C294" s="6"/>
      <c r="D294" s="60"/>
      <c r="E294" s="60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ht="15.75" customHeight="1">
      <c r="A295" s="60"/>
      <c r="B295" s="6"/>
      <c r="C295" s="6"/>
      <c r="D295" s="60"/>
      <c r="E295" s="60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ht="15.75" customHeight="1">
      <c r="A296" s="60"/>
      <c r="B296" s="6"/>
      <c r="C296" s="6"/>
      <c r="D296" s="60"/>
      <c r="E296" s="60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ht="15.75" customHeight="1">
      <c r="A297" s="60"/>
      <c r="B297" s="6"/>
      <c r="C297" s="6"/>
      <c r="D297" s="60"/>
      <c r="E297" s="60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ht="15.75" customHeight="1">
      <c r="A298" s="60"/>
      <c r="B298" s="6"/>
      <c r="C298" s="6"/>
      <c r="D298" s="60"/>
      <c r="E298" s="60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ht="15.75" customHeight="1">
      <c r="A299" s="60"/>
      <c r="B299" s="6"/>
      <c r="C299" s="6"/>
      <c r="D299" s="60"/>
      <c r="E299" s="60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ht="15.75" customHeight="1">
      <c r="A300" s="60"/>
      <c r="B300" s="6"/>
      <c r="C300" s="6"/>
      <c r="D300" s="60"/>
      <c r="E300" s="60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ht="15.75" customHeight="1">
      <c r="A301" s="60"/>
      <c r="B301" s="6"/>
      <c r="C301" s="6"/>
      <c r="D301" s="60"/>
      <c r="E301" s="60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ht="15.75" customHeight="1">
      <c r="A302" s="60"/>
      <c r="B302" s="6"/>
      <c r="C302" s="6"/>
      <c r="D302" s="60"/>
      <c r="E302" s="60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ht="15.75" customHeight="1">
      <c r="A303" s="60"/>
      <c r="B303" s="6"/>
      <c r="C303" s="6"/>
      <c r="D303" s="60"/>
      <c r="E303" s="60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ht="15.75" customHeight="1">
      <c r="A304" s="60"/>
      <c r="B304" s="6"/>
      <c r="C304" s="6"/>
      <c r="D304" s="60"/>
      <c r="E304" s="60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ht="15.75" customHeight="1">
      <c r="A305" s="60"/>
      <c r="B305" s="6"/>
      <c r="C305" s="6"/>
      <c r="D305" s="60"/>
      <c r="E305" s="60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ht="15.75" customHeight="1">
      <c r="A306" s="60"/>
      <c r="B306" s="6"/>
      <c r="C306" s="6"/>
      <c r="D306" s="60"/>
      <c r="E306" s="60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ht="15.75" customHeight="1">
      <c r="A307" s="60"/>
      <c r="B307" s="6"/>
      <c r="C307" s="6"/>
      <c r="D307" s="60"/>
      <c r="E307" s="60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ht="15.75" customHeight="1">
      <c r="A308" s="60"/>
      <c r="B308" s="6"/>
      <c r="C308" s="6"/>
      <c r="D308" s="60"/>
      <c r="E308" s="60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ht="15.75" customHeight="1">
      <c r="A309" s="60"/>
      <c r="B309" s="6"/>
      <c r="C309" s="6"/>
      <c r="D309" s="60"/>
      <c r="E309" s="60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ht="15.75" customHeight="1">
      <c r="A310" s="60"/>
      <c r="B310" s="6"/>
      <c r="C310" s="6"/>
      <c r="D310" s="60"/>
      <c r="E310" s="60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ht="15.75" customHeight="1">
      <c r="A311" s="60"/>
      <c r="B311" s="6"/>
      <c r="C311" s="6"/>
      <c r="D311" s="60"/>
      <c r="E311" s="60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ht="15.75" customHeight="1">
      <c r="A312" s="60"/>
      <c r="B312" s="6"/>
      <c r="C312" s="6"/>
      <c r="D312" s="60"/>
      <c r="E312" s="60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ht="15.75" customHeight="1">
      <c r="A313" s="60"/>
      <c r="B313" s="6"/>
      <c r="C313" s="6"/>
      <c r="D313" s="60"/>
      <c r="E313" s="60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ht="15.75" customHeight="1">
      <c r="A314" s="60"/>
      <c r="B314" s="6"/>
      <c r="C314" s="6"/>
      <c r="D314" s="60"/>
      <c r="E314" s="60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ht="15.75" customHeight="1">
      <c r="A315" s="60"/>
      <c r="B315" s="6"/>
      <c r="C315" s="6"/>
      <c r="D315" s="60"/>
      <c r="E315" s="60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ht="15.75" customHeight="1">
      <c r="A316" s="60"/>
      <c r="B316" s="6"/>
      <c r="C316" s="6"/>
      <c r="D316" s="60"/>
      <c r="E316" s="60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ht="15.75" customHeight="1">
      <c r="A317" s="60"/>
      <c r="B317" s="6"/>
      <c r="C317" s="6"/>
      <c r="D317" s="60"/>
      <c r="E317" s="60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ht="15.75" customHeight="1">
      <c r="A318" s="60"/>
      <c r="B318" s="6"/>
      <c r="C318" s="6"/>
      <c r="D318" s="60"/>
      <c r="E318" s="60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ht="15.75" customHeight="1">
      <c r="A319" s="60"/>
      <c r="B319" s="6"/>
      <c r="C319" s="6"/>
      <c r="D319" s="60"/>
      <c r="E319" s="60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ht="15.75" customHeight="1">
      <c r="A320" s="60"/>
      <c r="B320" s="6"/>
      <c r="C320" s="6"/>
      <c r="D320" s="60"/>
      <c r="E320" s="60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ht="15.75" customHeight="1">
      <c r="A321" s="60"/>
      <c r="B321" s="6"/>
      <c r="C321" s="6"/>
      <c r="D321" s="60"/>
      <c r="E321" s="60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ht="15.75" customHeight="1">
      <c r="A322" s="60"/>
      <c r="B322" s="6"/>
      <c r="C322" s="6"/>
      <c r="D322" s="60"/>
      <c r="E322" s="60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ht="15.75" customHeight="1">
      <c r="A323" s="60"/>
      <c r="B323" s="6"/>
      <c r="C323" s="6"/>
      <c r="D323" s="60"/>
      <c r="E323" s="60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ht="15.75" customHeight="1">
      <c r="A324" s="60"/>
      <c r="B324" s="6"/>
      <c r="C324" s="6"/>
      <c r="D324" s="60"/>
      <c r="E324" s="60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ht="15.75" customHeight="1">
      <c r="A325" s="60"/>
      <c r="B325" s="6"/>
      <c r="C325" s="6"/>
      <c r="D325" s="60"/>
      <c r="E325" s="60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ht="15.75" customHeight="1">
      <c r="A326" s="60"/>
      <c r="B326" s="6"/>
      <c r="C326" s="6"/>
      <c r="D326" s="60"/>
      <c r="E326" s="60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ht="15.75" customHeight="1">
      <c r="A327" s="60"/>
      <c r="B327" s="6"/>
      <c r="C327" s="6"/>
      <c r="D327" s="60"/>
      <c r="E327" s="60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ht="15.75" customHeight="1">
      <c r="A328" s="60"/>
      <c r="B328" s="6"/>
      <c r="C328" s="6"/>
      <c r="D328" s="60"/>
      <c r="E328" s="60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ht="15.75" customHeight="1">
      <c r="A329" s="60"/>
      <c r="B329" s="6"/>
      <c r="C329" s="6"/>
      <c r="D329" s="60"/>
      <c r="E329" s="60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ht="15.75" customHeight="1">
      <c r="A330" s="60"/>
      <c r="B330" s="6"/>
      <c r="C330" s="6"/>
      <c r="D330" s="60"/>
      <c r="E330" s="60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ht="15.75" customHeight="1">
      <c r="A331" s="60"/>
      <c r="B331" s="6"/>
      <c r="C331" s="6"/>
      <c r="D331" s="60"/>
      <c r="E331" s="60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ht="15.75" customHeight="1">
      <c r="A332" s="60"/>
      <c r="B332" s="6"/>
      <c r="C332" s="6"/>
      <c r="D332" s="60"/>
      <c r="E332" s="60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ht="15.75" customHeight="1">
      <c r="A333" s="60"/>
      <c r="B333" s="6"/>
      <c r="C333" s="6"/>
      <c r="D333" s="60"/>
      <c r="E333" s="60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ht="15.75" customHeight="1">
      <c r="A334" s="60"/>
      <c r="B334" s="6"/>
      <c r="C334" s="6"/>
      <c r="D334" s="60"/>
      <c r="E334" s="60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ht="15.75" customHeight="1">
      <c r="A335" s="60"/>
      <c r="B335" s="6"/>
      <c r="C335" s="6"/>
      <c r="D335" s="60"/>
      <c r="E335" s="60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ht="15.75" customHeight="1">
      <c r="A336" s="60"/>
      <c r="B336" s="6"/>
      <c r="C336" s="6"/>
      <c r="D336" s="60"/>
      <c r="E336" s="60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ht="15.75" customHeight="1">
      <c r="A337" s="60"/>
      <c r="B337" s="6"/>
      <c r="C337" s="6"/>
      <c r="D337" s="60"/>
      <c r="E337" s="60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ht="15.75" customHeight="1">
      <c r="A338" s="60"/>
      <c r="B338" s="6"/>
      <c r="C338" s="6"/>
      <c r="D338" s="60"/>
      <c r="E338" s="60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ht="15.75" customHeight="1">
      <c r="A339" s="60"/>
      <c r="B339" s="6"/>
      <c r="C339" s="6"/>
      <c r="D339" s="60"/>
      <c r="E339" s="60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ht="15.75" customHeight="1">
      <c r="A340" s="60"/>
      <c r="B340" s="6"/>
      <c r="C340" s="6"/>
      <c r="D340" s="60"/>
      <c r="E340" s="60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ht="15.75" customHeight="1">
      <c r="A341" s="60"/>
      <c r="B341" s="6"/>
      <c r="C341" s="6"/>
      <c r="D341" s="60"/>
      <c r="E341" s="60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ht="15.75" customHeight="1">
      <c r="A342" s="60"/>
      <c r="B342" s="6"/>
      <c r="C342" s="6"/>
      <c r="D342" s="60"/>
      <c r="E342" s="60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ht="15.75" customHeight="1">
      <c r="A343" s="60"/>
      <c r="B343" s="6"/>
      <c r="C343" s="6"/>
      <c r="D343" s="60"/>
      <c r="E343" s="60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ht="15.75" customHeight="1">
      <c r="A344" s="60"/>
      <c r="B344" s="6"/>
      <c r="C344" s="6"/>
      <c r="D344" s="60"/>
      <c r="E344" s="60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ht="15.75" customHeight="1">
      <c r="A345" s="60"/>
      <c r="B345" s="6"/>
      <c r="C345" s="6"/>
      <c r="D345" s="60"/>
      <c r="E345" s="60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ht="15.75" customHeight="1">
      <c r="A346" s="60"/>
      <c r="B346" s="6"/>
      <c r="C346" s="6"/>
      <c r="D346" s="60"/>
      <c r="E346" s="60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ht="15.75" customHeight="1">
      <c r="A347" s="60"/>
      <c r="B347" s="6"/>
      <c r="C347" s="6"/>
      <c r="D347" s="60"/>
      <c r="E347" s="60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ht="15.75" customHeight="1">
      <c r="A348" s="60"/>
      <c r="B348" s="6"/>
      <c r="C348" s="6"/>
      <c r="D348" s="60"/>
      <c r="E348" s="60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ht="15.75" customHeight="1">
      <c r="A349" s="60"/>
      <c r="B349" s="6"/>
      <c r="C349" s="6"/>
      <c r="D349" s="60"/>
      <c r="E349" s="60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ht="15.75" customHeight="1">
      <c r="A350" s="60"/>
      <c r="B350" s="6"/>
      <c r="C350" s="6"/>
      <c r="D350" s="60"/>
      <c r="E350" s="60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ht="15.75" customHeight="1">
      <c r="A351" s="60"/>
      <c r="B351" s="6"/>
      <c r="C351" s="6"/>
      <c r="D351" s="60"/>
      <c r="E351" s="60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ht="15.75" customHeight="1">
      <c r="A352" s="60"/>
      <c r="B352" s="6"/>
      <c r="C352" s="6"/>
      <c r="D352" s="60"/>
      <c r="E352" s="60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ht="15.75" customHeight="1">
      <c r="A353" s="60"/>
      <c r="B353" s="6"/>
      <c r="C353" s="6"/>
      <c r="D353" s="60"/>
      <c r="E353" s="60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ht="15.75" customHeight="1">
      <c r="A354" s="60"/>
      <c r="B354" s="6"/>
      <c r="C354" s="6"/>
      <c r="D354" s="60"/>
      <c r="E354" s="60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ht="15.75" customHeight="1">
      <c r="A355" s="60"/>
      <c r="B355" s="6"/>
      <c r="C355" s="6"/>
      <c r="D355" s="60"/>
      <c r="E355" s="60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ht="15.75" customHeight="1">
      <c r="A356" s="60"/>
      <c r="B356" s="6"/>
      <c r="C356" s="6"/>
      <c r="D356" s="60"/>
      <c r="E356" s="60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ht="15.75" customHeight="1">
      <c r="A357" s="60"/>
      <c r="B357" s="6"/>
      <c r="C357" s="6"/>
      <c r="D357" s="60"/>
      <c r="E357" s="60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ht="15.75" customHeight="1">
      <c r="A358" s="60"/>
      <c r="B358" s="6"/>
      <c r="C358" s="6"/>
      <c r="D358" s="60"/>
      <c r="E358" s="60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ht="15.75" customHeight="1">
      <c r="A359" s="60"/>
      <c r="B359" s="6"/>
      <c r="C359" s="6"/>
      <c r="D359" s="60"/>
      <c r="E359" s="60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ht="15.75" customHeight="1">
      <c r="A360" s="60"/>
      <c r="B360" s="6"/>
      <c r="C360" s="6"/>
      <c r="D360" s="60"/>
      <c r="E360" s="60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ht="15.75" customHeight="1">
      <c r="A361" s="60"/>
      <c r="B361" s="6"/>
      <c r="C361" s="6"/>
      <c r="D361" s="60"/>
      <c r="E361" s="60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ht="15.75" customHeight="1">
      <c r="A362" s="60"/>
      <c r="B362" s="6"/>
      <c r="C362" s="6"/>
      <c r="D362" s="60"/>
      <c r="E362" s="60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ht="15.75" customHeight="1">
      <c r="A363" s="60"/>
      <c r="B363" s="6"/>
      <c r="C363" s="6"/>
      <c r="D363" s="60"/>
      <c r="E363" s="60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ht="15.75" customHeight="1">
      <c r="A364" s="60"/>
      <c r="B364" s="6"/>
      <c r="C364" s="6"/>
      <c r="D364" s="60"/>
      <c r="E364" s="60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ht="15.75" customHeight="1">
      <c r="A365" s="60"/>
      <c r="B365" s="6"/>
      <c r="C365" s="6"/>
      <c r="D365" s="60"/>
      <c r="E365" s="60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ht="15.75" customHeight="1">
      <c r="A366" s="60"/>
      <c r="B366" s="6"/>
      <c r="C366" s="6"/>
      <c r="D366" s="60"/>
      <c r="E366" s="60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ht="15.75" customHeight="1">
      <c r="A367" s="60"/>
      <c r="B367" s="6"/>
      <c r="C367" s="6"/>
      <c r="D367" s="60"/>
      <c r="E367" s="60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ht="15.75" customHeight="1">
      <c r="A368" s="60"/>
      <c r="B368" s="6"/>
      <c r="C368" s="6"/>
      <c r="D368" s="60"/>
      <c r="E368" s="60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ht="15.75" customHeight="1">
      <c r="A369" s="60"/>
      <c r="B369" s="6"/>
      <c r="C369" s="6"/>
      <c r="D369" s="60"/>
      <c r="E369" s="60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ht="15.75" customHeight="1">
      <c r="A370" s="60"/>
      <c r="B370" s="6"/>
      <c r="C370" s="6"/>
      <c r="D370" s="60"/>
      <c r="E370" s="60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ht="15.75" customHeight="1">
      <c r="A371" s="60"/>
      <c r="B371" s="6"/>
      <c r="C371" s="6"/>
      <c r="D371" s="60"/>
      <c r="E371" s="60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ht="15.75" customHeight="1">
      <c r="A372" s="60"/>
      <c r="B372" s="6"/>
      <c r="C372" s="6"/>
      <c r="D372" s="60"/>
      <c r="E372" s="60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ht="15.75" customHeight="1">
      <c r="A373" s="60"/>
      <c r="B373" s="6"/>
      <c r="C373" s="6"/>
      <c r="D373" s="60"/>
      <c r="E373" s="60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ht="15.75" customHeight="1">
      <c r="A374" s="60"/>
      <c r="B374" s="6"/>
      <c r="C374" s="6"/>
      <c r="D374" s="60"/>
      <c r="E374" s="60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ht="15.75" customHeight="1">
      <c r="A375" s="60"/>
      <c r="B375" s="6"/>
      <c r="C375" s="6"/>
      <c r="D375" s="60"/>
      <c r="E375" s="60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ht="15.75" customHeight="1">
      <c r="A376" s="60"/>
      <c r="B376" s="6"/>
      <c r="C376" s="6"/>
      <c r="D376" s="60"/>
      <c r="E376" s="60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ht="15.75" customHeight="1">
      <c r="A377" s="60"/>
      <c r="B377" s="6"/>
      <c r="C377" s="6"/>
      <c r="D377" s="60"/>
      <c r="E377" s="60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ht="15.75" customHeight="1">
      <c r="A378" s="60"/>
      <c r="B378" s="6"/>
      <c r="C378" s="6"/>
      <c r="D378" s="60"/>
      <c r="E378" s="60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ht="15.75" customHeight="1">
      <c r="A379" s="60"/>
      <c r="B379" s="6"/>
      <c r="C379" s="6"/>
      <c r="D379" s="60"/>
      <c r="E379" s="60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ht="15.75" customHeight="1">
      <c r="A380" s="60"/>
      <c r="B380" s="6"/>
      <c r="C380" s="6"/>
      <c r="D380" s="60"/>
      <c r="E380" s="60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ht="15.75" customHeight="1">
      <c r="A381" s="60"/>
      <c r="B381" s="6"/>
      <c r="C381" s="6"/>
      <c r="D381" s="60"/>
      <c r="E381" s="60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ht="15.75" customHeight="1">
      <c r="A382" s="60"/>
      <c r="B382" s="6"/>
      <c r="C382" s="6"/>
      <c r="D382" s="60"/>
      <c r="E382" s="60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ht="15.75" customHeight="1">
      <c r="A383" s="60"/>
      <c r="B383" s="6"/>
      <c r="C383" s="6"/>
      <c r="D383" s="60"/>
      <c r="E383" s="60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ht="15.75" customHeight="1">
      <c r="A384" s="60"/>
      <c r="B384" s="6"/>
      <c r="C384" s="6"/>
      <c r="D384" s="60"/>
      <c r="E384" s="60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ht="15.75" customHeight="1">
      <c r="A385" s="60"/>
      <c r="B385" s="6"/>
      <c r="C385" s="6"/>
      <c r="D385" s="60"/>
      <c r="E385" s="60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ht="15.75" customHeight="1">
      <c r="A386" s="60"/>
      <c r="B386" s="6"/>
      <c r="C386" s="6"/>
      <c r="D386" s="60"/>
      <c r="E386" s="60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ht="15.75" customHeight="1">
      <c r="A387" s="60"/>
      <c r="B387" s="6"/>
      <c r="C387" s="6"/>
      <c r="D387" s="60"/>
      <c r="E387" s="60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ht="15.75" customHeight="1">
      <c r="A388" s="60"/>
      <c r="B388" s="6"/>
      <c r="C388" s="6"/>
      <c r="D388" s="60"/>
      <c r="E388" s="60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ht="15.75" customHeight="1">
      <c r="A389" s="60"/>
      <c r="B389" s="6"/>
      <c r="C389" s="6"/>
      <c r="D389" s="60"/>
      <c r="E389" s="60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ht="15.75" customHeight="1">
      <c r="A390" s="60"/>
      <c r="B390" s="6"/>
      <c r="C390" s="6"/>
      <c r="D390" s="60"/>
      <c r="E390" s="60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ht="15.75" customHeight="1">
      <c r="A391" s="60"/>
      <c r="B391" s="6"/>
      <c r="C391" s="6"/>
      <c r="D391" s="60"/>
      <c r="E391" s="60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ht="15.75" customHeight="1">
      <c r="A392" s="60"/>
      <c r="B392" s="6"/>
      <c r="C392" s="6"/>
      <c r="D392" s="60"/>
      <c r="E392" s="60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ht="15.75" customHeight="1">
      <c r="A393" s="60"/>
      <c r="B393" s="6"/>
      <c r="C393" s="6"/>
      <c r="D393" s="60"/>
      <c r="E393" s="60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ht="15.75" customHeight="1">
      <c r="A394" s="60"/>
      <c r="B394" s="6"/>
      <c r="C394" s="6"/>
      <c r="D394" s="60"/>
      <c r="E394" s="60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ht="15.75" customHeight="1">
      <c r="A395" s="60"/>
      <c r="B395" s="6"/>
      <c r="C395" s="6"/>
      <c r="D395" s="60"/>
      <c r="E395" s="60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ht="15.75" customHeight="1">
      <c r="A396" s="60"/>
      <c r="B396" s="6"/>
      <c r="C396" s="6"/>
      <c r="D396" s="60"/>
      <c r="E396" s="60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ht="15.75" customHeight="1">
      <c r="A397" s="60"/>
      <c r="B397" s="6"/>
      <c r="C397" s="6"/>
      <c r="D397" s="60"/>
      <c r="E397" s="60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ht="15.75" customHeight="1">
      <c r="A398" s="60"/>
      <c r="B398" s="6"/>
      <c r="C398" s="6"/>
      <c r="D398" s="60"/>
      <c r="E398" s="60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ht="15.75" customHeight="1">
      <c r="A399" s="60"/>
      <c r="B399" s="6"/>
      <c r="C399" s="6"/>
      <c r="D399" s="60"/>
      <c r="E399" s="60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ht="15.75" customHeight="1">
      <c r="A400" s="60"/>
      <c r="B400" s="6"/>
      <c r="C400" s="6"/>
      <c r="D400" s="60"/>
      <c r="E400" s="60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ht="15.75" customHeight="1">
      <c r="A401" s="60"/>
      <c r="B401" s="6"/>
      <c r="C401" s="6"/>
      <c r="D401" s="60"/>
      <c r="E401" s="60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ht="15.75" customHeight="1">
      <c r="A402" s="60"/>
      <c r="B402" s="6"/>
      <c r="C402" s="6"/>
      <c r="D402" s="60"/>
      <c r="E402" s="60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ht="15.75" customHeight="1">
      <c r="A403" s="60"/>
      <c r="B403" s="6"/>
      <c r="C403" s="6"/>
      <c r="D403" s="60"/>
      <c r="E403" s="60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ht="15.75" customHeight="1">
      <c r="A404" s="60"/>
      <c r="B404" s="6"/>
      <c r="C404" s="6"/>
      <c r="D404" s="60"/>
      <c r="E404" s="60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ht="15.75" customHeight="1">
      <c r="A405" s="60"/>
      <c r="B405" s="6"/>
      <c r="C405" s="6"/>
      <c r="D405" s="60"/>
      <c r="E405" s="60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ht="15.75" customHeight="1">
      <c r="A406" s="60"/>
      <c r="B406" s="6"/>
      <c r="C406" s="6"/>
      <c r="D406" s="60"/>
      <c r="E406" s="60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ht="15.75" customHeight="1">
      <c r="A407" s="60"/>
      <c r="B407" s="6"/>
      <c r="C407" s="6"/>
      <c r="D407" s="60"/>
      <c r="E407" s="60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ht="15.75" customHeight="1">
      <c r="A408" s="60"/>
      <c r="B408" s="6"/>
      <c r="C408" s="6"/>
      <c r="D408" s="60"/>
      <c r="E408" s="60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ht="15.75" customHeight="1">
      <c r="A409" s="60"/>
      <c r="B409" s="6"/>
      <c r="C409" s="6"/>
      <c r="D409" s="60"/>
      <c r="E409" s="60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ht="15.75" customHeight="1">
      <c r="A410" s="60"/>
      <c r="B410" s="6"/>
      <c r="C410" s="6"/>
      <c r="D410" s="60"/>
      <c r="E410" s="60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ht="15.75" customHeight="1">
      <c r="A411" s="60"/>
      <c r="B411" s="6"/>
      <c r="C411" s="6"/>
      <c r="D411" s="60"/>
      <c r="E411" s="60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ht="15.75" customHeight="1">
      <c r="A412" s="60"/>
      <c r="B412" s="6"/>
      <c r="C412" s="6"/>
      <c r="D412" s="60"/>
      <c r="E412" s="60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ht="15.75" customHeight="1">
      <c r="A413" s="60"/>
      <c r="B413" s="6"/>
      <c r="C413" s="6"/>
      <c r="D413" s="60"/>
      <c r="E413" s="60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ht="15.75" customHeight="1">
      <c r="A414" s="60"/>
      <c r="B414" s="6"/>
      <c r="C414" s="6"/>
      <c r="D414" s="60"/>
      <c r="E414" s="60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ht="15.75" customHeight="1">
      <c r="A415" s="60"/>
      <c r="B415" s="6"/>
      <c r="C415" s="6"/>
      <c r="D415" s="60"/>
      <c r="E415" s="60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ht="15.75" customHeight="1">
      <c r="A416" s="60"/>
      <c r="B416" s="6"/>
      <c r="C416" s="6"/>
      <c r="D416" s="60"/>
      <c r="E416" s="60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ht="15.75" customHeight="1">
      <c r="A417" s="60"/>
      <c r="B417" s="6"/>
      <c r="C417" s="6"/>
      <c r="D417" s="60"/>
      <c r="E417" s="60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ht="15.75" customHeight="1">
      <c r="A418" s="60"/>
      <c r="B418" s="6"/>
      <c r="C418" s="6"/>
      <c r="D418" s="60"/>
      <c r="E418" s="60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ht="15.75" customHeight="1">
      <c r="A419" s="60"/>
      <c r="B419" s="6"/>
      <c r="C419" s="6"/>
      <c r="D419" s="60"/>
      <c r="E419" s="60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ht="15.75" customHeight="1">
      <c r="A420" s="60"/>
      <c r="B420" s="6"/>
      <c r="C420" s="6"/>
      <c r="D420" s="60"/>
      <c r="E420" s="60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ht="15.75" customHeight="1">
      <c r="A421" s="60"/>
      <c r="B421" s="6"/>
      <c r="C421" s="6"/>
      <c r="D421" s="60"/>
      <c r="E421" s="60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ht="15.75" customHeight="1">
      <c r="A422" s="60"/>
      <c r="B422" s="6"/>
      <c r="C422" s="6"/>
      <c r="D422" s="60"/>
      <c r="E422" s="60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ht="15.75" customHeight="1">
      <c r="A423" s="60"/>
      <c r="B423" s="6"/>
      <c r="C423" s="6"/>
      <c r="D423" s="60"/>
      <c r="E423" s="60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ht="15.75" customHeight="1">
      <c r="A424" s="60"/>
      <c r="B424" s="6"/>
      <c r="C424" s="6"/>
      <c r="D424" s="60"/>
      <c r="E424" s="60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ht="15.75" customHeight="1">
      <c r="A425" s="60"/>
      <c r="B425" s="6"/>
      <c r="C425" s="6"/>
      <c r="D425" s="60"/>
      <c r="E425" s="60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ht="15.75" customHeight="1">
      <c r="A426" s="60"/>
      <c r="B426" s="6"/>
      <c r="C426" s="6"/>
      <c r="D426" s="60"/>
      <c r="E426" s="60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ht="15.75" customHeight="1">
      <c r="A427" s="60"/>
      <c r="B427" s="6"/>
      <c r="C427" s="6"/>
      <c r="D427" s="60"/>
      <c r="E427" s="60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ht="15.75" customHeight="1">
      <c r="A428" s="60"/>
      <c r="B428" s="6"/>
      <c r="C428" s="6"/>
      <c r="D428" s="60"/>
      <c r="E428" s="60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ht="15.75" customHeight="1">
      <c r="A429" s="60"/>
      <c r="B429" s="6"/>
      <c r="C429" s="6"/>
      <c r="D429" s="60"/>
      <c r="E429" s="60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ht="15.75" customHeight="1">
      <c r="A430" s="60"/>
      <c r="B430" s="6"/>
      <c r="C430" s="6"/>
      <c r="D430" s="60"/>
      <c r="E430" s="60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ht="15.75" customHeight="1">
      <c r="A431" s="60"/>
      <c r="B431" s="6"/>
      <c r="C431" s="6"/>
      <c r="D431" s="60"/>
      <c r="E431" s="60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ht="15.75" customHeight="1">
      <c r="A432" s="60"/>
      <c r="B432" s="6"/>
      <c r="C432" s="6"/>
      <c r="D432" s="60"/>
      <c r="E432" s="60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ht="15.75" customHeight="1">
      <c r="A433" s="60"/>
      <c r="B433" s="6"/>
      <c r="C433" s="6"/>
      <c r="D433" s="60"/>
      <c r="E433" s="60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ht="15.75" customHeight="1">
      <c r="A434" s="60"/>
      <c r="B434" s="6"/>
      <c r="C434" s="6"/>
      <c r="D434" s="60"/>
      <c r="E434" s="60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ht="15.75" customHeight="1">
      <c r="A435" s="60"/>
      <c r="B435" s="6"/>
      <c r="C435" s="6"/>
      <c r="D435" s="60"/>
      <c r="E435" s="60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ht="15.75" customHeight="1">
      <c r="A436" s="60"/>
      <c r="B436" s="6"/>
      <c r="C436" s="6"/>
      <c r="D436" s="60"/>
      <c r="E436" s="60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ht="15.75" customHeight="1">
      <c r="A437" s="60"/>
      <c r="B437" s="6"/>
      <c r="C437" s="6"/>
      <c r="D437" s="60"/>
      <c r="E437" s="60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ht="15.75" customHeight="1">
      <c r="A438" s="60"/>
      <c r="B438" s="6"/>
      <c r="C438" s="6"/>
      <c r="D438" s="60"/>
      <c r="E438" s="60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ht="15.75" customHeight="1">
      <c r="A439" s="60"/>
      <c r="B439" s="6"/>
      <c r="C439" s="6"/>
      <c r="D439" s="60"/>
      <c r="E439" s="60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ht="15.75" customHeight="1">
      <c r="A440" s="60"/>
      <c r="B440" s="6"/>
      <c r="C440" s="6"/>
      <c r="D440" s="60"/>
      <c r="E440" s="60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ht="15.75" customHeight="1">
      <c r="A441" s="60"/>
      <c r="B441" s="6"/>
      <c r="C441" s="6"/>
      <c r="D441" s="60"/>
      <c r="E441" s="60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ht="15.75" customHeight="1">
      <c r="A442" s="60"/>
      <c r="B442" s="6"/>
      <c r="C442" s="6"/>
      <c r="D442" s="60"/>
      <c r="E442" s="60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ht="15.75" customHeight="1">
      <c r="A443" s="60"/>
      <c r="B443" s="6"/>
      <c r="C443" s="6"/>
      <c r="D443" s="60"/>
      <c r="E443" s="60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ht="15.75" customHeight="1">
      <c r="A444" s="60"/>
      <c r="B444" s="6"/>
      <c r="C444" s="6"/>
      <c r="D444" s="60"/>
      <c r="E444" s="60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ht="15.75" customHeight="1">
      <c r="A445" s="60"/>
      <c r="B445" s="6"/>
      <c r="C445" s="6"/>
      <c r="D445" s="60"/>
      <c r="E445" s="60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ht="15.75" customHeight="1">
      <c r="A446" s="60"/>
      <c r="B446" s="6"/>
      <c r="C446" s="6"/>
      <c r="D446" s="60"/>
      <c r="E446" s="60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ht="15.75" customHeight="1">
      <c r="A447" s="60"/>
      <c r="B447" s="6"/>
      <c r="C447" s="6"/>
      <c r="D447" s="60"/>
      <c r="E447" s="60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ht="15.75" customHeight="1">
      <c r="A448" s="60"/>
      <c r="B448" s="6"/>
      <c r="C448" s="6"/>
      <c r="D448" s="60"/>
      <c r="E448" s="60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ht="15.75" customHeight="1">
      <c r="A449" s="60"/>
      <c r="B449" s="6"/>
      <c r="C449" s="6"/>
      <c r="D449" s="60"/>
      <c r="E449" s="60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ht="15.75" customHeight="1">
      <c r="A450" s="60"/>
      <c r="B450" s="6"/>
      <c r="C450" s="6"/>
      <c r="D450" s="60"/>
      <c r="E450" s="60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ht="15.75" customHeight="1">
      <c r="A451" s="60"/>
      <c r="B451" s="6"/>
      <c r="C451" s="6"/>
      <c r="D451" s="60"/>
      <c r="E451" s="60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ht="15.75" customHeight="1">
      <c r="A452" s="60"/>
      <c r="B452" s="6"/>
      <c r="C452" s="6"/>
      <c r="D452" s="60"/>
      <c r="E452" s="60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ht="15.75" customHeight="1">
      <c r="A453" s="60"/>
      <c r="B453" s="6"/>
      <c r="C453" s="6"/>
      <c r="D453" s="60"/>
      <c r="E453" s="60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ht="15.75" customHeight="1">
      <c r="A454" s="60"/>
      <c r="B454" s="6"/>
      <c r="C454" s="6"/>
      <c r="D454" s="60"/>
      <c r="E454" s="60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ht="15.75" customHeight="1">
      <c r="A455" s="60"/>
      <c r="B455" s="6"/>
      <c r="C455" s="6"/>
      <c r="D455" s="60"/>
      <c r="E455" s="60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ht="15.75" customHeight="1">
      <c r="A456" s="60"/>
      <c r="B456" s="6"/>
      <c r="C456" s="6"/>
      <c r="D456" s="60"/>
      <c r="E456" s="60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ht="15.75" customHeight="1">
      <c r="A457" s="60"/>
      <c r="B457" s="6"/>
      <c r="C457" s="6"/>
      <c r="D457" s="60"/>
      <c r="E457" s="60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ht="15.75" customHeight="1">
      <c r="A458" s="60"/>
      <c r="B458" s="6"/>
      <c r="C458" s="6"/>
      <c r="D458" s="60"/>
      <c r="E458" s="60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ht="15.75" customHeight="1">
      <c r="A459" s="60"/>
      <c r="B459" s="6"/>
      <c r="C459" s="6"/>
      <c r="D459" s="60"/>
      <c r="E459" s="60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ht="15.75" customHeight="1">
      <c r="A460" s="60"/>
      <c r="B460" s="6"/>
      <c r="C460" s="6"/>
      <c r="D460" s="60"/>
      <c r="E460" s="60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ht="15.75" customHeight="1">
      <c r="A461" s="60"/>
      <c r="B461" s="6"/>
      <c r="C461" s="6"/>
      <c r="D461" s="60"/>
      <c r="E461" s="60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ht="15.75" customHeight="1">
      <c r="A462" s="60"/>
      <c r="B462" s="6"/>
      <c r="C462" s="6"/>
      <c r="D462" s="60"/>
      <c r="E462" s="60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ht="15.75" customHeight="1">
      <c r="A463" s="60"/>
      <c r="B463" s="6"/>
      <c r="C463" s="6"/>
      <c r="D463" s="60"/>
      <c r="E463" s="60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ht="15.75" customHeight="1">
      <c r="A464" s="60"/>
      <c r="B464" s="6"/>
      <c r="C464" s="6"/>
      <c r="D464" s="60"/>
      <c r="E464" s="60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ht="15.75" customHeight="1">
      <c r="A465" s="60"/>
      <c r="B465" s="6"/>
      <c r="C465" s="6"/>
      <c r="D465" s="60"/>
      <c r="E465" s="60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ht="15.75" customHeight="1">
      <c r="A466" s="60"/>
      <c r="B466" s="6"/>
      <c r="C466" s="6"/>
      <c r="D466" s="60"/>
      <c r="E466" s="60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ht="15.75" customHeight="1">
      <c r="A467" s="60"/>
      <c r="B467" s="6"/>
      <c r="C467" s="6"/>
      <c r="D467" s="60"/>
      <c r="E467" s="60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ht="15.75" customHeight="1">
      <c r="A468" s="60"/>
      <c r="B468" s="6"/>
      <c r="C468" s="6"/>
      <c r="D468" s="60"/>
      <c r="E468" s="60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ht="15.75" customHeight="1">
      <c r="A469" s="60"/>
      <c r="B469" s="6"/>
      <c r="C469" s="6"/>
      <c r="D469" s="60"/>
      <c r="E469" s="60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ht="15.75" customHeight="1">
      <c r="A470" s="60"/>
      <c r="B470" s="6"/>
      <c r="C470" s="6"/>
      <c r="D470" s="60"/>
      <c r="E470" s="60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ht="15.75" customHeight="1">
      <c r="A471" s="60"/>
      <c r="B471" s="6"/>
      <c r="C471" s="6"/>
      <c r="D471" s="60"/>
      <c r="E471" s="60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ht="15.75" customHeight="1">
      <c r="A472" s="60"/>
      <c r="B472" s="6"/>
      <c r="C472" s="6"/>
      <c r="D472" s="60"/>
      <c r="E472" s="60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ht="15.75" customHeight="1">
      <c r="A473" s="60"/>
      <c r="B473" s="6"/>
      <c r="C473" s="6"/>
      <c r="D473" s="60"/>
      <c r="E473" s="60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ht="15.75" customHeight="1">
      <c r="A474" s="60"/>
      <c r="B474" s="6"/>
      <c r="C474" s="6"/>
      <c r="D474" s="60"/>
      <c r="E474" s="60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ht="15.75" customHeight="1">
      <c r="A475" s="60"/>
      <c r="B475" s="6"/>
      <c r="C475" s="6"/>
      <c r="D475" s="60"/>
      <c r="E475" s="60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ht="15.75" customHeight="1">
      <c r="A476" s="60"/>
      <c r="B476" s="6"/>
      <c r="C476" s="6"/>
      <c r="D476" s="60"/>
      <c r="E476" s="60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ht="15.75" customHeight="1">
      <c r="A477" s="60"/>
      <c r="B477" s="6"/>
      <c r="C477" s="6"/>
      <c r="D477" s="60"/>
      <c r="E477" s="60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ht="15.75" customHeight="1">
      <c r="A478" s="60"/>
      <c r="B478" s="6"/>
      <c r="C478" s="6"/>
      <c r="D478" s="60"/>
      <c r="E478" s="60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ht="15.75" customHeight="1">
      <c r="A479" s="60"/>
      <c r="B479" s="6"/>
      <c r="C479" s="6"/>
      <c r="D479" s="60"/>
      <c r="E479" s="60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ht="15.75" customHeight="1">
      <c r="A480" s="60"/>
      <c r="B480" s="6"/>
      <c r="C480" s="6"/>
      <c r="D480" s="60"/>
      <c r="E480" s="60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ht="15.75" customHeight="1">
      <c r="A481" s="60"/>
      <c r="B481" s="6"/>
      <c r="C481" s="6"/>
      <c r="D481" s="60"/>
      <c r="E481" s="60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ht="15.75" customHeight="1">
      <c r="A482" s="60"/>
      <c r="B482" s="6"/>
      <c r="C482" s="6"/>
      <c r="D482" s="60"/>
      <c r="E482" s="60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ht="15.75" customHeight="1">
      <c r="A483" s="60"/>
      <c r="B483" s="6"/>
      <c r="C483" s="6"/>
      <c r="D483" s="60"/>
      <c r="E483" s="60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ht="15.75" customHeight="1">
      <c r="A484" s="60"/>
      <c r="B484" s="6"/>
      <c r="C484" s="6"/>
      <c r="D484" s="60"/>
      <c r="E484" s="60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ht="15.75" customHeight="1">
      <c r="A485" s="60"/>
      <c r="B485" s="6"/>
      <c r="C485" s="6"/>
      <c r="D485" s="60"/>
      <c r="E485" s="60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ht="15.75" customHeight="1">
      <c r="A486" s="60"/>
      <c r="B486" s="6"/>
      <c r="C486" s="6"/>
      <c r="D486" s="60"/>
      <c r="E486" s="60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ht="15.75" customHeight="1">
      <c r="A487" s="60"/>
      <c r="B487" s="6"/>
      <c r="C487" s="6"/>
      <c r="D487" s="60"/>
      <c r="E487" s="60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ht="15.75" customHeight="1">
      <c r="A488" s="60"/>
      <c r="B488" s="6"/>
      <c r="C488" s="6"/>
      <c r="D488" s="60"/>
      <c r="E488" s="60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ht="15.75" customHeight="1">
      <c r="A489" s="60"/>
      <c r="B489" s="6"/>
      <c r="C489" s="6"/>
      <c r="D489" s="60"/>
      <c r="E489" s="60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ht="15.75" customHeight="1">
      <c r="A490" s="60"/>
      <c r="B490" s="6"/>
      <c r="C490" s="6"/>
      <c r="D490" s="60"/>
      <c r="E490" s="60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ht="15.75" customHeight="1">
      <c r="A491" s="60"/>
      <c r="B491" s="6"/>
      <c r="C491" s="6"/>
      <c r="D491" s="60"/>
      <c r="E491" s="60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ht="15.75" customHeight="1">
      <c r="A492" s="60"/>
      <c r="B492" s="6"/>
      <c r="C492" s="6"/>
      <c r="D492" s="60"/>
      <c r="E492" s="60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ht="15.75" customHeight="1">
      <c r="A493" s="60"/>
      <c r="B493" s="6"/>
      <c r="C493" s="6"/>
      <c r="D493" s="60"/>
      <c r="E493" s="60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ht="15.75" customHeight="1">
      <c r="A494" s="60"/>
      <c r="B494" s="6"/>
      <c r="C494" s="6"/>
      <c r="D494" s="60"/>
      <c r="E494" s="60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ht="15.75" customHeight="1">
      <c r="A495" s="60"/>
      <c r="B495" s="6"/>
      <c r="C495" s="6"/>
      <c r="D495" s="60"/>
      <c r="E495" s="60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ht="15.75" customHeight="1">
      <c r="A496" s="60"/>
      <c r="B496" s="6"/>
      <c r="C496" s="6"/>
      <c r="D496" s="60"/>
      <c r="E496" s="60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ht="15.75" customHeight="1">
      <c r="A497" s="60"/>
      <c r="B497" s="6"/>
      <c r="C497" s="6"/>
      <c r="D497" s="60"/>
      <c r="E497" s="60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ht="15.75" customHeight="1">
      <c r="A498" s="60"/>
      <c r="B498" s="6"/>
      <c r="C498" s="6"/>
      <c r="D498" s="60"/>
      <c r="E498" s="60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ht="15.75" customHeight="1">
      <c r="A499" s="60"/>
      <c r="B499" s="6"/>
      <c r="C499" s="6"/>
      <c r="D499" s="60"/>
      <c r="E499" s="60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ht="15.75" customHeight="1">
      <c r="A500" s="60"/>
      <c r="B500" s="6"/>
      <c r="C500" s="6"/>
      <c r="D500" s="60"/>
      <c r="E500" s="60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ht="15.75" customHeight="1">
      <c r="A501" s="60"/>
      <c r="B501" s="6"/>
      <c r="C501" s="6"/>
      <c r="D501" s="60"/>
      <c r="E501" s="60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ht="15.75" customHeight="1">
      <c r="A502" s="60"/>
      <c r="B502" s="6"/>
      <c r="C502" s="6"/>
      <c r="D502" s="60"/>
      <c r="E502" s="60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ht="15.75" customHeight="1">
      <c r="A503" s="60"/>
      <c r="B503" s="6"/>
      <c r="C503" s="6"/>
      <c r="D503" s="60"/>
      <c r="E503" s="60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ht="15.75" customHeight="1">
      <c r="A504" s="60"/>
      <c r="B504" s="6"/>
      <c r="C504" s="6"/>
      <c r="D504" s="60"/>
      <c r="E504" s="60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ht="15.75" customHeight="1">
      <c r="A505" s="60"/>
      <c r="B505" s="6"/>
      <c r="C505" s="6"/>
      <c r="D505" s="60"/>
      <c r="E505" s="60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ht="15.75" customHeight="1">
      <c r="A506" s="60"/>
      <c r="B506" s="6"/>
      <c r="C506" s="6"/>
      <c r="D506" s="60"/>
      <c r="E506" s="60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ht="15.75" customHeight="1">
      <c r="A507" s="60"/>
      <c r="B507" s="6"/>
      <c r="C507" s="6"/>
      <c r="D507" s="60"/>
      <c r="E507" s="60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ht="15.75" customHeight="1">
      <c r="A508" s="60"/>
      <c r="B508" s="6"/>
      <c r="C508" s="6"/>
      <c r="D508" s="60"/>
      <c r="E508" s="60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ht="15.75" customHeight="1">
      <c r="A509" s="60"/>
      <c r="B509" s="6"/>
      <c r="C509" s="6"/>
      <c r="D509" s="60"/>
      <c r="E509" s="60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ht="15.75" customHeight="1">
      <c r="A510" s="60"/>
      <c r="B510" s="6"/>
      <c r="C510" s="6"/>
      <c r="D510" s="60"/>
      <c r="E510" s="60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ht="15.75" customHeight="1">
      <c r="A511" s="60"/>
      <c r="B511" s="6"/>
      <c r="C511" s="6"/>
      <c r="D511" s="60"/>
      <c r="E511" s="60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ht="15.75" customHeight="1">
      <c r="A512" s="60"/>
      <c r="B512" s="6"/>
      <c r="C512" s="6"/>
      <c r="D512" s="60"/>
      <c r="E512" s="60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ht="15.75" customHeight="1">
      <c r="A513" s="60"/>
      <c r="B513" s="6"/>
      <c r="C513" s="6"/>
      <c r="D513" s="60"/>
      <c r="E513" s="60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ht="15.75" customHeight="1">
      <c r="A514" s="60"/>
      <c r="B514" s="6"/>
      <c r="C514" s="6"/>
      <c r="D514" s="60"/>
      <c r="E514" s="60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ht="15.75" customHeight="1">
      <c r="A515" s="60"/>
      <c r="B515" s="6"/>
      <c r="C515" s="6"/>
      <c r="D515" s="60"/>
      <c r="E515" s="60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ht="15.75" customHeight="1">
      <c r="A516" s="60"/>
      <c r="B516" s="6"/>
      <c r="C516" s="6"/>
      <c r="D516" s="60"/>
      <c r="E516" s="60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ht="15.75" customHeight="1">
      <c r="A517" s="60"/>
      <c r="B517" s="6"/>
      <c r="C517" s="6"/>
      <c r="D517" s="60"/>
      <c r="E517" s="60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ht="15.75" customHeight="1">
      <c r="A518" s="60"/>
      <c r="B518" s="6"/>
      <c r="C518" s="6"/>
      <c r="D518" s="60"/>
      <c r="E518" s="60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ht="15.75" customHeight="1">
      <c r="A519" s="60"/>
      <c r="B519" s="6"/>
      <c r="C519" s="6"/>
      <c r="D519" s="60"/>
      <c r="E519" s="60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ht="15.75" customHeight="1">
      <c r="A520" s="60"/>
      <c r="B520" s="6"/>
      <c r="C520" s="6"/>
      <c r="D520" s="60"/>
      <c r="E520" s="60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ht="15.75" customHeight="1">
      <c r="A521" s="60"/>
      <c r="B521" s="6"/>
      <c r="C521" s="6"/>
      <c r="D521" s="60"/>
      <c r="E521" s="60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ht="15.75" customHeight="1">
      <c r="A522" s="60"/>
      <c r="B522" s="6"/>
      <c r="C522" s="6"/>
      <c r="D522" s="60"/>
      <c r="E522" s="60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ht="15.75" customHeight="1">
      <c r="A523" s="60"/>
      <c r="B523" s="6"/>
      <c r="C523" s="6"/>
      <c r="D523" s="60"/>
      <c r="E523" s="60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ht="15.75" customHeight="1">
      <c r="A524" s="60"/>
      <c r="B524" s="6"/>
      <c r="C524" s="6"/>
      <c r="D524" s="60"/>
      <c r="E524" s="60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ht="15.75" customHeight="1">
      <c r="A525" s="60"/>
      <c r="B525" s="6"/>
      <c r="C525" s="6"/>
      <c r="D525" s="60"/>
      <c r="E525" s="60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ht="15.75" customHeight="1">
      <c r="A526" s="60"/>
      <c r="B526" s="6"/>
      <c r="C526" s="6"/>
      <c r="D526" s="60"/>
      <c r="E526" s="60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ht="15.75" customHeight="1">
      <c r="A527" s="60"/>
      <c r="B527" s="6"/>
      <c r="C527" s="6"/>
      <c r="D527" s="60"/>
      <c r="E527" s="60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ht="15.75" customHeight="1">
      <c r="A528" s="60"/>
      <c r="B528" s="6"/>
      <c r="C528" s="6"/>
      <c r="D528" s="60"/>
      <c r="E528" s="60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ht="15.75" customHeight="1">
      <c r="A529" s="60"/>
      <c r="B529" s="6"/>
      <c r="C529" s="6"/>
      <c r="D529" s="60"/>
      <c r="E529" s="60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ht="15.75" customHeight="1">
      <c r="A530" s="60"/>
      <c r="B530" s="6"/>
      <c r="C530" s="6"/>
      <c r="D530" s="60"/>
      <c r="E530" s="60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ht="15.75" customHeight="1">
      <c r="A531" s="60"/>
      <c r="B531" s="6"/>
      <c r="C531" s="6"/>
      <c r="D531" s="60"/>
      <c r="E531" s="60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ht="15.75" customHeight="1">
      <c r="A532" s="60"/>
      <c r="B532" s="6"/>
      <c r="C532" s="6"/>
      <c r="D532" s="60"/>
      <c r="E532" s="60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ht="15.75" customHeight="1">
      <c r="A533" s="60"/>
      <c r="B533" s="6"/>
      <c r="C533" s="6"/>
      <c r="D533" s="60"/>
      <c r="E533" s="60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ht="15.75" customHeight="1">
      <c r="A534" s="60"/>
      <c r="B534" s="6"/>
      <c r="C534" s="6"/>
      <c r="D534" s="60"/>
      <c r="E534" s="60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ht="15.75" customHeight="1">
      <c r="A535" s="60"/>
      <c r="B535" s="6"/>
      <c r="C535" s="6"/>
      <c r="D535" s="60"/>
      <c r="E535" s="60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ht="15.75" customHeight="1">
      <c r="A536" s="60"/>
      <c r="B536" s="6"/>
      <c r="C536" s="6"/>
      <c r="D536" s="60"/>
      <c r="E536" s="60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ht="15.75" customHeight="1">
      <c r="A537" s="60"/>
      <c r="B537" s="6"/>
      <c r="C537" s="6"/>
      <c r="D537" s="60"/>
      <c r="E537" s="60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ht="15.75" customHeight="1">
      <c r="A538" s="60"/>
      <c r="B538" s="6"/>
      <c r="C538" s="6"/>
      <c r="D538" s="60"/>
      <c r="E538" s="60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ht="15.75" customHeight="1">
      <c r="A539" s="60"/>
      <c r="B539" s="6"/>
      <c r="C539" s="6"/>
      <c r="D539" s="60"/>
      <c r="E539" s="60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ht="15.75" customHeight="1">
      <c r="A540" s="60"/>
      <c r="B540" s="6"/>
      <c r="C540" s="6"/>
      <c r="D540" s="60"/>
      <c r="E540" s="60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ht="15.75" customHeight="1">
      <c r="A541" s="60"/>
      <c r="B541" s="6"/>
      <c r="C541" s="6"/>
      <c r="D541" s="60"/>
      <c r="E541" s="60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ht="15.75" customHeight="1">
      <c r="A542" s="60"/>
      <c r="B542" s="6"/>
      <c r="C542" s="6"/>
      <c r="D542" s="60"/>
      <c r="E542" s="60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ht="15.75" customHeight="1">
      <c r="A543" s="60"/>
      <c r="B543" s="6"/>
      <c r="C543" s="6"/>
      <c r="D543" s="60"/>
      <c r="E543" s="60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ht="15.75" customHeight="1">
      <c r="A544" s="60"/>
      <c r="B544" s="6"/>
      <c r="C544" s="6"/>
      <c r="D544" s="60"/>
      <c r="E544" s="60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ht="15.75" customHeight="1">
      <c r="A545" s="60"/>
      <c r="B545" s="6"/>
      <c r="C545" s="6"/>
      <c r="D545" s="60"/>
      <c r="E545" s="60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ht="15.75" customHeight="1">
      <c r="A546" s="60"/>
      <c r="B546" s="6"/>
      <c r="C546" s="6"/>
      <c r="D546" s="60"/>
      <c r="E546" s="60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ht="15.75" customHeight="1">
      <c r="A547" s="60"/>
      <c r="B547" s="6"/>
      <c r="C547" s="6"/>
      <c r="D547" s="60"/>
      <c r="E547" s="60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ht="15.75" customHeight="1">
      <c r="A548" s="60"/>
      <c r="B548" s="6"/>
      <c r="C548" s="6"/>
      <c r="D548" s="60"/>
      <c r="E548" s="60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ht="15.75" customHeight="1">
      <c r="A549" s="60"/>
      <c r="B549" s="6"/>
      <c r="C549" s="6"/>
      <c r="D549" s="60"/>
      <c r="E549" s="60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ht="15.75" customHeight="1">
      <c r="A550" s="60"/>
      <c r="B550" s="6"/>
      <c r="C550" s="6"/>
      <c r="D550" s="60"/>
      <c r="E550" s="60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ht="15.75" customHeight="1">
      <c r="A551" s="60"/>
      <c r="B551" s="6"/>
      <c r="C551" s="6"/>
      <c r="D551" s="60"/>
      <c r="E551" s="60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ht="15.75" customHeight="1">
      <c r="A552" s="60"/>
      <c r="B552" s="6"/>
      <c r="C552" s="6"/>
      <c r="D552" s="60"/>
      <c r="E552" s="60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ht="15.75" customHeight="1">
      <c r="A553" s="60"/>
      <c r="B553" s="6"/>
      <c r="C553" s="6"/>
      <c r="D553" s="60"/>
      <c r="E553" s="60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ht="15.75" customHeight="1">
      <c r="A554" s="60"/>
      <c r="B554" s="6"/>
      <c r="C554" s="6"/>
      <c r="D554" s="60"/>
      <c r="E554" s="60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ht="15.75" customHeight="1">
      <c r="A555" s="60"/>
      <c r="B555" s="6"/>
      <c r="C555" s="6"/>
      <c r="D555" s="60"/>
      <c r="E555" s="60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ht="15.75" customHeight="1">
      <c r="A556" s="60"/>
      <c r="B556" s="6"/>
      <c r="C556" s="6"/>
      <c r="D556" s="60"/>
      <c r="E556" s="60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ht="15.75" customHeight="1">
      <c r="A557" s="60"/>
      <c r="B557" s="6"/>
      <c r="C557" s="6"/>
      <c r="D557" s="60"/>
      <c r="E557" s="60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ht="15.75" customHeight="1">
      <c r="A558" s="60"/>
      <c r="B558" s="6"/>
      <c r="C558" s="6"/>
      <c r="D558" s="60"/>
      <c r="E558" s="60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ht="15.75" customHeight="1">
      <c r="A559" s="60"/>
      <c r="B559" s="6"/>
      <c r="C559" s="6"/>
      <c r="D559" s="60"/>
      <c r="E559" s="60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ht="15.75" customHeight="1">
      <c r="A560" s="60"/>
      <c r="B560" s="6"/>
      <c r="C560" s="6"/>
      <c r="D560" s="60"/>
      <c r="E560" s="60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ht="15.75" customHeight="1">
      <c r="A561" s="60"/>
      <c r="B561" s="6"/>
      <c r="C561" s="6"/>
      <c r="D561" s="60"/>
      <c r="E561" s="60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ht="15.75" customHeight="1">
      <c r="A562" s="60"/>
      <c r="B562" s="6"/>
      <c r="C562" s="6"/>
      <c r="D562" s="60"/>
      <c r="E562" s="60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ht="15.75" customHeight="1">
      <c r="A563" s="60"/>
      <c r="B563" s="6"/>
      <c r="C563" s="6"/>
      <c r="D563" s="60"/>
      <c r="E563" s="60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ht="15.75" customHeight="1">
      <c r="A564" s="60"/>
      <c r="B564" s="6"/>
      <c r="C564" s="6"/>
      <c r="D564" s="60"/>
      <c r="E564" s="60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ht="15.75" customHeight="1">
      <c r="A565" s="60"/>
      <c r="B565" s="6"/>
      <c r="C565" s="6"/>
      <c r="D565" s="60"/>
      <c r="E565" s="60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ht="15.75" customHeight="1">
      <c r="A566" s="60"/>
      <c r="B566" s="6"/>
      <c r="C566" s="6"/>
      <c r="D566" s="60"/>
      <c r="E566" s="60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ht="15.75" customHeight="1">
      <c r="A567" s="60"/>
      <c r="B567" s="6"/>
      <c r="C567" s="6"/>
      <c r="D567" s="60"/>
      <c r="E567" s="60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ht="15.75" customHeight="1">
      <c r="A568" s="60"/>
      <c r="B568" s="6"/>
      <c r="C568" s="6"/>
      <c r="D568" s="60"/>
      <c r="E568" s="60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ht="15.75" customHeight="1">
      <c r="A569" s="60"/>
      <c r="B569" s="6"/>
      <c r="C569" s="6"/>
      <c r="D569" s="60"/>
      <c r="E569" s="60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ht="15.75" customHeight="1">
      <c r="A570" s="60"/>
      <c r="B570" s="6"/>
      <c r="C570" s="6"/>
      <c r="D570" s="60"/>
      <c r="E570" s="60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ht="15.75" customHeight="1">
      <c r="A571" s="60"/>
      <c r="B571" s="6"/>
      <c r="C571" s="6"/>
      <c r="D571" s="60"/>
      <c r="E571" s="60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ht="15.75" customHeight="1">
      <c r="A572" s="60"/>
      <c r="B572" s="6"/>
      <c r="C572" s="6"/>
      <c r="D572" s="60"/>
      <c r="E572" s="60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ht="15.75" customHeight="1">
      <c r="A573" s="60"/>
      <c r="B573" s="6"/>
      <c r="C573" s="6"/>
      <c r="D573" s="60"/>
      <c r="E573" s="60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ht="15.75" customHeight="1">
      <c r="A574" s="60"/>
      <c r="B574" s="6"/>
      <c r="C574" s="6"/>
      <c r="D574" s="60"/>
      <c r="E574" s="60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ht="15.75" customHeight="1">
      <c r="A575" s="60"/>
      <c r="B575" s="6"/>
      <c r="C575" s="6"/>
      <c r="D575" s="60"/>
      <c r="E575" s="60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ht="15.75" customHeight="1">
      <c r="A576" s="60"/>
      <c r="B576" s="6"/>
      <c r="C576" s="6"/>
      <c r="D576" s="60"/>
      <c r="E576" s="60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ht="15.75" customHeight="1">
      <c r="A577" s="60"/>
      <c r="B577" s="6"/>
      <c r="C577" s="6"/>
      <c r="D577" s="60"/>
      <c r="E577" s="60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ht="15.75" customHeight="1">
      <c r="A578" s="60"/>
      <c r="B578" s="6"/>
      <c r="C578" s="6"/>
      <c r="D578" s="60"/>
      <c r="E578" s="60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ht="15.75" customHeight="1">
      <c r="A579" s="60"/>
      <c r="B579" s="6"/>
      <c r="C579" s="6"/>
      <c r="D579" s="60"/>
      <c r="E579" s="60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ht="15.75" customHeight="1">
      <c r="A580" s="60"/>
      <c r="B580" s="6"/>
      <c r="C580" s="6"/>
      <c r="D580" s="60"/>
      <c r="E580" s="60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ht="15.75" customHeight="1">
      <c r="A581" s="60"/>
      <c r="B581" s="6"/>
      <c r="C581" s="6"/>
      <c r="D581" s="60"/>
      <c r="E581" s="60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ht="15.75" customHeight="1">
      <c r="A582" s="60"/>
      <c r="B582" s="6"/>
      <c r="C582" s="6"/>
      <c r="D582" s="60"/>
      <c r="E582" s="60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ht="15.75" customHeight="1">
      <c r="A583" s="60"/>
      <c r="B583" s="6"/>
      <c r="C583" s="6"/>
      <c r="D583" s="60"/>
      <c r="E583" s="60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ht="15.75" customHeight="1">
      <c r="A584" s="60"/>
      <c r="B584" s="6"/>
      <c r="C584" s="6"/>
      <c r="D584" s="60"/>
      <c r="E584" s="60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ht="15.75" customHeight="1">
      <c r="A585" s="60"/>
      <c r="B585" s="6"/>
      <c r="C585" s="6"/>
      <c r="D585" s="60"/>
      <c r="E585" s="60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ht="15.75" customHeight="1">
      <c r="A586" s="60"/>
      <c r="B586" s="6"/>
      <c r="C586" s="6"/>
      <c r="D586" s="60"/>
      <c r="E586" s="60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ht="15.75" customHeight="1">
      <c r="A587" s="60"/>
      <c r="B587" s="6"/>
      <c r="C587" s="6"/>
      <c r="D587" s="60"/>
      <c r="E587" s="60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ht="15.75" customHeight="1">
      <c r="A588" s="60"/>
      <c r="B588" s="6"/>
      <c r="C588" s="6"/>
      <c r="D588" s="60"/>
      <c r="E588" s="60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ht="15.75" customHeight="1">
      <c r="A589" s="60"/>
      <c r="B589" s="6"/>
      <c r="C589" s="6"/>
      <c r="D589" s="60"/>
      <c r="E589" s="60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ht="15.75" customHeight="1">
      <c r="A590" s="60"/>
      <c r="B590" s="6"/>
      <c r="C590" s="6"/>
      <c r="D590" s="60"/>
      <c r="E590" s="60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ht="15.75" customHeight="1">
      <c r="A591" s="60"/>
      <c r="B591" s="6"/>
      <c r="C591" s="6"/>
      <c r="D591" s="60"/>
      <c r="E591" s="60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ht="15.75" customHeight="1">
      <c r="A592" s="60"/>
      <c r="B592" s="6"/>
      <c r="C592" s="6"/>
      <c r="D592" s="60"/>
      <c r="E592" s="60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ht="15.75" customHeight="1">
      <c r="A593" s="60"/>
      <c r="B593" s="6"/>
      <c r="C593" s="6"/>
      <c r="D593" s="60"/>
      <c r="E593" s="60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ht="15.75" customHeight="1">
      <c r="A594" s="60"/>
      <c r="B594" s="6"/>
      <c r="C594" s="6"/>
      <c r="D594" s="60"/>
      <c r="E594" s="60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ht="15.75" customHeight="1">
      <c r="A595" s="60"/>
      <c r="B595" s="6"/>
      <c r="C595" s="6"/>
      <c r="D595" s="60"/>
      <c r="E595" s="60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ht="15.75" customHeight="1">
      <c r="A596" s="60"/>
      <c r="B596" s="6"/>
      <c r="C596" s="6"/>
      <c r="D596" s="60"/>
      <c r="E596" s="60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ht="15.75" customHeight="1">
      <c r="A597" s="60"/>
      <c r="B597" s="6"/>
      <c r="C597" s="6"/>
      <c r="D597" s="60"/>
      <c r="E597" s="60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ht="15.75" customHeight="1">
      <c r="A598" s="60"/>
      <c r="B598" s="6"/>
      <c r="C598" s="6"/>
      <c r="D598" s="60"/>
      <c r="E598" s="60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ht="15.75" customHeight="1">
      <c r="A599" s="60"/>
      <c r="B599" s="6"/>
      <c r="C599" s="6"/>
      <c r="D599" s="60"/>
      <c r="E599" s="60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ht="15.75" customHeight="1">
      <c r="A600" s="60"/>
      <c r="B600" s="6"/>
      <c r="C600" s="6"/>
      <c r="D600" s="60"/>
      <c r="E600" s="60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ht="15.75" customHeight="1">
      <c r="A601" s="60"/>
      <c r="B601" s="6"/>
      <c r="C601" s="6"/>
      <c r="D601" s="60"/>
      <c r="E601" s="60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ht="15.75" customHeight="1">
      <c r="A602" s="60"/>
      <c r="B602" s="6"/>
      <c r="C602" s="6"/>
      <c r="D602" s="60"/>
      <c r="E602" s="60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ht="15.75" customHeight="1">
      <c r="A603" s="60"/>
      <c r="B603" s="6"/>
      <c r="C603" s="6"/>
      <c r="D603" s="60"/>
      <c r="E603" s="60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ht="15.75" customHeight="1">
      <c r="A604" s="60"/>
      <c r="B604" s="6"/>
      <c r="C604" s="6"/>
      <c r="D604" s="60"/>
      <c r="E604" s="60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ht="15.75" customHeight="1">
      <c r="A605" s="60"/>
      <c r="B605" s="6"/>
      <c r="C605" s="6"/>
      <c r="D605" s="60"/>
      <c r="E605" s="60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ht="15.75" customHeight="1">
      <c r="A606" s="60"/>
      <c r="B606" s="6"/>
      <c r="C606" s="6"/>
      <c r="D606" s="60"/>
      <c r="E606" s="60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ht="15.75" customHeight="1">
      <c r="A607" s="60"/>
      <c r="B607" s="6"/>
      <c r="C607" s="6"/>
      <c r="D607" s="60"/>
      <c r="E607" s="60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ht="15.75" customHeight="1">
      <c r="A608" s="60"/>
      <c r="B608" s="6"/>
      <c r="C608" s="6"/>
      <c r="D608" s="60"/>
      <c r="E608" s="60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ht="15.75" customHeight="1">
      <c r="A609" s="60"/>
      <c r="B609" s="6"/>
      <c r="C609" s="6"/>
      <c r="D609" s="60"/>
      <c r="E609" s="60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ht="15.75" customHeight="1">
      <c r="A610" s="60"/>
      <c r="B610" s="6"/>
      <c r="C610" s="6"/>
      <c r="D610" s="60"/>
      <c r="E610" s="60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ht="15.75" customHeight="1">
      <c r="A611" s="60"/>
      <c r="B611" s="6"/>
      <c r="C611" s="6"/>
      <c r="D611" s="60"/>
      <c r="E611" s="60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ht="15.75" customHeight="1">
      <c r="A612" s="60"/>
      <c r="B612" s="6"/>
      <c r="C612" s="6"/>
      <c r="D612" s="60"/>
      <c r="E612" s="60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ht="15.75" customHeight="1">
      <c r="A613" s="60"/>
      <c r="B613" s="6"/>
      <c r="C613" s="6"/>
      <c r="D613" s="60"/>
      <c r="E613" s="60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ht="15.75" customHeight="1">
      <c r="A614" s="60"/>
      <c r="B614" s="6"/>
      <c r="C614" s="6"/>
      <c r="D614" s="60"/>
      <c r="E614" s="60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ht="15.75" customHeight="1">
      <c r="A615" s="60"/>
      <c r="B615" s="6"/>
      <c r="C615" s="6"/>
      <c r="D615" s="60"/>
      <c r="E615" s="60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ht="15.75" customHeight="1">
      <c r="A616" s="60"/>
      <c r="B616" s="6"/>
      <c r="C616" s="6"/>
      <c r="D616" s="60"/>
      <c r="E616" s="60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ht="15.75" customHeight="1">
      <c r="A617" s="60"/>
      <c r="B617" s="6"/>
      <c r="C617" s="6"/>
      <c r="D617" s="60"/>
      <c r="E617" s="60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ht="15.75" customHeight="1">
      <c r="A618" s="60"/>
      <c r="B618" s="6"/>
      <c r="C618" s="6"/>
      <c r="D618" s="60"/>
      <c r="E618" s="60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ht="15.75" customHeight="1">
      <c r="A619" s="60"/>
      <c r="B619" s="6"/>
      <c r="C619" s="6"/>
      <c r="D619" s="60"/>
      <c r="E619" s="60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ht="15.75" customHeight="1">
      <c r="A620" s="60"/>
      <c r="B620" s="6"/>
      <c r="C620" s="6"/>
      <c r="D620" s="60"/>
      <c r="E620" s="60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ht="15.75" customHeight="1">
      <c r="A621" s="60"/>
      <c r="B621" s="6"/>
      <c r="C621" s="6"/>
      <c r="D621" s="60"/>
      <c r="E621" s="60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ht="15.75" customHeight="1">
      <c r="A622" s="60"/>
      <c r="B622" s="6"/>
      <c r="C622" s="6"/>
      <c r="D622" s="60"/>
      <c r="E622" s="60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ht="15.75" customHeight="1">
      <c r="A623" s="60"/>
      <c r="B623" s="6"/>
      <c r="C623" s="6"/>
      <c r="D623" s="60"/>
      <c r="E623" s="60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ht="15.75" customHeight="1">
      <c r="A624" s="60"/>
      <c r="B624" s="6"/>
      <c r="C624" s="6"/>
      <c r="D624" s="60"/>
      <c r="E624" s="60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ht="15.75" customHeight="1">
      <c r="A625" s="60"/>
      <c r="B625" s="6"/>
      <c r="C625" s="6"/>
      <c r="D625" s="60"/>
      <c r="E625" s="60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ht="15.75" customHeight="1">
      <c r="A626" s="60"/>
      <c r="B626" s="6"/>
      <c r="C626" s="6"/>
      <c r="D626" s="60"/>
      <c r="E626" s="60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ht="15.75" customHeight="1">
      <c r="A627" s="60"/>
      <c r="B627" s="6"/>
      <c r="C627" s="6"/>
      <c r="D627" s="60"/>
      <c r="E627" s="60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ht="15.75" customHeight="1">
      <c r="A628" s="60"/>
      <c r="B628" s="6"/>
      <c r="C628" s="6"/>
      <c r="D628" s="60"/>
      <c r="E628" s="60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ht="15.75" customHeight="1">
      <c r="A629" s="60"/>
      <c r="B629" s="6"/>
      <c r="C629" s="6"/>
      <c r="D629" s="60"/>
      <c r="E629" s="60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ht="15.75" customHeight="1">
      <c r="A630" s="60"/>
      <c r="B630" s="6"/>
      <c r="C630" s="6"/>
      <c r="D630" s="60"/>
      <c r="E630" s="60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ht="15.75" customHeight="1">
      <c r="A631" s="60"/>
      <c r="B631" s="6"/>
      <c r="C631" s="6"/>
      <c r="D631" s="60"/>
      <c r="E631" s="60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ht="15.75" customHeight="1">
      <c r="A632" s="60"/>
      <c r="B632" s="6"/>
      <c r="C632" s="6"/>
      <c r="D632" s="60"/>
      <c r="E632" s="60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ht="15.75" customHeight="1">
      <c r="A633" s="60"/>
      <c r="B633" s="6"/>
      <c r="C633" s="6"/>
      <c r="D633" s="60"/>
      <c r="E633" s="60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ht="15.75" customHeight="1">
      <c r="A634" s="60"/>
      <c r="B634" s="6"/>
      <c r="C634" s="6"/>
      <c r="D634" s="60"/>
      <c r="E634" s="60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ht="15.75" customHeight="1">
      <c r="A635" s="60"/>
      <c r="B635" s="6"/>
      <c r="C635" s="6"/>
      <c r="D635" s="60"/>
      <c r="E635" s="60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ht="15.75" customHeight="1">
      <c r="A636" s="60"/>
      <c r="B636" s="6"/>
      <c r="C636" s="6"/>
      <c r="D636" s="60"/>
      <c r="E636" s="60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ht="15.75" customHeight="1">
      <c r="A637" s="60"/>
      <c r="B637" s="6"/>
      <c r="C637" s="6"/>
      <c r="D637" s="60"/>
      <c r="E637" s="60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ht="15.75" customHeight="1">
      <c r="A638" s="60"/>
      <c r="B638" s="6"/>
      <c r="C638" s="6"/>
      <c r="D638" s="60"/>
      <c r="E638" s="60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ht="15.75" customHeight="1">
      <c r="A639" s="60"/>
      <c r="B639" s="6"/>
      <c r="C639" s="6"/>
      <c r="D639" s="60"/>
      <c r="E639" s="60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ht="15.75" customHeight="1">
      <c r="A640" s="60"/>
      <c r="B640" s="6"/>
      <c r="C640" s="6"/>
      <c r="D640" s="60"/>
      <c r="E640" s="60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ht="15.75" customHeight="1">
      <c r="A641" s="60"/>
      <c r="B641" s="6"/>
      <c r="C641" s="6"/>
      <c r="D641" s="60"/>
      <c r="E641" s="60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ht="15.75" customHeight="1">
      <c r="A642" s="60"/>
      <c r="B642" s="6"/>
      <c r="C642" s="6"/>
      <c r="D642" s="60"/>
      <c r="E642" s="60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ht="15.75" customHeight="1">
      <c r="A643" s="60"/>
      <c r="B643" s="6"/>
      <c r="C643" s="6"/>
      <c r="D643" s="60"/>
      <c r="E643" s="60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ht="15.75" customHeight="1">
      <c r="A644" s="60"/>
      <c r="B644" s="6"/>
      <c r="C644" s="6"/>
      <c r="D644" s="60"/>
      <c r="E644" s="60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ht="15.75" customHeight="1">
      <c r="A645" s="60"/>
      <c r="B645" s="6"/>
      <c r="C645" s="6"/>
      <c r="D645" s="60"/>
      <c r="E645" s="60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ht="15.75" customHeight="1">
      <c r="A646" s="60"/>
      <c r="B646" s="6"/>
      <c r="C646" s="6"/>
      <c r="D646" s="60"/>
      <c r="E646" s="60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ht="15.75" customHeight="1">
      <c r="A647" s="60"/>
      <c r="B647" s="6"/>
      <c r="C647" s="6"/>
      <c r="D647" s="60"/>
      <c r="E647" s="60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ht="15.75" customHeight="1">
      <c r="A648" s="60"/>
      <c r="B648" s="6"/>
      <c r="C648" s="6"/>
      <c r="D648" s="60"/>
      <c r="E648" s="60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ht="15.75" customHeight="1">
      <c r="A649" s="60"/>
      <c r="B649" s="6"/>
      <c r="C649" s="6"/>
      <c r="D649" s="60"/>
      <c r="E649" s="60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ht="15.75" customHeight="1">
      <c r="A650" s="60"/>
      <c r="B650" s="6"/>
      <c r="C650" s="6"/>
      <c r="D650" s="60"/>
      <c r="E650" s="60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ht="15.75" customHeight="1">
      <c r="A651" s="60"/>
      <c r="B651" s="6"/>
      <c r="C651" s="6"/>
      <c r="D651" s="60"/>
      <c r="E651" s="60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ht="15.75" customHeight="1">
      <c r="A652" s="60"/>
      <c r="B652" s="6"/>
      <c r="C652" s="6"/>
      <c r="D652" s="60"/>
      <c r="E652" s="60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ht="15.75" customHeight="1">
      <c r="A653" s="60"/>
      <c r="B653" s="6"/>
      <c r="C653" s="6"/>
      <c r="D653" s="60"/>
      <c r="E653" s="60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ht="15.75" customHeight="1">
      <c r="A654" s="60"/>
      <c r="B654" s="6"/>
      <c r="C654" s="6"/>
      <c r="D654" s="60"/>
      <c r="E654" s="60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ht="15.75" customHeight="1">
      <c r="A655" s="60"/>
      <c r="B655" s="6"/>
      <c r="C655" s="6"/>
      <c r="D655" s="60"/>
      <c r="E655" s="60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ht="15.75" customHeight="1">
      <c r="A656" s="60"/>
      <c r="B656" s="6"/>
      <c r="C656" s="6"/>
      <c r="D656" s="60"/>
      <c r="E656" s="60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ht="15.75" customHeight="1">
      <c r="A657" s="60"/>
      <c r="B657" s="6"/>
      <c r="C657" s="6"/>
      <c r="D657" s="60"/>
      <c r="E657" s="60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ht="15.75" customHeight="1">
      <c r="A658" s="60"/>
      <c r="B658" s="6"/>
      <c r="C658" s="6"/>
      <c r="D658" s="60"/>
      <c r="E658" s="60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ht="15.75" customHeight="1">
      <c r="A659" s="60"/>
      <c r="B659" s="6"/>
      <c r="C659" s="6"/>
      <c r="D659" s="60"/>
      <c r="E659" s="60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ht="15.75" customHeight="1">
      <c r="A660" s="60"/>
      <c r="B660" s="6"/>
      <c r="C660" s="6"/>
      <c r="D660" s="60"/>
      <c r="E660" s="60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ht="15.75" customHeight="1">
      <c r="A661" s="60"/>
      <c r="B661" s="6"/>
      <c r="C661" s="6"/>
      <c r="D661" s="60"/>
      <c r="E661" s="60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ht="15.75" customHeight="1">
      <c r="A662" s="60"/>
      <c r="B662" s="6"/>
      <c r="C662" s="6"/>
      <c r="D662" s="60"/>
      <c r="E662" s="60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ht="15.75" customHeight="1">
      <c r="A663" s="60"/>
      <c r="B663" s="6"/>
      <c r="C663" s="6"/>
      <c r="D663" s="60"/>
      <c r="E663" s="60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ht="15.75" customHeight="1">
      <c r="A664" s="60"/>
      <c r="B664" s="6"/>
      <c r="C664" s="6"/>
      <c r="D664" s="60"/>
      <c r="E664" s="60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ht="15.75" customHeight="1">
      <c r="A665" s="60"/>
      <c r="B665" s="6"/>
      <c r="C665" s="6"/>
      <c r="D665" s="60"/>
      <c r="E665" s="60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ht="15.75" customHeight="1">
      <c r="A666" s="60"/>
      <c r="B666" s="6"/>
      <c r="C666" s="6"/>
      <c r="D666" s="60"/>
      <c r="E666" s="60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ht="15.75" customHeight="1">
      <c r="A667" s="60"/>
      <c r="B667" s="6"/>
      <c r="C667" s="6"/>
      <c r="D667" s="60"/>
      <c r="E667" s="60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ht="15.75" customHeight="1">
      <c r="A668" s="60"/>
      <c r="B668" s="6"/>
      <c r="C668" s="6"/>
      <c r="D668" s="60"/>
      <c r="E668" s="60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ht="15.75" customHeight="1">
      <c r="A669" s="60"/>
      <c r="B669" s="6"/>
      <c r="C669" s="6"/>
      <c r="D669" s="60"/>
      <c r="E669" s="60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ht="15.75" customHeight="1">
      <c r="A670" s="60"/>
      <c r="B670" s="6"/>
      <c r="C670" s="6"/>
      <c r="D670" s="60"/>
      <c r="E670" s="60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ht="15.75" customHeight="1">
      <c r="A671" s="60"/>
      <c r="B671" s="6"/>
      <c r="C671" s="6"/>
      <c r="D671" s="60"/>
      <c r="E671" s="60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ht="15.75" customHeight="1">
      <c r="A672" s="60"/>
      <c r="B672" s="6"/>
      <c r="C672" s="6"/>
      <c r="D672" s="60"/>
      <c r="E672" s="60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ht="15.75" customHeight="1">
      <c r="A673" s="60"/>
      <c r="B673" s="6"/>
      <c r="C673" s="6"/>
      <c r="D673" s="60"/>
      <c r="E673" s="60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ht="15.75" customHeight="1">
      <c r="A674" s="60"/>
      <c r="B674" s="6"/>
      <c r="C674" s="6"/>
      <c r="D674" s="60"/>
      <c r="E674" s="60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ht="15.75" customHeight="1">
      <c r="A675" s="60"/>
      <c r="B675" s="6"/>
      <c r="C675" s="6"/>
      <c r="D675" s="60"/>
      <c r="E675" s="60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ht="15.75" customHeight="1">
      <c r="A676" s="60"/>
      <c r="B676" s="6"/>
      <c r="C676" s="6"/>
      <c r="D676" s="60"/>
      <c r="E676" s="60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ht="15.75" customHeight="1">
      <c r="A677" s="60"/>
      <c r="B677" s="6"/>
      <c r="C677" s="6"/>
      <c r="D677" s="60"/>
      <c r="E677" s="60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ht="15.75" customHeight="1">
      <c r="A678" s="60"/>
      <c r="B678" s="6"/>
      <c r="C678" s="6"/>
      <c r="D678" s="60"/>
      <c r="E678" s="60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ht="15.75" customHeight="1">
      <c r="A679" s="60"/>
      <c r="B679" s="6"/>
      <c r="C679" s="6"/>
      <c r="D679" s="60"/>
      <c r="E679" s="60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ht="15.75" customHeight="1">
      <c r="A680" s="60"/>
      <c r="B680" s="6"/>
      <c r="C680" s="6"/>
      <c r="D680" s="60"/>
      <c r="E680" s="60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ht="15.75" customHeight="1">
      <c r="A681" s="60"/>
      <c r="B681" s="6"/>
      <c r="C681" s="6"/>
      <c r="D681" s="60"/>
      <c r="E681" s="60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ht="15.75" customHeight="1">
      <c r="A682" s="60"/>
      <c r="B682" s="6"/>
      <c r="C682" s="6"/>
      <c r="D682" s="60"/>
      <c r="E682" s="60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ht="15.75" customHeight="1">
      <c r="A683" s="60"/>
      <c r="B683" s="6"/>
      <c r="C683" s="6"/>
      <c r="D683" s="60"/>
      <c r="E683" s="60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ht="15.75" customHeight="1">
      <c r="A684" s="60"/>
      <c r="B684" s="6"/>
      <c r="C684" s="6"/>
      <c r="D684" s="60"/>
      <c r="E684" s="60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ht="15.75" customHeight="1">
      <c r="A685" s="60"/>
      <c r="B685" s="6"/>
      <c r="C685" s="6"/>
      <c r="D685" s="60"/>
      <c r="E685" s="60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ht="15.75" customHeight="1">
      <c r="A686" s="60"/>
      <c r="B686" s="6"/>
      <c r="C686" s="6"/>
      <c r="D686" s="60"/>
      <c r="E686" s="60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ht="15.75" customHeight="1">
      <c r="A687" s="60"/>
      <c r="B687" s="6"/>
      <c r="C687" s="6"/>
      <c r="D687" s="60"/>
      <c r="E687" s="60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ht="15.75" customHeight="1">
      <c r="A688" s="60"/>
      <c r="B688" s="6"/>
      <c r="C688" s="6"/>
      <c r="D688" s="60"/>
      <c r="E688" s="60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ht="15.75" customHeight="1">
      <c r="A689" s="60"/>
      <c r="B689" s="6"/>
      <c r="C689" s="6"/>
      <c r="D689" s="60"/>
      <c r="E689" s="60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ht="15.75" customHeight="1">
      <c r="A690" s="60"/>
      <c r="B690" s="6"/>
      <c r="C690" s="6"/>
      <c r="D690" s="60"/>
      <c r="E690" s="60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ht="15.75" customHeight="1">
      <c r="A691" s="60"/>
      <c r="B691" s="6"/>
      <c r="C691" s="6"/>
      <c r="D691" s="60"/>
      <c r="E691" s="60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ht="15.75" customHeight="1">
      <c r="A692" s="60"/>
      <c r="B692" s="6"/>
      <c r="C692" s="6"/>
      <c r="D692" s="60"/>
      <c r="E692" s="60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ht="15.75" customHeight="1">
      <c r="A693" s="60"/>
      <c r="B693" s="6"/>
      <c r="C693" s="6"/>
      <c r="D693" s="60"/>
      <c r="E693" s="60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ht="15.75" customHeight="1">
      <c r="A694" s="60"/>
      <c r="B694" s="6"/>
      <c r="C694" s="6"/>
      <c r="D694" s="60"/>
      <c r="E694" s="60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ht="15.75" customHeight="1">
      <c r="A695" s="60"/>
      <c r="B695" s="6"/>
      <c r="C695" s="6"/>
      <c r="D695" s="60"/>
      <c r="E695" s="60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ht="15.75" customHeight="1">
      <c r="A696" s="60"/>
      <c r="B696" s="6"/>
      <c r="C696" s="6"/>
      <c r="D696" s="60"/>
      <c r="E696" s="60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ht="15.75" customHeight="1">
      <c r="A697" s="60"/>
      <c r="B697" s="6"/>
      <c r="C697" s="6"/>
      <c r="D697" s="60"/>
      <c r="E697" s="60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ht="15.75" customHeight="1">
      <c r="A698" s="60"/>
      <c r="B698" s="6"/>
      <c r="C698" s="6"/>
      <c r="D698" s="60"/>
      <c r="E698" s="60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ht="15.75" customHeight="1">
      <c r="A699" s="60"/>
      <c r="B699" s="6"/>
      <c r="C699" s="6"/>
      <c r="D699" s="60"/>
      <c r="E699" s="60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ht="15.75" customHeight="1">
      <c r="A700" s="60"/>
      <c r="B700" s="6"/>
      <c r="C700" s="6"/>
      <c r="D700" s="60"/>
      <c r="E700" s="60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ht="15.75" customHeight="1">
      <c r="A701" s="60"/>
      <c r="B701" s="6"/>
      <c r="C701" s="6"/>
      <c r="D701" s="60"/>
      <c r="E701" s="60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ht="15.75" customHeight="1">
      <c r="A702" s="60"/>
      <c r="B702" s="6"/>
      <c r="C702" s="6"/>
      <c r="D702" s="60"/>
      <c r="E702" s="60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ht="15.75" customHeight="1">
      <c r="A703" s="60"/>
      <c r="B703" s="6"/>
      <c r="C703" s="6"/>
      <c r="D703" s="60"/>
      <c r="E703" s="60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ht="15.75" customHeight="1">
      <c r="A704" s="60"/>
      <c r="B704" s="6"/>
      <c r="C704" s="6"/>
      <c r="D704" s="60"/>
      <c r="E704" s="60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ht="15.75" customHeight="1">
      <c r="A705" s="60"/>
      <c r="B705" s="6"/>
      <c r="C705" s="6"/>
      <c r="D705" s="60"/>
      <c r="E705" s="60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ht="15.75" customHeight="1">
      <c r="A706" s="60"/>
      <c r="B706" s="6"/>
      <c r="C706" s="6"/>
      <c r="D706" s="60"/>
      <c r="E706" s="60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ht="15.75" customHeight="1">
      <c r="A707" s="60"/>
      <c r="B707" s="6"/>
      <c r="C707" s="6"/>
      <c r="D707" s="60"/>
      <c r="E707" s="60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ht="15.75" customHeight="1">
      <c r="A708" s="60"/>
      <c r="B708" s="6"/>
      <c r="C708" s="6"/>
      <c r="D708" s="60"/>
      <c r="E708" s="60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ht="15.75" customHeight="1">
      <c r="A709" s="60"/>
      <c r="B709" s="6"/>
      <c r="C709" s="6"/>
      <c r="D709" s="60"/>
      <c r="E709" s="60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ht="15.75" customHeight="1">
      <c r="A710" s="60"/>
      <c r="B710" s="6"/>
      <c r="C710" s="6"/>
      <c r="D710" s="60"/>
      <c r="E710" s="60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ht="15.75" customHeight="1">
      <c r="A711" s="60"/>
      <c r="B711" s="6"/>
      <c r="C711" s="6"/>
      <c r="D711" s="60"/>
      <c r="E711" s="60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ht="15.75" customHeight="1">
      <c r="A712" s="60"/>
      <c r="B712" s="6"/>
      <c r="C712" s="6"/>
      <c r="D712" s="60"/>
      <c r="E712" s="60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ht="15.75" customHeight="1">
      <c r="A713" s="60"/>
      <c r="B713" s="6"/>
      <c r="C713" s="6"/>
      <c r="D713" s="60"/>
      <c r="E713" s="60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ht="15.75" customHeight="1">
      <c r="A714" s="60"/>
      <c r="B714" s="6"/>
      <c r="C714" s="6"/>
      <c r="D714" s="60"/>
      <c r="E714" s="60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ht="15.75" customHeight="1">
      <c r="A715" s="60"/>
      <c r="B715" s="6"/>
      <c r="C715" s="6"/>
      <c r="D715" s="60"/>
      <c r="E715" s="60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ht="15.75" customHeight="1">
      <c r="A716" s="60"/>
      <c r="B716" s="6"/>
      <c r="C716" s="6"/>
      <c r="D716" s="60"/>
      <c r="E716" s="60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ht="15.75" customHeight="1">
      <c r="A717" s="60"/>
      <c r="B717" s="6"/>
      <c r="C717" s="6"/>
      <c r="D717" s="60"/>
      <c r="E717" s="60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ht="15.75" customHeight="1">
      <c r="A718" s="60"/>
      <c r="B718" s="6"/>
      <c r="C718" s="6"/>
      <c r="D718" s="60"/>
      <c r="E718" s="60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ht="15.75" customHeight="1">
      <c r="A719" s="60"/>
      <c r="B719" s="6"/>
      <c r="C719" s="6"/>
      <c r="D719" s="60"/>
      <c r="E719" s="60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ht="15.75" customHeight="1">
      <c r="A720" s="60"/>
      <c r="B720" s="6"/>
      <c r="C720" s="6"/>
      <c r="D720" s="60"/>
      <c r="E720" s="60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ht="15.75" customHeight="1">
      <c r="A721" s="60"/>
      <c r="B721" s="6"/>
      <c r="C721" s="6"/>
      <c r="D721" s="60"/>
      <c r="E721" s="60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ht="15.75" customHeight="1">
      <c r="A722" s="60"/>
      <c r="B722" s="6"/>
      <c r="C722" s="6"/>
      <c r="D722" s="60"/>
      <c r="E722" s="60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ht="15.75" customHeight="1">
      <c r="A723" s="60"/>
      <c r="B723" s="6"/>
      <c r="C723" s="6"/>
      <c r="D723" s="60"/>
      <c r="E723" s="60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ht="15.75" customHeight="1">
      <c r="A724" s="60"/>
      <c r="B724" s="6"/>
      <c r="C724" s="6"/>
      <c r="D724" s="60"/>
      <c r="E724" s="60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ht="15.75" customHeight="1">
      <c r="A725" s="60"/>
      <c r="B725" s="6"/>
      <c r="C725" s="6"/>
      <c r="D725" s="60"/>
      <c r="E725" s="60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ht="15.75" customHeight="1">
      <c r="A726" s="60"/>
      <c r="B726" s="6"/>
      <c r="C726" s="6"/>
      <c r="D726" s="60"/>
      <c r="E726" s="60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ht="15.75" customHeight="1">
      <c r="A727" s="60"/>
      <c r="B727" s="6"/>
      <c r="C727" s="6"/>
      <c r="D727" s="60"/>
      <c r="E727" s="60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ht="15.75" customHeight="1">
      <c r="A728" s="60"/>
      <c r="B728" s="6"/>
      <c r="C728" s="6"/>
      <c r="D728" s="60"/>
      <c r="E728" s="60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ht="15.75" customHeight="1">
      <c r="A729" s="60"/>
      <c r="B729" s="6"/>
      <c r="C729" s="6"/>
      <c r="D729" s="60"/>
      <c r="E729" s="60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ht="15.75" customHeight="1">
      <c r="A730" s="60"/>
      <c r="B730" s="6"/>
      <c r="C730" s="6"/>
      <c r="D730" s="60"/>
      <c r="E730" s="60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ht="15.75" customHeight="1">
      <c r="A731" s="60"/>
      <c r="B731" s="6"/>
      <c r="C731" s="6"/>
      <c r="D731" s="60"/>
      <c r="E731" s="60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ht="15.75" customHeight="1">
      <c r="A732" s="60"/>
      <c r="B732" s="6"/>
      <c r="C732" s="6"/>
      <c r="D732" s="60"/>
      <c r="E732" s="60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ht="15.75" customHeight="1">
      <c r="A733" s="60"/>
      <c r="B733" s="6"/>
      <c r="C733" s="6"/>
      <c r="D733" s="60"/>
      <c r="E733" s="60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ht="15.75" customHeight="1">
      <c r="A734" s="60"/>
      <c r="B734" s="6"/>
      <c r="C734" s="6"/>
      <c r="D734" s="60"/>
      <c r="E734" s="60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ht="15.75" customHeight="1">
      <c r="A735" s="60"/>
      <c r="B735" s="6"/>
      <c r="C735" s="6"/>
      <c r="D735" s="60"/>
      <c r="E735" s="60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ht="15.75" customHeight="1">
      <c r="A736" s="60"/>
      <c r="B736" s="6"/>
      <c r="C736" s="6"/>
      <c r="D736" s="60"/>
      <c r="E736" s="60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ht="15.75" customHeight="1">
      <c r="A737" s="60"/>
      <c r="B737" s="6"/>
      <c r="C737" s="6"/>
      <c r="D737" s="60"/>
      <c r="E737" s="60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ht="15.75" customHeight="1">
      <c r="A738" s="60"/>
      <c r="B738" s="6"/>
      <c r="C738" s="6"/>
      <c r="D738" s="60"/>
      <c r="E738" s="60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ht="15.75" customHeight="1">
      <c r="A739" s="60"/>
      <c r="B739" s="6"/>
      <c r="C739" s="6"/>
      <c r="D739" s="60"/>
      <c r="E739" s="60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ht="15.75" customHeight="1">
      <c r="A740" s="60"/>
      <c r="B740" s="6"/>
      <c r="C740" s="6"/>
      <c r="D740" s="60"/>
      <c r="E740" s="60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ht="15.75" customHeight="1">
      <c r="A741" s="60"/>
      <c r="B741" s="6"/>
      <c r="C741" s="6"/>
      <c r="D741" s="60"/>
      <c r="E741" s="60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ht="15.75" customHeight="1">
      <c r="A742" s="60"/>
      <c r="B742" s="6"/>
      <c r="C742" s="6"/>
      <c r="D742" s="60"/>
      <c r="E742" s="60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ht="15.75" customHeight="1">
      <c r="A743" s="60"/>
      <c r="B743" s="6"/>
      <c r="C743" s="6"/>
      <c r="D743" s="60"/>
      <c r="E743" s="60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ht="15.75" customHeight="1">
      <c r="A744" s="60"/>
      <c r="B744" s="6"/>
      <c r="C744" s="6"/>
      <c r="D744" s="60"/>
      <c r="E744" s="60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ht="15.75" customHeight="1">
      <c r="A745" s="60"/>
      <c r="B745" s="6"/>
      <c r="C745" s="6"/>
      <c r="D745" s="60"/>
      <c r="E745" s="60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ht="15.75" customHeight="1">
      <c r="A746" s="60"/>
      <c r="B746" s="6"/>
      <c r="C746" s="6"/>
      <c r="D746" s="60"/>
      <c r="E746" s="60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ht="15.75" customHeight="1">
      <c r="A747" s="60"/>
      <c r="B747" s="6"/>
      <c r="C747" s="6"/>
      <c r="D747" s="60"/>
      <c r="E747" s="60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ht="15.75" customHeight="1">
      <c r="A748" s="60"/>
      <c r="B748" s="6"/>
      <c r="C748" s="6"/>
      <c r="D748" s="60"/>
      <c r="E748" s="60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ht="15.75" customHeight="1">
      <c r="A749" s="60"/>
      <c r="B749" s="6"/>
      <c r="C749" s="6"/>
      <c r="D749" s="60"/>
      <c r="E749" s="60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ht="15.75" customHeight="1">
      <c r="A750" s="60"/>
      <c r="B750" s="6"/>
      <c r="C750" s="6"/>
      <c r="D750" s="60"/>
      <c r="E750" s="60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ht="15.75" customHeight="1">
      <c r="A751" s="60"/>
      <c r="B751" s="6"/>
      <c r="C751" s="6"/>
      <c r="D751" s="60"/>
      <c r="E751" s="60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ht="15.75" customHeight="1">
      <c r="A752" s="60"/>
      <c r="B752" s="6"/>
      <c r="C752" s="6"/>
      <c r="D752" s="60"/>
      <c r="E752" s="60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ht="15.75" customHeight="1">
      <c r="A753" s="60"/>
      <c r="B753" s="6"/>
      <c r="C753" s="6"/>
      <c r="D753" s="60"/>
      <c r="E753" s="60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ht="15.75" customHeight="1">
      <c r="A754" s="60"/>
      <c r="B754" s="6"/>
      <c r="C754" s="6"/>
      <c r="D754" s="60"/>
      <c r="E754" s="60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ht="15.75" customHeight="1">
      <c r="A755" s="60"/>
      <c r="B755" s="6"/>
      <c r="C755" s="6"/>
      <c r="D755" s="60"/>
      <c r="E755" s="60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ht="15.75" customHeight="1">
      <c r="A756" s="60"/>
      <c r="B756" s="6"/>
      <c r="C756" s="6"/>
      <c r="D756" s="60"/>
      <c r="E756" s="60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ht="15.75" customHeight="1">
      <c r="A757" s="60"/>
      <c r="B757" s="6"/>
      <c r="C757" s="6"/>
      <c r="D757" s="60"/>
      <c r="E757" s="60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ht="15.75" customHeight="1">
      <c r="A758" s="60"/>
      <c r="B758" s="6"/>
      <c r="C758" s="6"/>
      <c r="D758" s="60"/>
      <c r="E758" s="60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ht="15.75" customHeight="1">
      <c r="A759" s="60"/>
      <c r="B759" s="6"/>
      <c r="C759" s="6"/>
      <c r="D759" s="60"/>
      <c r="E759" s="60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ht="15.75" customHeight="1">
      <c r="A760" s="60"/>
      <c r="B760" s="6"/>
      <c r="C760" s="6"/>
      <c r="D760" s="60"/>
      <c r="E760" s="60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ht="15.75" customHeight="1">
      <c r="A761" s="60"/>
      <c r="B761" s="6"/>
      <c r="C761" s="6"/>
      <c r="D761" s="60"/>
      <c r="E761" s="60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ht="15.75" customHeight="1">
      <c r="A762" s="60"/>
      <c r="B762" s="6"/>
      <c r="C762" s="6"/>
      <c r="D762" s="60"/>
      <c r="E762" s="60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ht="15.75" customHeight="1">
      <c r="A763" s="60"/>
      <c r="B763" s="6"/>
      <c r="C763" s="6"/>
      <c r="D763" s="60"/>
      <c r="E763" s="60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ht="15.75" customHeight="1">
      <c r="A764" s="60"/>
      <c r="B764" s="6"/>
      <c r="C764" s="6"/>
      <c r="D764" s="60"/>
      <c r="E764" s="60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ht="15.75" customHeight="1">
      <c r="A765" s="60"/>
      <c r="B765" s="6"/>
      <c r="C765" s="6"/>
      <c r="D765" s="60"/>
      <c r="E765" s="60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ht="15.75" customHeight="1">
      <c r="A766" s="60"/>
      <c r="B766" s="6"/>
      <c r="C766" s="6"/>
      <c r="D766" s="60"/>
      <c r="E766" s="60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ht="15.75" customHeight="1">
      <c r="A767" s="60"/>
      <c r="B767" s="6"/>
      <c r="C767" s="6"/>
      <c r="D767" s="60"/>
      <c r="E767" s="60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ht="15.75" customHeight="1">
      <c r="A768" s="60"/>
      <c r="B768" s="6"/>
      <c r="C768" s="6"/>
      <c r="D768" s="60"/>
      <c r="E768" s="60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ht="15.75" customHeight="1">
      <c r="A769" s="60"/>
      <c r="B769" s="6"/>
      <c r="C769" s="6"/>
      <c r="D769" s="60"/>
      <c r="E769" s="60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ht="15.75" customHeight="1">
      <c r="A770" s="60"/>
      <c r="B770" s="6"/>
      <c r="C770" s="6"/>
      <c r="D770" s="60"/>
      <c r="E770" s="60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ht="15.75" customHeight="1">
      <c r="A771" s="60"/>
      <c r="B771" s="6"/>
      <c r="C771" s="6"/>
      <c r="D771" s="60"/>
      <c r="E771" s="60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ht="15.75" customHeight="1">
      <c r="A772" s="60"/>
      <c r="B772" s="6"/>
      <c r="C772" s="6"/>
      <c r="D772" s="60"/>
      <c r="E772" s="60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ht="15.75" customHeight="1">
      <c r="A773" s="60"/>
      <c r="B773" s="6"/>
      <c r="C773" s="6"/>
      <c r="D773" s="60"/>
      <c r="E773" s="60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ht="15.75" customHeight="1">
      <c r="A774" s="60"/>
      <c r="B774" s="6"/>
      <c r="C774" s="6"/>
      <c r="D774" s="60"/>
      <c r="E774" s="60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ht="15.75" customHeight="1">
      <c r="A775" s="60"/>
      <c r="B775" s="6"/>
      <c r="C775" s="6"/>
      <c r="D775" s="60"/>
      <c r="E775" s="60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ht="15.75" customHeight="1">
      <c r="A776" s="60"/>
      <c r="B776" s="6"/>
      <c r="C776" s="6"/>
      <c r="D776" s="60"/>
      <c r="E776" s="60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ht="15.75" customHeight="1">
      <c r="A777" s="60"/>
      <c r="B777" s="6"/>
      <c r="C777" s="6"/>
      <c r="D777" s="60"/>
      <c r="E777" s="60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ht="15.75" customHeight="1">
      <c r="A778" s="60"/>
      <c r="B778" s="6"/>
      <c r="C778" s="6"/>
      <c r="D778" s="60"/>
      <c r="E778" s="60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ht="15.75" customHeight="1">
      <c r="A779" s="60"/>
      <c r="B779" s="6"/>
      <c r="C779" s="6"/>
      <c r="D779" s="60"/>
      <c r="E779" s="60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ht="15.75" customHeight="1">
      <c r="A780" s="60"/>
      <c r="B780" s="6"/>
      <c r="C780" s="6"/>
      <c r="D780" s="60"/>
      <c r="E780" s="60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ht="15.75" customHeight="1">
      <c r="A781" s="60"/>
      <c r="B781" s="6"/>
      <c r="C781" s="6"/>
      <c r="D781" s="60"/>
      <c r="E781" s="60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ht="15.75" customHeight="1">
      <c r="A782" s="60"/>
      <c r="B782" s="6"/>
      <c r="C782" s="6"/>
      <c r="D782" s="60"/>
      <c r="E782" s="60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ht="15.75" customHeight="1">
      <c r="A783" s="60"/>
      <c r="B783" s="6"/>
      <c r="C783" s="6"/>
      <c r="D783" s="60"/>
      <c r="E783" s="60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ht="15.75" customHeight="1">
      <c r="A784" s="60"/>
      <c r="B784" s="6"/>
      <c r="C784" s="6"/>
      <c r="D784" s="60"/>
      <c r="E784" s="60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ht="15.75" customHeight="1">
      <c r="A785" s="60"/>
      <c r="B785" s="6"/>
      <c r="C785" s="6"/>
      <c r="D785" s="60"/>
      <c r="E785" s="60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ht="15.75" customHeight="1">
      <c r="A786" s="60"/>
      <c r="B786" s="6"/>
      <c r="C786" s="6"/>
      <c r="D786" s="60"/>
      <c r="E786" s="60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ht="15.75" customHeight="1">
      <c r="A787" s="60"/>
      <c r="B787" s="6"/>
      <c r="C787" s="6"/>
      <c r="D787" s="60"/>
      <c r="E787" s="60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ht="15.75" customHeight="1">
      <c r="A788" s="60"/>
      <c r="B788" s="6"/>
      <c r="C788" s="6"/>
      <c r="D788" s="60"/>
      <c r="E788" s="60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ht="15.75" customHeight="1">
      <c r="A789" s="60"/>
      <c r="B789" s="6"/>
      <c r="C789" s="6"/>
      <c r="D789" s="60"/>
      <c r="E789" s="60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ht="15.75" customHeight="1">
      <c r="A790" s="60"/>
      <c r="B790" s="6"/>
      <c r="C790" s="6"/>
      <c r="D790" s="60"/>
      <c r="E790" s="60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ht="15.75" customHeight="1">
      <c r="A791" s="60"/>
      <c r="B791" s="6"/>
      <c r="C791" s="6"/>
      <c r="D791" s="60"/>
      <c r="E791" s="60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ht="15.75" customHeight="1">
      <c r="A792" s="60"/>
      <c r="B792" s="6"/>
      <c r="C792" s="6"/>
      <c r="D792" s="60"/>
      <c r="E792" s="60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ht="15.75" customHeight="1">
      <c r="A793" s="60"/>
      <c r="B793" s="6"/>
      <c r="C793" s="6"/>
      <c r="D793" s="60"/>
      <c r="E793" s="60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ht="15.75" customHeight="1">
      <c r="A794" s="60"/>
      <c r="B794" s="6"/>
      <c r="C794" s="6"/>
      <c r="D794" s="60"/>
      <c r="E794" s="60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ht="15.75" customHeight="1">
      <c r="A795" s="60"/>
      <c r="B795" s="6"/>
      <c r="C795" s="6"/>
      <c r="D795" s="60"/>
      <c r="E795" s="60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ht="15.75" customHeight="1">
      <c r="A796" s="60"/>
      <c r="B796" s="6"/>
      <c r="C796" s="6"/>
      <c r="D796" s="60"/>
      <c r="E796" s="60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ht="15.75" customHeight="1">
      <c r="A797" s="60"/>
      <c r="B797" s="6"/>
      <c r="C797" s="6"/>
      <c r="D797" s="60"/>
      <c r="E797" s="60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ht="15.75" customHeight="1">
      <c r="A798" s="60"/>
      <c r="B798" s="6"/>
      <c r="C798" s="6"/>
      <c r="D798" s="60"/>
      <c r="E798" s="60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ht="15.75" customHeight="1">
      <c r="A799" s="60"/>
      <c r="B799" s="6"/>
      <c r="C799" s="6"/>
      <c r="D799" s="60"/>
      <c r="E799" s="60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ht="15.75" customHeight="1">
      <c r="A800" s="60"/>
      <c r="B800" s="6"/>
      <c r="C800" s="6"/>
      <c r="D800" s="60"/>
      <c r="E800" s="60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ht="15.75" customHeight="1">
      <c r="A801" s="60"/>
      <c r="B801" s="6"/>
      <c r="C801" s="6"/>
      <c r="D801" s="60"/>
      <c r="E801" s="60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ht="15.75" customHeight="1">
      <c r="A802" s="60"/>
      <c r="B802" s="6"/>
      <c r="C802" s="6"/>
      <c r="D802" s="60"/>
      <c r="E802" s="60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ht="15.75" customHeight="1">
      <c r="A803" s="60"/>
      <c r="B803" s="6"/>
      <c r="C803" s="6"/>
      <c r="D803" s="60"/>
      <c r="E803" s="60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ht="15.75" customHeight="1">
      <c r="A804" s="60"/>
      <c r="B804" s="6"/>
      <c r="C804" s="6"/>
      <c r="D804" s="60"/>
      <c r="E804" s="60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ht="15.75" customHeight="1">
      <c r="A805" s="60"/>
      <c r="B805" s="6"/>
      <c r="C805" s="6"/>
      <c r="D805" s="60"/>
      <c r="E805" s="60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ht="15.75" customHeight="1">
      <c r="A806" s="60"/>
      <c r="B806" s="6"/>
      <c r="C806" s="6"/>
      <c r="D806" s="60"/>
      <c r="E806" s="60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ht="15.75" customHeight="1">
      <c r="A807" s="60"/>
      <c r="B807" s="6"/>
      <c r="C807" s="6"/>
      <c r="D807" s="60"/>
      <c r="E807" s="60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ht="15.75" customHeight="1">
      <c r="A808" s="60"/>
      <c r="B808" s="6"/>
      <c r="C808" s="6"/>
      <c r="D808" s="60"/>
      <c r="E808" s="60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ht="15.75" customHeight="1">
      <c r="A809" s="60"/>
      <c r="B809" s="6"/>
      <c r="C809" s="6"/>
      <c r="D809" s="60"/>
      <c r="E809" s="60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ht="15.75" customHeight="1">
      <c r="A810" s="60"/>
      <c r="B810" s="6"/>
      <c r="C810" s="6"/>
      <c r="D810" s="60"/>
      <c r="E810" s="60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ht="15.75" customHeight="1">
      <c r="A811" s="60"/>
      <c r="B811" s="6"/>
      <c r="C811" s="6"/>
      <c r="D811" s="60"/>
      <c r="E811" s="60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ht="15.75" customHeight="1">
      <c r="A812" s="60"/>
      <c r="B812" s="6"/>
      <c r="C812" s="6"/>
      <c r="D812" s="60"/>
      <c r="E812" s="60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ht="15.75" customHeight="1">
      <c r="A813" s="60"/>
      <c r="B813" s="6"/>
      <c r="C813" s="6"/>
      <c r="D813" s="60"/>
      <c r="E813" s="60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ht="15.75" customHeight="1">
      <c r="A814" s="60"/>
      <c r="B814" s="6"/>
      <c r="C814" s="6"/>
      <c r="D814" s="60"/>
      <c r="E814" s="60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ht="15.75" customHeight="1">
      <c r="A815" s="60"/>
      <c r="B815" s="6"/>
      <c r="C815" s="6"/>
      <c r="D815" s="60"/>
      <c r="E815" s="60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ht="15.75" customHeight="1">
      <c r="A816" s="60"/>
      <c r="B816" s="6"/>
      <c r="C816" s="6"/>
      <c r="D816" s="60"/>
      <c r="E816" s="60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ht="15.75" customHeight="1">
      <c r="A817" s="60"/>
      <c r="B817" s="6"/>
      <c r="C817" s="6"/>
      <c r="D817" s="60"/>
      <c r="E817" s="60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ht="15.75" customHeight="1">
      <c r="A818" s="60"/>
      <c r="B818" s="6"/>
      <c r="C818" s="6"/>
      <c r="D818" s="60"/>
      <c r="E818" s="60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ht="15.75" customHeight="1">
      <c r="A819" s="60"/>
      <c r="B819" s="6"/>
      <c r="C819" s="6"/>
      <c r="D819" s="60"/>
      <c r="E819" s="60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ht="15.75" customHeight="1">
      <c r="A820" s="60"/>
      <c r="B820" s="6"/>
      <c r="C820" s="6"/>
      <c r="D820" s="60"/>
      <c r="E820" s="60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ht="15.75" customHeight="1">
      <c r="A821" s="60"/>
      <c r="B821" s="6"/>
      <c r="C821" s="6"/>
      <c r="D821" s="60"/>
      <c r="E821" s="60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ht="15.75" customHeight="1">
      <c r="A822" s="60"/>
      <c r="B822" s="6"/>
      <c r="C822" s="6"/>
      <c r="D822" s="60"/>
      <c r="E822" s="60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ht="15.75" customHeight="1">
      <c r="A823" s="60"/>
      <c r="B823" s="6"/>
      <c r="C823" s="6"/>
      <c r="D823" s="60"/>
      <c r="E823" s="60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ht="15.75" customHeight="1">
      <c r="A824" s="60"/>
      <c r="B824" s="6"/>
      <c r="C824" s="6"/>
      <c r="D824" s="60"/>
      <c r="E824" s="60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ht="15.75" customHeight="1">
      <c r="A825" s="60"/>
      <c r="B825" s="6"/>
      <c r="C825" s="6"/>
      <c r="D825" s="60"/>
      <c r="E825" s="60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ht="15.75" customHeight="1">
      <c r="A826" s="60"/>
      <c r="B826" s="6"/>
      <c r="C826" s="6"/>
      <c r="D826" s="60"/>
      <c r="E826" s="60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ht="15.75" customHeight="1">
      <c r="A827" s="60"/>
      <c r="B827" s="6"/>
      <c r="C827" s="6"/>
      <c r="D827" s="60"/>
      <c r="E827" s="60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ht="15.75" customHeight="1">
      <c r="A828" s="60"/>
      <c r="B828" s="6"/>
      <c r="C828" s="6"/>
      <c r="D828" s="60"/>
      <c r="E828" s="60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ht="15.75" customHeight="1">
      <c r="A829" s="60"/>
      <c r="B829" s="6"/>
      <c r="C829" s="6"/>
      <c r="D829" s="60"/>
      <c r="E829" s="60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ht="15.75" customHeight="1">
      <c r="A830" s="60"/>
      <c r="B830" s="6"/>
      <c r="C830" s="6"/>
      <c r="D830" s="60"/>
      <c r="E830" s="60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ht="15.75" customHeight="1">
      <c r="A831" s="60"/>
      <c r="B831" s="6"/>
      <c r="C831" s="6"/>
      <c r="D831" s="60"/>
      <c r="E831" s="60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ht="15.75" customHeight="1">
      <c r="A832" s="60"/>
      <c r="B832" s="6"/>
      <c r="C832" s="6"/>
      <c r="D832" s="60"/>
      <c r="E832" s="60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ht="15.75" customHeight="1">
      <c r="A833" s="60"/>
      <c r="B833" s="6"/>
      <c r="C833" s="6"/>
      <c r="D833" s="60"/>
      <c r="E833" s="60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ht="15.75" customHeight="1">
      <c r="A834" s="60"/>
      <c r="B834" s="6"/>
      <c r="C834" s="6"/>
      <c r="D834" s="60"/>
      <c r="E834" s="60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ht="15.75" customHeight="1">
      <c r="A835" s="60"/>
      <c r="B835" s="6"/>
      <c r="C835" s="6"/>
      <c r="D835" s="60"/>
      <c r="E835" s="60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ht="15.75" customHeight="1">
      <c r="A836" s="60"/>
      <c r="B836" s="6"/>
      <c r="C836" s="6"/>
      <c r="D836" s="60"/>
      <c r="E836" s="60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ht="15.75" customHeight="1">
      <c r="A837" s="60"/>
      <c r="B837" s="6"/>
      <c r="C837" s="6"/>
      <c r="D837" s="60"/>
      <c r="E837" s="60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ht="15.75" customHeight="1">
      <c r="A838" s="60"/>
      <c r="B838" s="6"/>
      <c r="C838" s="6"/>
      <c r="D838" s="60"/>
      <c r="E838" s="60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ht="15.75" customHeight="1">
      <c r="A839" s="60"/>
      <c r="B839" s="6"/>
      <c r="C839" s="6"/>
      <c r="D839" s="60"/>
      <c r="E839" s="60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ht="15.75" customHeight="1">
      <c r="A840" s="60"/>
      <c r="B840" s="6"/>
      <c r="C840" s="6"/>
      <c r="D840" s="60"/>
      <c r="E840" s="60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ht="15.75" customHeight="1">
      <c r="A841" s="60"/>
      <c r="B841" s="6"/>
      <c r="C841" s="6"/>
      <c r="D841" s="60"/>
      <c r="E841" s="60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ht="15.75" customHeight="1">
      <c r="A842" s="60"/>
      <c r="B842" s="6"/>
      <c r="C842" s="6"/>
      <c r="D842" s="60"/>
      <c r="E842" s="60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ht="15.75" customHeight="1">
      <c r="A843" s="60"/>
      <c r="B843" s="6"/>
      <c r="C843" s="6"/>
      <c r="D843" s="60"/>
      <c r="E843" s="60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ht="15.75" customHeight="1">
      <c r="A844" s="60"/>
      <c r="B844" s="6"/>
      <c r="C844" s="6"/>
      <c r="D844" s="60"/>
      <c r="E844" s="60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ht="15.75" customHeight="1">
      <c r="A845" s="60"/>
      <c r="B845" s="6"/>
      <c r="C845" s="6"/>
      <c r="D845" s="60"/>
      <c r="E845" s="60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ht="15.75" customHeight="1">
      <c r="A846" s="60"/>
      <c r="B846" s="6"/>
      <c r="C846" s="6"/>
      <c r="D846" s="60"/>
      <c r="E846" s="60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ht="15.75" customHeight="1">
      <c r="A847" s="60"/>
      <c r="B847" s="6"/>
      <c r="C847" s="6"/>
      <c r="D847" s="60"/>
      <c r="E847" s="60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ht="15.75" customHeight="1">
      <c r="A848" s="60"/>
      <c r="B848" s="6"/>
      <c r="C848" s="6"/>
      <c r="D848" s="60"/>
      <c r="E848" s="60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ht="15.75" customHeight="1">
      <c r="A849" s="60"/>
      <c r="B849" s="6"/>
      <c r="C849" s="6"/>
      <c r="D849" s="60"/>
      <c r="E849" s="60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ht="15.75" customHeight="1">
      <c r="A850" s="60"/>
      <c r="B850" s="6"/>
      <c r="C850" s="6"/>
      <c r="D850" s="60"/>
      <c r="E850" s="60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ht="15.75" customHeight="1">
      <c r="A851" s="60"/>
      <c r="B851" s="6"/>
      <c r="C851" s="6"/>
      <c r="D851" s="60"/>
      <c r="E851" s="60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ht="15.75" customHeight="1">
      <c r="A852" s="60"/>
      <c r="B852" s="6"/>
      <c r="C852" s="6"/>
      <c r="D852" s="60"/>
      <c r="E852" s="60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ht="15.75" customHeight="1">
      <c r="A853" s="60"/>
      <c r="B853" s="6"/>
      <c r="C853" s="6"/>
      <c r="D853" s="60"/>
      <c r="E853" s="60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ht="15.75" customHeight="1">
      <c r="A854" s="60"/>
      <c r="B854" s="6"/>
      <c r="C854" s="6"/>
      <c r="D854" s="60"/>
      <c r="E854" s="60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ht="15.75" customHeight="1">
      <c r="A855" s="60"/>
      <c r="B855" s="6"/>
      <c r="C855" s="6"/>
      <c r="D855" s="60"/>
      <c r="E855" s="60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ht="15.75" customHeight="1">
      <c r="A856" s="60"/>
      <c r="B856" s="6"/>
      <c r="C856" s="6"/>
      <c r="D856" s="60"/>
      <c r="E856" s="60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ht="15.75" customHeight="1">
      <c r="A857" s="60"/>
      <c r="B857" s="6"/>
      <c r="C857" s="6"/>
      <c r="D857" s="60"/>
      <c r="E857" s="60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ht="15.75" customHeight="1">
      <c r="A858" s="60"/>
      <c r="B858" s="6"/>
      <c r="C858" s="6"/>
      <c r="D858" s="60"/>
      <c r="E858" s="60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ht="15.75" customHeight="1">
      <c r="A859" s="60"/>
      <c r="B859" s="6"/>
      <c r="C859" s="6"/>
      <c r="D859" s="60"/>
      <c r="E859" s="60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ht="15.75" customHeight="1">
      <c r="A860" s="60"/>
      <c r="B860" s="6"/>
      <c r="C860" s="6"/>
      <c r="D860" s="60"/>
      <c r="E860" s="60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ht="15.75" customHeight="1">
      <c r="A861" s="60"/>
      <c r="B861" s="6"/>
      <c r="C861" s="6"/>
      <c r="D861" s="60"/>
      <c r="E861" s="60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ht="15.75" customHeight="1">
      <c r="A862" s="60"/>
      <c r="B862" s="6"/>
      <c r="C862" s="6"/>
      <c r="D862" s="60"/>
      <c r="E862" s="60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ht="15.75" customHeight="1">
      <c r="A863" s="60"/>
      <c r="B863" s="6"/>
      <c r="C863" s="6"/>
      <c r="D863" s="60"/>
      <c r="E863" s="60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ht="15.75" customHeight="1">
      <c r="A864" s="60"/>
      <c r="B864" s="6"/>
      <c r="C864" s="6"/>
      <c r="D864" s="60"/>
      <c r="E864" s="60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ht="15.75" customHeight="1">
      <c r="A865" s="60"/>
      <c r="B865" s="6"/>
      <c r="C865" s="6"/>
      <c r="D865" s="60"/>
      <c r="E865" s="60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ht="15.75" customHeight="1">
      <c r="A866" s="60"/>
      <c r="B866" s="6"/>
      <c r="C866" s="6"/>
      <c r="D866" s="60"/>
      <c r="E866" s="60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ht="15.75" customHeight="1">
      <c r="A867" s="60"/>
      <c r="B867" s="6"/>
      <c r="C867" s="6"/>
      <c r="D867" s="60"/>
      <c r="E867" s="60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ht="15.75" customHeight="1">
      <c r="A868" s="60"/>
      <c r="B868" s="6"/>
      <c r="C868" s="6"/>
      <c r="D868" s="60"/>
      <c r="E868" s="60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ht="15.75" customHeight="1">
      <c r="A869" s="60"/>
      <c r="B869" s="6"/>
      <c r="C869" s="6"/>
      <c r="D869" s="60"/>
      <c r="E869" s="60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ht="15.75" customHeight="1">
      <c r="A870" s="60"/>
      <c r="B870" s="6"/>
      <c r="C870" s="6"/>
      <c r="D870" s="60"/>
      <c r="E870" s="60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ht="15.75" customHeight="1">
      <c r="A871" s="60"/>
      <c r="B871" s="6"/>
      <c r="C871" s="6"/>
      <c r="D871" s="60"/>
      <c r="E871" s="60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ht="15.75" customHeight="1">
      <c r="A872" s="60"/>
      <c r="B872" s="6"/>
      <c r="C872" s="6"/>
      <c r="D872" s="60"/>
      <c r="E872" s="60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ht="15.75" customHeight="1">
      <c r="A873" s="60"/>
      <c r="B873" s="6"/>
      <c r="C873" s="6"/>
      <c r="D873" s="60"/>
      <c r="E873" s="60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ht="15.75" customHeight="1">
      <c r="A874" s="60"/>
      <c r="B874" s="6"/>
      <c r="C874" s="6"/>
      <c r="D874" s="60"/>
      <c r="E874" s="60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ht="15.75" customHeight="1">
      <c r="A875" s="60"/>
      <c r="B875" s="6"/>
      <c r="C875" s="6"/>
      <c r="D875" s="60"/>
      <c r="E875" s="60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ht="15.75" customHeight="1">
      <c r="A876" s="60"/>
      <c r="B876" s="6"/>
      <c r="C876" s="6"/>
      <c r="D876" s="60"/>
      <c r="E876" s="60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ht="15.75" customHeight="1">
      <c r="A877" s="60"/>
      <c r="B877" s="6"/>
      <c r="C877" s="6"/>
      <c r="D877" s="60"/>
      <c r="E877" s="60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ht="15.75" customHeight="1">
      <c r="A878" s="60"/>
      <c r="B878" s="6"/>
      <c r="C878" s="6"/>
      <c r="D878" s="60"/>
      <c r="E878" s="60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ht="15.75" customHeight="1">
      <c r="A879" s="60"/>
      <c r="B879" s="6"/>
      <c r="C879" s="6"/>
      <c r="D879" s="60"/>
      <c r="E879" s="60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ht="15.75" customHeight="1">
      <c r="A880" s="60"/>
      <c r="B880" s="6"/>
      <c r="C880" s="6"/>
      <c r="D880" s="60"/>
      <c r="E880" s="60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ht="15.75" customHeight="1">
      <c r="A881" s="60"/>
      <c r="B881" s="6"/>
      <c r="C881" s="6"/>
      <c r="D881" s="60"/>
      <c r="E881" s="60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ht="15.75" customHeight="1">
      <c r="A882" s="60"/>
      <c r="B882" s="6"/>
      <c r="C882" s="6"/>
      <c r="D882" s="60"/>
      <c r="E882" s="60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ht="15.75" customHeight="1">
      <c r="A883" s="60"/>
      <c r="B883" s="6"/>
      <c r="C883" s="6"/>
      <c r="D883" s="60"/>
      <c r="E883" s="60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ht="15.75" customHeight="1">
      <c r="A884" s="60"/>
      <c r="B884" s="6"/>
      <c r="C884" s="6"/>
      <c r="D884" s="60"/>
      <c r="E884" s="60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ht="15.75" customHeight="1">
      <c r="A885" s="60"/>
      <c r="B885" s="6"/>
      <c r="C885" s="6"/>
      <c r="D885" s="60"/>
      <c r="E885" s="60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ht="15.75" customHeight="1">
      <c r="A886" s="60"/>
      <c r="B886" s="6"/>
      <c r="C886" s="6"/>
      <c r="D886" s="60"/>
      <c r="E886" s="60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ht="15.75" customHeight="1">
      <c r="A887" s="60"/>
      <c r="B887" s="6"/>
      <c r="C887" s="6"/>
      <c r="D887" s="60"/>
      <c r="E887" s="60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ht="15.75" customHeight="1">
      <c r="A888" s="60"/>
      <c r="B888" s="6"/>
      <c r="C888" s="6"/>
      <c r="D888" s="60"/>
      <c r="E888" s="60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ht="15.75" customHeight="1">
      <c r="A889" s="60"/>
      <c r="B889" s="6"/>
      <c r="C889" s="6"/>
      <c r="D889" s="60"/>
      <c r="E889" s="60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ht="15.75" customHeight="1">
      <c r="A890" s="60"/>
      <c r="B890" s="6"/>
      <c r="C890" s="6"/>
      <c r="D890" s="60"/>
      <c r="E890" s="60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ht="15.75" customHeight="1">
      <c r="A891" s="60"/>
      <c r="B891" s="6"/>
      <c r="C891" s="6"/>
      <c r="D891" s="60"/>
      <c r="E891" s="60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ht="15.75" customHeight="1">
      <c r="A892" s="60"/>
      <c r="B892" s="6"/>
      <c r="C892" s="6"/>
      <c r="D892" s="60"/>
      <c r="E892" s="60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ht="15.75" customHeight="1">
      <c r="A893" s="60"/>
      <c r="B893" s="6"/>
      <c r="C893" s="6"/>
      <c r="D893" s="60"/>
      <c r="E893" s="60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ht="15.75" customHeight="1">
      <c r="A894" s="60"/>
      <c r="B894" s="6"/>
      <c r="C894" s="6"/>
      <c r="D894" s="60"/>
      <c r="E894" s="60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ht="15.75" customHeight="1">
      <c r="A895" s="60"/>
      <c r="B895" s="6"/>
      <c r="C895" s="6"/>
      <c r="D895" s="60"/>
      <c r="E895" s="60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ht="15.75" customHeight="1">
      <c r="A896" s="60"/>
      <c r="B896" s="6"/>
      <c r="C896" s="6"/>
      <c r="D896" s="60"/>
      <c r="E896" s="60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ht="15.75" customHeight="1">
      <c r="A897" s="60"/>
      <c r="B897" s="6"/>
      <c r="C897" s="6"/>
      <c r="D897" s="60"/>
      <c r="E897" s="60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ht="15.75" customHeight="1">
      <c r="A898" s="60"/>
      <c r="B898" s="6"/>
      <c r="C898" s="6"/>
      <c r="D898" s="60"/>
      <c r="E898" s="60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ht="15.75" customHeight="1">
      <c r="A899" s="60"/>
      <c r="B899" s="6"/>
      <c r="C899" s="6"/>
      <c r="D899" s="60"/>
      <c r="E899" s="60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ht="15.75" customHeight="1">
      <c r="A900" s="60"/>
      <c r="B900" s="6"/>
      <c r="C900" s="6"/>
      <c r="D900" s="60"/>
      <c r="E900" s="60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ht="15.75" customHeight="1">
      <c r="A901" s="60"/>
      <c r="B901" s="6"/>
      <c r="C901" s="6"/>
      <c r="D901" s="60"/>
      <c r="E901" s="60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ht="15.75" customHeight="1">
      <c r="A902" s="60"/>
      <c r="B902" s="6"/>
      <c r="C902" s="6"/>
      <c r="D902" s="60"/>
      <c r="E902" s="60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ht="15.75" customHeight="1">
      <c r="A903" s="60"/>
      <c r="B903" s="6"/>
      <c r="C903" s="6"/>
      <c r="D903" s="60"/>
      <c r="E903" s="60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ht="15.75" customHeight="1">
      <c r="A904" s="60"/>
      <c r="B904" s="6"/>
      <c r="C904" s="6"/>
      <c r="D904" s="60"/>
      <c r="E904" s="60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ht="15.75" customHeight="1">
      <c r="A905" s="60"/>
      <c r="B905" s="6"/>
      <c r="C905" s="6"/>
      <c r="D905" s="60"/>
      <c r="E905" s="60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ht="15.75" customHeight="1">
      <c r="A906" s="60"/>
      <c r="B906" s="6"/>
      <c r="C906" s="6"/>
      <c r="D906" s="60"/>
      <c r="E906" s="60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ht="15.75" customHeight="1">
      <c r="A907" s="60"/>
      <c r="B907" s="6"/>
      <c r="C907" s="6"/>
      <c r="D907" s="60"/>
      <c r="E907" s="60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ht="15.75" customHeight="1">
      <c r="A908" s="60"/>
      <c r="B908" s="6"/>
      <c r="C908" s="6"/>
      <c r="D908" s="60"/>
      <c r="E908" s="60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ht="15.75" customHeight="1">
      <c r="A909" s="60"/>
      <c r="B909" s="6"/>
      <c r="C909" s="6"/>
      <c r="D909" s="60"/>
      <c r="E909" s="60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ht="15.75" customHeight="1">
      <c r="A910" s="60"/>
      <c r="B910" s="6"/>
      <c r="C910" s="6"/>
      <c r="D910" s="60"/>
      <c r="E910" s="60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ht="15.75" customHeight="1">
      <c r="A911" s="60"/>
      <c r="B911" s="6"/>
      <c r="C911" s="6"/>
      <c r="D911" s="60"/>
      <c r="E911" s="60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ht="15.75" customHeight="1">
      <c r="A912" s="60"/>
      <c r="B912" s="6"/>
      <c r="C912" s="6"/>
      <c r="D912" s="60"/>
      <c r="E912" s="60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ht="15.75" customHeight="1">
      <c r="A913" s="60"/>
      <c r="B913" s="6"/>
      <c r="C913" s="6"/>
      <c r="D913" s="60"/>
      <c r="E913" s="60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ht="15.75" customHeight="1">
      <c r="A914" s="60"/>
      <c r="B914" s="6"/>
      <c r="C914" s="6"/>
      <c r="D914" s="60"/>
      <c r="E914" s="60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ht="15.75" customHeight="1">
      <c r="A915" s="60"/>
      <c r="B915" s="6"/>
      <c r="C915" s="6"/>
      <c r="D915" s="60"/>
      <c r="E915" s="60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ht="15.75" customHeight="1">
      <c r="A916" s="60"/>
      <c r="B916" s="6"/>
      <c r="C916" s="6"/>
      <c r="D916" s="60"/>
      <c r="E916" s="60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ht="15.75" customHeight="1">
      <c r="A917" s="60"/>
      <c r="B917" s="6"/>
      <c r="C917" s="6"/>
      <c r="D917" s="60"/>
      <c r="E917" s="60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ht="15.75" customHeight="1">
      <c r="A918" s="60"/>
      <c r="B918" s="6"/>
      <c r="C918" s="6"/>
      <c r="D918" s="60"/>
      <c r="E918" s="60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ht="15.75" customHeight="1">
      <c r="A919" s="60"/>
      <c r="B919" s="6"/>
      <c r="C919" s="6"/>
      <c r="D919" s="60"/>
      <c r="E919" s="60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ht="15.75" customHeight="1">
      <c r="A920" s="60"/>
      <c r="B920" s="6"/>
      <c r="C920" s="6"/>
      <c r="D920" s="60"/>
      <c r="E920" s="60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ht="15.75" customHeight="1">
      <c r="A921" s="60"/>
      <c r="B921" s="6"/>
      <c r="C921" s="6"/>
      <c r="D921" s="60"/>
      <c r="E921" s="60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ht="15.75" customHeight="1">
      <c r="A922" s="60"/>
      <c r="B922" s="6"/>
      <c r="C922" s="6"/>
      <c r="D922" s="60"/>
      <c r="E922" s="60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ht="15.75" customHeight="1">
      <c r="A923" s="60"/>
      <c r="B923" s="6"/>
      <c r="C923" s="6"/>
      <c r="D923" s="60"/>
      <c r="E923" s="60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ht="15.75" customHeight="1">
      <c r="A924" s="60"/>
      <c r="B924" s="6"/>
      <c r="C924" s="6"/>
      <c r="D924" s="60"/>
      <c r="E924" s="60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ht="15.75" customHeight="1">
      <c r="A925" s="60"/>
      <c r="B925" s="6"/>
      <c r="C925" s="6"/>
      <c r="D925" s="60"/>
      <c r="E925" s="60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ht="15.75" customHeight="1">
      <c r="A926" s="60"/>
      <c r="B926" s="6"/>
      <c r="C926" s="6"/>
      <c r="D926" s="60"/>
      <c r="E926" s="60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ht="15.75" customHeight="1">
      <c r="A927" s="60"/>
      <c r="B927" s="6"/>
      <c r="C927" s="6"/>
      <c r="D927" s="60"/>
      <c r="E927" s="60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ht="15.75" customHeight="1">
      <c r="A928" s="60"/>
      <c r="B928" s="6"/>
      <c r="C928" s="6"/>
      <c r="D928" s="60"/>
      <c r="E928" s="60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ht="15.75" customHeight="1">
      <c r="A929" s="60"/>
      <c r="B929" s="6"/>
      <c r="C929" s="6"/>
      <c r="D929" s="60"/>
      <c r="E929" s="60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ht="15.75" customHeight="1">
      <c r="A930" s="60"/>
      <c r="B930" s="6"/>
      <c r="C930" s="6"/>
      <c r="D930" s="60"/>
      <c r="E930" s="60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ht="15.75" customHeight="1">
      <c r="A931" s="60"/>
      <c r="B931" s="6"/>
      <c r="C931" s="6"/>
      <c r="D931" s="60"/>
      <c r="E931" s="60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ht="15.75" customHeight="1">
      <c r="A932" s="60"/>
      <c r="B932" s="6"/>
      <c r="C932" s="6"/>
      <c r="D932" s="60"/>
      <c r="E932" s="60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ht="15.75" customHeight="1">
      <c r="A933" s="60"/>
      <c r="B933" s="6"/>
      <c r="C933" s="6"/>
      <c r="D933" s="60"/>
      <c r="E933" s="60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ht="15.75" customHeight="1">
      <c r="A934" s="60"/>
      <c r="B934" s="6"/>
      <c r="C934" s="6"/>
      <c r="D934" s="60"/>
      <c r="E934" s="60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ht="15.75" customHeight="1">
      <c r="A935" s="60"/>
      <c r="B935" s="6"/>
      <c r="C935" s="6"/>
      <c r="D935" s="60"/>
      <c r="E935" s="60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ht="15.75" customHeight="1">
      <c r="A936" s="60"/>
      <c r="B936" s="6"/>
      <c r="C936" s="6"/>
      <c r="D936" s="60"/>
      <c r="E936" s="60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ht="15.75" customHeight="1">
      <c r="A937" s="60"/>
      <c r="B937" s="6"/>
      <c r="C937" s="6"/>
      <c r="D937" s="60"/>
      <c r="E937" s="60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ht="15.75" customHeight="1">
      <c r="A938" s="60"/>
      <c r="B938" s="6"/>
      <c r="C938" s="6"/>
      <c r="D938" s="60"/>
      <c r="E938" s="60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ht="15.75" customHeight="1">
      <c r="A939" s="60"/>
      <c r="B939" s="6"/>
      <c r="C939" s="6"/>
      <c r="D939" s="60"/>
      <c r="E939" s="60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ht="15.75" customHeight="1">
      <c r="A940" s="60"/>
      <c r="B940" s="6"/>
      <c r="C940" s="6"/>
      <c r="D940" s="60"/>
      <c r="E940" s="60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ht="15.75" customHeight="1">
      <c r="A941" s="60"/>
      <c r="B941" s="6"/>
      <c r="C941" s="6"/>
      <c r="D941" s="60"/>
      <c r="E941" s="60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ht="15.75" customHeight="1">
      <c r="A942" s="60"/>
      <c r="B942" s="6"/>
      <c r="C942" s="6"/>
      <c r="D942" s="60"/>
      <c r="E942" s="60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ht="15.75" customHeight="1">
      <c r="A943" s="60"/>
      <c r="B943" s="6"/>
      <c r="C943" s="6"/>
      <c r="D943" s="60"/>
      <c r="E943" s="60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ht="15.75" customHeight="1">
      <c r="A944" s="60"/>
      <c r="B944" s="6"/>
      <c r="C944" s="6"/>
      <c r="D944" s="60"/>
      <c r="E944" s="60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ht="15.75" customHeight="1">
      <c r="A945" s="60"/>
      <c r="B945" s="6"/>
      <c r="C945" s="6"/>
      <c r="D945" s="60"/>
      <c r="E945" s="60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ht="15.75" customHeight="1">
      <c r="A946" s="60"/>
      <c r="B946" s="6"/>
      <c r="C946" s="6"/>
      <c r="D946" s="60"/>
      <c r="E946" s="60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ht="15.75" customHeight="1">
      <c r="A947" s="60"/>
      <c r="B947" s="6"/>
      <c r="C947" s="6"/>
      <c r="D947" s="60"/>
      <c r="E947" s="60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ht="15.75" customHeight="1">
      <c r="A948" s="60"/>
      <c r="B948" s="6"/>
      <c r="C948" s="6"/>
      <c r="D948" s="60"/>
      <c r="E948" s="60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ht="15.75" customHeight="1">
      <c r="A949" s="60"/>
      <c r="B949" s="6"/>
      <c r="C949" s="6"/>
      <c r="D949" s="60"/>
      <c r="E949" s="60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ht="15.75" customHeight="1">
      <c r="A950" s="60"/>
      <c r="B950" s="6"/>
      <c r="C950" s="6"/>
      <c r="D950" s="60"/>
      <c r="E950" s="60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ht="15.75" customHeight="1">
      <c r="A951" s="60"/>
      <c r="B951" s="6"/>
      <c r="C951" s="6"/>
      <c r="D951" s="60"/>
      <c r="E951" s="60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ht="15.75" customHeight="1">
      <c r="A952" s="60"/>
      <c r="B952" s="6"/>
      <c r="C952" s="6"/>
      <c r="D952" s="60"/>
      <c r="E952" s="60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ht="15.75" customHeight="1">
      <c r="A953" s="60"/>
      <c r="B953" s="6"/>
      <c r="C953" s="6"/>
      <c r="D953" s="60"/>
      <c r="E953" s="60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ht="15.75" customHeight="1">
      <c r="A954" s="60"/>
      <c r="B954" s="6"/>
      <c r="C954" s="6"/>
      <c r="D954" s="60"/>
      <c r="E954" s="60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ht="15.75" customHeight="1">
      <c r="A955" s="60"/>
      <c r="B955" s="6"/>
      <c r="C955" s="6"/>
      <c r="D955" s="60"/>
      <c r="E955" s="60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ht="15.75" customHeight="1">
      <c r="A956" s="60"/>
      <c r="B956" s="6"/>
      <c r="C956" s="6"/>
      <c r="D956" s="60"/>
      <c r="E956" s="60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ht="15.75" customHeight="1">
      <c r="A957" s="60"/>
      <c r="B957" s="6"/>
      <c r="C957" s="6"/>
      <c r="D957" s="60"/>
      <c r="E957" s="60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ht="15.75" customHeight="1">
      <c r="A958" s="60"/>
      <c r="B958" s="6"/>
      <c r="C958" s="6"/>
      <c r="D958" s="60"/>
      <c r="E958" s="60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ht="15.75" customHeight="1">
      <c r="A959" s="60"/>
      <c r="B959" s="6"/>
      <c r="C959" s="6"/>
      <c r="D959" s="60"/>
      <c r="E959" s="60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ht="15.75" customHeight="1">
      <c r="A960" s="60"/>
      <c r="B960" s="6"/>
      <c r="C960" s="6"/>
      <c r="D960" s="60"/>
      <c r="E960" s="60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ht="15.75" customHeight="1">
      <c r="A961" s="60"/>
      <c r="B961" s="6"/>
      <c r="C961" s="6"/>
      <c r="D961" s="60"/>
      <c r="E961" s="60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ht="15.75" customHeight="1">
      <c r="A962" s="60"/>
      <c r="B962" s="6"/>
      <c r="C962" s="6"/>
      <c r="D962" s="60"/>
      <c r="E962" s="60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ht="15.75" customHeight="1">
      <c r="A963" s="60"/>
      <c r="B963" s="6"/>
      <c r="C963" s="6"/>
      <c r="D963" s="60"/>
      <c r="E963" s="60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ht="15.75" customHeight="1">
      <c r="A964" s="60"/>
      <c r="B964" s="6"/>
      <c r="C964" s="6"/>
      <c r="D964" s="60"/>
      <c r="E964" s="60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ht="15.75" customHeight="1">
      <c r="A965" s="60"/>
      <c r="B965" s="6"/>
      <c r="C965" s="6"/>
      <c r="D965" s="60"/>
      <c r="E965" s="60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ht="15.75" customHeight="1">
      <c r="A966" s="60"/>
      <c r="B966" s="6"/>
      <c r="C966" s="6"/>
      <c r="D966" s="60"/>
      <c r="E966" s="60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ht="15.75" customHeight="1">
      <c r="A967" s="60"/>
      <c r="B967" s="6"/>
      <c r="C967" s="6"/>
      <c r="D967" s="60"/>
      <c r="E967" s="60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ht="15.75" customHeight="1">
      <c r="A968" s="60"/>
      <c r="B968" s="6"/>
      <c r="C968" s="6"/>
      <c r="D968" s="60"/>
      <c r="E968" s="60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ht="15.75" customHeight="1">
      <c r="A969" s="60"/>
      <c r="B969" s="6"/>
      <c r="C969" s="6"/>
      <c r="D969" s="60"/>
      <c r="E969" s="60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ht="15.75" customHeight="1">
      <c r="A970" s="60"/>
      <c r="B970" s="6"/>
      <c r="C970" s="6"/>
      <c r="D970" s="60"/>
      <c r="E970" s="60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ht="15.75" customHeight="1">
      <c r="A971" s="60"/>
      <c r="B971" s="6"/>
      <c r="C971" s="6"/>
      <c r="D971" s="60"/>
      <c r="E971" s="60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ht="15.75" customHeight="1">
      <c r="A972" s="60"/>
      <c r="B972" s="6"/>
      <c r="C972" s="6"/>
      <c r="D972" s="60"/>
      <c r="E972" s="60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ht="15.75" customHeight="1">
      <c r="A973" s="60"/>
      <c r="B973" s="6"/>
      <c r="C973" s="6"/>
      <c r="D973" s="60"/>
      <c r="E973" s="60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ht="15.75" customHeight="1">
      <c r="A974" s="60"/>
      <c r="B974" s="6"/>
      <c r="C974" s="6"/>
      <c r="D974" s="60"/>
      <c r="E974" s="60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ht="15.75" customHeight="1">
      <c r="A975" s="60"/>
      <c r="B975" s="6"/>
      <c r="C975" s="6"/>
      <c r="D975" s="60"/>
      <c r="E975" s="60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ht="15.75" customHeight="1">
      <c r="A976" s="60"/>
      <c r="B976" s="6"/>
      <c r="C976" s="6"/>
      <c r="D976" s="60"/>
      <c r="E976" s="60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ht="15.75" customHeight="1">
      <c r="A977" s="60"/>
      <c r="B977" s="6"/>
      <c r="C977" s="6"/>
      <c r="D977" s="60"/>
      <c r="E977" s="60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ht="15.75" customHeight="1">
      <c r="A978" s="60"/>
      <c r="B978" s="6"/>
      <c r="C978" s="6"/>
      <c r="D978" s="60"/>
      <c r="E978" s="60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ht="15.75" customHeight="1">
      <c r="A979" s="60"/>
      <c r="B979" s="6"/>
      <c r="C979" s="6"/>
      <c r="D979" s="60"/>
      <c r="E979" s="60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ht="15.75" customHeight="1">
      <c r="A980" s="60"/>
      <c r="B980" s="6"/>
      <c r="C980" s="6"/>
      <c r="D980" s="60"/>
      <c r="E980" s="60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ht="15.75" customHeight="1">
      <c r="A981" s="60"/>
      <c r="B981" s="6"/>
      <c r="C981" s="6"/>
      <c r="D981" s="60"/>
      <c r="E981" s="60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ht="15.75" customHeight="1">
      <c r="A982" s="60"/>
      <c r="B982" s="6"/>
      <c r="C982" s="6"/>
      <c r="D982" s="60"/>
      <c r="E982" s="60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ht="15.75" customHeight="1">
      <c r="A983" s="60"/>
      <c r="B983" s="6"/>
      <c r="C983" s="6"/>
      <c r="D983" s="60"/>
      <c r="E983" s="60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ht="15.75" customHeight="1">
      <c r="A984" s="60"/>
      <c r="B984" s="6"/>
      <c r="C984" s="6"/>
      <c r="D984" s="60"/>
      <c r="E984" s="60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ht="15.75" customHeight="1">
      <c r="A985" s="60"/>
      <c r="B985" s="6"/>
      <c r="C985" s="6"/>
      <c r="D985" s="60"/>
      <c r="E985" s="60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ht="15.75" customHeight="1">
      <c r="A986" s="60"/>
      <c r="B986" s="6"/>
      <c r="C986" s="6"/>
      <c r="D986" s="60"/>
      <c r="E986" s="60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ht="15.75" customHeight="1">
      <c r="A987" s="60"/>
      <c r="B987" s="6"/>
      <c r="C987" s="6"/>
      <c r="D987" s="60"/>
      <c r="E987" s="60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ht="15.75" customHeight="1">
      <c r="A988" s="60"/>
      <c r="B988" s="6"/>
      <c r="C988" s="6"/>
      <c r="D988" s="60"/>
      <c r="E988" s="60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ht="15.75" customHeight="1">
      <c r="A989" s="60"/>
      <c r="B989" s="6"/>
      <c r="C989" s="6"/>
      <c r="D989" s="60"/>
      <c r="E989" s="60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ht="15.75" customHeight="1">
      <c r="A990" s="60"/>
      <c r="B990" s="6"/>
      <c r="C990" s="6"/>
      <c r="D990" s="60"/>
      <c r="E990" s="60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ht="15.75" customHeight="1">
      <c r="A991" s="60"/>
      <c r="B991" s="6"/>
      <c r="C991" s="6"/>
      <c r="D991" s="60"/>
      <c r="E991" s="60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ht="15.75" customHeight="1">
      <c r="A992" s="60"/>
      <c r="B992" s="6"/>
      <c r="C992" s="6"/>
      <c r="D992" s="60"/>
      <c r="E992" s="60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ht="15.75" customHeight="1">
      <c r="A993" s="60"/>
      <c r="B993" s="6"/>
      <c r="C993" s="6"/>
      <c r="D993" s="60"/>
      <c r="E993" s="60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ht="15.75" customHeight="1">
      <c r="A994" s="60"/>
      <c r="B994" s="6"/>
      <c r="C994" s="6"/>
      <c r="D994" s="60"/>
      <c r="E994" s="60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ht="15.75" customHeight="1">
      <c r="A995" s="60"/>
      <c r="B995" s="6"/>
      <c r="C995" s="6"/>
      <c r="D995" s="60"/>
      <c r="E995" s="60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ht="15.75" customHeight="1">
      <c r="A996" s="60"/>
      <c r="B996" s="6"/>
      <c r="C996" s="6"/>
      <c r="D996" s="60"/>
      <c r="E996" s="60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ht="15.75" customHeight="1">
      <c r="A997" s="60"/>
      <c r="B997" s="6"/>
      <c r="C997" s="6"/>
      <c r="D997" s="60"/>
      <c r="E997" s="60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ht="15.75" customHeight="1">
      <c r="A998" s="60"/>
      <c r="B998" s="6"/>
      <c r="C998" s="6"/>
      <c r="D998" s="60"/>
      <c r="E998" s="60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ht="15.75" customHeight="1">
      <c r="A999" s="60"/>
      <c r="B999" s="6"/>
      <c r="C999" s="6"/>
      <c r="D999" s="60"/>
      <c r="E999" s="60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ht="15.75" customHeight="1">
      <c r="A1000" s="60"/>
      <c r="B1000" s="6"/>
      <c r="C1000" s="6"/>
      <c r="D1000" s="60"/>
      <c r="E1000" s="60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autoFilter ref="$A$2:$Q$127"/>
  <mergeCells count="4">
    <mergeCell ref="A1:C1"/>
    <mergeCell ref="J1:K1"/>
    <mergeCell ref="L1:N1"/>
    <mergeCell ref="O1:Q1"/>
  </mergeCells>
  <printOptions headings="0" gridLines="0"/>
  <pageMargins left="0.70078740157480324" right="0.70078740157480324" top="0.75196850393700787" bottom="0.75196850393700787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080004E-0063-4C27-9EE8-0072008200E2}">
            <xm:f>""</xm:f>
            <x14:dxf>
              <font>
                <color rgb="FF9C0006"/>
              </font>
              <fill>
                <patternFill patternType="solid">
                  <fgColor rgb="FFFF9999"/>
                  <bgColor rgb="FFFF9999"/>
                </patternFill>
              </fill>
              <border>
                <left/>
                <right/>
                <top/>
                <bottom/>
                <diagonal/>
              </border>
            </x14:dxf>
          </x14:cfRule>
          <xm:sqref>G3:G127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0.57"/>
    <col customWidth="1" min="2" max="2" width="35.43"/>
    <col customWidth="1" min="3" max="3" width="55.289999999999999"/>
    <col customWidth="1" min="4" max="26" width="8.8599999999999994"/>
  </cols>
  <sheetData>
    <row r="1" ht="14.25" customHeight="1">
      <c r="A1" s="62" t="s">
        <v>211</v>
      </c>
      <c r="B1" s="63" t="s">
        <v>212</v>
      </c>
      <c r="C1" s="63" t="s">
        <v>213</v>
      </c>
    </row>
    <row r="2">
      <c r="A2" s="64" t="s">
        <v>214</v>
      </c>
      <c r="B2" s="65" t="s">
        <v>17</v>
      </c>
      <c r="C2" s="66" t="str">
        <f t="shared" ref="C2:C12" si="0">"https://konsilion.github.io/diag360/pages/besoins/"&amp;A2</f>
        <v>https://konsilion.github.io/diag360/pages/besoins/bv1</v>
      </c>
    </row>
    <row r="3">
      <c r="A3" s="64" t="s">
        <v>215</v>
      </c>
      <c r="B3" s="65" t="s">
        <v>51</v>
      </c>
      <c r="C3" s="66" t="str">
        <f t="shared" si="0"/>
        <v>https://konsilion.github.io/diag360/pages/besoins/bi2</v>
      </c>
    </row>
    <row r="4">
      <c r="A4" s="64" t="s">
        <v>216</v>
      </c>
      <c r="B4" s="65" t="s">
        <v>66</v>
      </c>
      <c r="C4" s="66" t="str">
        <f t="shared" si="0"/>
        <v>https://konsilion.github.io/diag360/pages/besoins/bv3</v>
      </c>
    </row>
    <row r="5">
      <c r="A5" s="64" t="s">
        <v>217</v>
      </c>
      <c r="B5" s="65" t="s">
        <v>86</v>
      </c>
      <c r="C5" s="66" t="str">
        <f t="shared" si="0"/>
        <v>https://konsilion.github.io/diag360/pages/besoins/bi3</v>
      </c>
    </row>
    <row r="6">
      <c r="A6" s="64" t="s">
        <v>218</v>
      </c>
      <c r="B6" s="65" t="s">
        <v>100</v>
      </c>
      <c r="C6" s="66" t="str">
        <f t="shared" si="0"/>
        <v>https://konsilion.github.io/diag360/pages/besoins/bv4</v>
      </c>
    </row>
    <row r="7">
      <c r="A7" s="64" t="s">
        <v>219</v>
      </c>
      <c r="B7" s="65" t="s">
        <v>117</v>
      </c>
      <c r="C7" s="66" t="str">
        <f t="shared" si="0"/>
        <v>https://konsilion.github.io/diag360/pages/besoins/be3</v>
      </c>
    </row>
    <row r="8">
      <c r="A8" s="64" t="s">
        <v>220</v>
      </c>
      <c r="B8" s="65" t="s">
        <v>132</v>
      </c>
      <c r="C8" s="66" t="str">
        <f t="shared" si="0"/>
        <v>https://konsilion.github.io/diag360/pages/besoins/bi1</v>
      </c>
    </row>
    <row r="9">
      <c r="A9" s="64" t="s">
        <v>221</v>
      </c>
      <c r="B9" s="65" t="s">
        <v>145</v>
      </c>
      <c r="C9" s="66" t="str">
        <f t="shared" si="0"/>
        <v>https://konsilion.github.io/diag360/pages/besoins/be1</v>
      </c>
    </row>
    <row r="10">
      <c r="A10" s="64" t="s">
        <v>222</v>
      </c>
      <c r="B10" s="65" t="s">
        <v>156</v>
      </c>
      <c r="C10" s="66" t="str">
        <f t="shared" si="0"/>
        <v>https://konsilion.github.io/diag360/pages/besoins/bv2</v>
      </c>
    </row>
    <row r="11">
      <c r="A11" s="64" t="s">
        <v>223</v>
      </c>
      <c r="B11" s="65" t="s">
        <v>180</v>
      </c>
      <c r="C11" s="66" t="str">
        <f t="shared" si="0"/>
        <v>https://konsilion.github.io/diag360/pages/besoins/bv5</v>
      </c>
    </row>
    <row r="12">
      <c r="A12" s="64" t="s">
        <v>224</v>
      </c>
      <c r="B12" s="65" t="s">
        <v>191</v>
      </c>
      <c r="C12" s="66" t="str">
        <f t="shared" si="0"/>
        <v>https://konsilion.github.io/diag360/pages/besoins/be2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36" zoomScale="100" workbookViewId="0">
      <selection activeCell="A1" activeCellId="0" sqref="A1"/>
    </sheetView>
  </sheetViews>
  <sheetFormatPr defaultColWidth="14.43" defaultRowHeight="15" customHeight="1"/>
  <cols>
    <col customWidth="1" min="1" max="1" width="13.710000000000001"/>
    <col customWidth="1" min="2" max="2" width="125.43000000000001"/>
    <col customWidth="1" min="3" max="3" width="58.859999999999999"/>
    <col customWidth="1" min="4" max="27" width="8.8599999999999994"/>
  </cols>
  <sheetData>
    <row r="1">
      <c r="A1" s="67" t="s">
        <v>211</v>
      </c>
      <c r="B1" s="67" t="s">
        <v>225</v>
      </c>
      <c r="C1" s="67" t="s">
        <v>213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>
      <c r="A2" s="64" t="s">
        <v>226</v>
      </c>
      <c r="B2" s="69" t="str">
        <f>Diag360!C3</f>
        <v xml:space="preserve">Conformité des performances des équipements d’épuration</v>
      </c>
      <c r="C2" s="66" t="str">
        <f t="shared" ref="C2:C65" si="1">"https://konsilion.github.io/diag360/pages/indicateurs/"&amp;A2</f>
        <v>https://konsilion.github.io/diag360/pages/indicateurs/bv1_i17</v>
      </c>
    </row>
    <row r="3">
      <c r="A3" s="64" t="s">
        <v>227</v>
      </c>
      <c r="B3" s="69" t="str">
        <f>Diag360!C4</f>
        <v xml:space="preserve">Couverture effective du territoire par au moins un outil de planification et de gestion de l’eau</v>
      </c>
      <c r="C3" s="66" t="str">
        <f t="shared" si="1"/>
        <v>https://konsilion.github.io/diag360/pages/indicateurs/bv1_i01</v>
      </c>
    </row>
    <row r="4">
      <c r="A4" s="64" t="s">
        <v>228</v>
      </c>
      <c r="B4" s="69" t="str">
        <f>Diag360!C5</f>
        <v xml:space="preserve">Durée d’autonomie du service d’eau</v>
      </c>
      <c r="C4" s="66" t="str">
        <f t="shared" si="1"/>
        <v>https://konsilion.github.io/diag360/pages/indicateurs/bv1_i12</v>
      </c>
    </row>
    <row r="5">
      <c r="A5" s="64" t="s">
        <v>229</v>
      </c>
      <c r="B5" s="65" t="str">
        <f>Diag360!C6</f>
        <v xml:space="preserve">Existence d'un schéma directeur de l'eau potable de moins de 10 ans</v>
      </c>
      <c r="C5" s="66" t="str">
        <f t="shared" si="1"/>
        <v>https://konsilion.github.io/diag360/pages/indicateurs/bv1_i02</v>
      </c>
    </row>
    <row r="6">
      <c r="A6" s="64" t="s">
        <v>230</v>
      </c>
      <c r="B6" s="65" t="str">
        <f>Diag360!C7</f>
        <v xml:space="preserve">Existence d’un diagnostic territorial sur les conditions d'accès à l'eau de consommation humaine</v>
      </c>
      <c r="C6" s="66" t="str">
        <f t="shared" si="1"/>
        <v>https://konsilion.github.io/diag360/pages/indicateurs/bv1_i06</v>
      </c>
    </row>
    <row r="7">
      <c r="A7" s="64" t="s">
        <v>231</v>
      </c>
      <c r="B7" s="65" t="str">
        <f>Diag360!C8</f>
        <v xml:space="preserve">Existence d’une tarification progressive de l’eau</v>
      </c>
      <c r="C7" s="66" t="str">
        <f t="shared" si="1"/>
        <v>https://konsilion.github.io/diag360/pages/indicateurs/bv1_i15</v>
      </c>
    </row>
    <row r="8">
      <c r="A8" s="64" t="s">
        <v>232</v>
      </c>
      <c r="B8" s="65" t="str">
        <f>Diag360!C9</f>
        <v xml:space="preserve">Existence de de ressources alternatives pour l’alimentation en eau potable (interconnexion, stocks stratégiques d’eau et/ou de moyens de potabilisation alternatifs d’urgence)</v>
      </c>
      <c r="C8" s="66" t="str">
        <f t="shared" si="1"/>
        <v>https://konsilion.github.io/diag360/pages/indicateurs/bv1_i13</v>
      </c>
    </row>
    <row r="9">
      <c r="A9" s="64" t="s">
        <v>233</v>
      </c>
      <c r="B9" s="65" t="str">
        <f>Diag360!C10</f>
        <v xml:space="preserve">Existence de dispositifs de protection sociale des abonnés pour l’accès à l’eau</v>
      </c>
      <c r="C9" s="66" t="str">
        <f t="shared" si="1"/>
        <v>https://konsilion.github.io/diag360/pages/indicateurs/bv1_i08</v>
      </c>
    </row>
    <row r="10">
      <c r="A10" s="64" t="s">
        <v>234</v>
      </c>
      <c r="B10" s="65" t="str">
        <f>Diag360!C11</f>
        <v xml:space="preserve">Existence et mise en œuvre d’un Plan de gestion de la sécurité sanitaire des eaux (PGSSE)</v>
      </c>
      <c r="C10" s="66" t="str">
        <f t="shared" si="1"/>
        <v>https://konsilion.github.io/diag360/pages/indicateurs/bv1_i10</v>
      </c>
    </row>
    <row r="11">
      <c r="A11" s="64" t="s">
        <v>235</v>
      </c>
      <c r="B11" s="69" t="str">
        <f>Diag360!C12</f>
        <v xml:space="preserve">Fréquence des interruptions de service d'eau potable non programmées</v>
      </c>
      <c r="C11" s="66" t="str">
        <f t="shared" si="1"/>
        <v>https://konsilion.github.io/diag360/pages/indicateurs/bv1_i11</v>
      </c>
    </row>
    <row r="12">
      <c r="A12" s="64" t="s">
        <v>236</v>
      </c>
      <c r="B12" s="65" t="str">
        <f>Diag360!C13</f>
        <v xml:space="preserve">Identification d'un agent-référent</v>
      </c>
      <c r="C12" s="66" t="str">
        <f t="shared" si="1"/>
        <v>https://konsilion.github.io/diag360/pages/indicateurs/bv1_i03</v>
      </c>
    </row>
    <row r="13">
      <c r="A13" s="64" t="s">
        <v>237</v>
      </c>
      <c r="B13" s="69" t="str">
        <f>Diag360!C14</f>
        <v xml:space="preserve">Indice Linéaire des Volumes non comptés (ILVNC)</v>
      </c>
      <c r="C13" s="66" t="str">
        <f t="shared" si="1"/>
        <v>https://konsilion.github.io/diag360/pages/indicateurs/bv1_i14</v>
      </c>
    </row>
    <row r="14">
      <c r="A14" s="64" t="s">
        <v>238</v>
      </c>
      <c r="B14" s="69" t="str">
        <f>Diag360!C15</f>
        <v xml:space="preserve">Mise en œuvre de mesures permettant de garantir l’accès à l’eau de consommation humaine (Art. L2224-7-3 CGCT)</v>
      </c>
      <c r="C14" s="66" t="str">
        <f t="shared" si="1"/>
        <v>https://konsilion.github.io/diag360/pages/indicateurs/bv1_i07</v>
      </c>
    </row>
    <row r="15">
      <c r="A15" s="64" t="s">
        <v>239</v>
      </c>
      <c r="B15" s="65" t="str">
        <f>Diag360!C16</f>
        <v xml:space="preserve">Part du territoire en alerte sécheresse estivale pour les eaux superficielles</v>
      </c>
      <c r="C15" s="66" t="str">
        <f t="shared" si="1"/>
        <v>https://konsilion.github.io/diag360/pages/indicateurs/bv1_i09</v>
      </c>
    </row>
    <row r="16">
      <c r="A16" s="64" t="s">
        <v>240</v>
      </c>
      <c r="B16" s="65" t="str">
        <f>Diag360!C17</f>
        <v xml:space="preserve">Prélèvements d’eau à usage domestique par habitant et par an</v>
      </c>
      <c r="C16" s="66" t="str">
        <f t="shared" si="1"/>
        <v>https://konsilion.github.io/diag360/pages/indicateurs/bv1_i16</v>
      </c>
    </row>
    <row r="17">
      <c r="A17" s="64" t="s">
        <v>241</v>
      </c>
      <c r="B17" s="65" t="str">
        <f>Diag360!C18</f>
        <v xml:space="preserve">Taux de conformité microbiologique de l’eau distribuée au robinet</v>
      </c>
      <c r="C17" s="66" t="str">
        <f t="shared" si="1"/>
        <v>https://konsilion.github.io/diag360/pages/indicateurs/bv1_i05</v>
      </c>
    </row>
    <row r="18">
      <c r="A18" s="64" t="s">
        <v>242</v>
      </c>
      <c r="B18" s="65" t="str">
        <f>Diag360!C19</f>
        <v xml:space="preserve">Taux de conformité physicochimique de l’eau distribuée au robinet</v>
      </c>
      <c r="C18" s="66" t="str">
        <f t="shared" si="1"/>
        <v>https://konsilion.github.io/diag360/pages/indicateurs/bv1_i04</v>
      </c>
    </row>
    <row r="19">
      <c r="A19" s="64" t="s">
        <v>243</v>
      </c>
      <c r="B19" s="65" t="str">
        <f>Diag360!C20</f>
        <v xml:space="preserve">Consommation énergétique par habitant, hors secteur économique</v>
      </c>
      <c r="C19" s="66" t="str">
        <f t="shared" si="1"/>
        <v>https://konsilion.github.io/diag360/pages/indicateurs/bi2_i03</v>
      </c>
    </row>
    <row r="20">
      <c r="A20" s="64" t="s">
        <v>244</v>
      </c>
      <c r="B20" s="65" t="str">
        <f>Diag360!C21</f>
        <v xml:space="preserve">Émissions de gaz à effet de serre énergétiques territoriales par habitant</v>
      </c>
      <c r="C20" s="66" t="str">
        <f t="shared" si="1"/>
        <v>https://konsilion.github.io/diag360/pages/indicateurs/bi2_i06</v>
      </c>
    </row>
    <row r="21" ht="15.75" customHeight="1">
      <c r="A21" s="64" t="s">
        <v>245</v>
      </c>
      <c r="B21" s="65" t="str">
        <f>Diag360!C22</f>
        <v xml:space="preserve">Existence d'un schéma directeur des énergies (SDE)</v>
      </c>
      <c r="C21" s="66" t="str">
        <f t="shared" si="1"/>
        <v>https://konsilion.github.io/diag360/pages/indicateurs/bi2_i01</v>
      </c>
    </row>
    <row r="22" ht="15.75" customHeight="1">
      <c r="A22" s="64" t="s">
        <v>246</v>
      </c>
      <c r="B22" s="65" t="str">
        <f>Diag360!C23</f>
        <v xml:space="preserve">Identification d'un agent-référent</v>
      </c>
      <c r="C22" s="66" t="str">
        <f t="shared" si="1"/>
        <v>https://konsilion.github.io/diag360/pages/indicateurs/bi2_i02</v>
      </c>
    </row>
    <row r="23" ht="15.75" customHeight="1">
      <c r="A23" s="64" t="s">
        <v>247</v>
      </c>
      <c r="B23" s="65" t="str">
        <f>Diag360!C24</f>
        <v xml:space="preserve">Niveau d'ambition de la trajectoire de réduction des consommations d'énergie par habitant, par rapport à l'objectif national de -50% en 2050</v>
      </c>
      <c r="C23" s="66" t="str">
        <f t="shared" si="1"/>
        <v>https://konsilion.github.io/diag360/pages/indicateurs/bi2_i08</v>
      </c>
    </row>
    <row r="24" ht="15.75" customHeight="1">
      <c r="A24" s="64" t="s">
        <v>248</v>
      </c>
      <c r="B24" s="65" t="str">
        <f>Diag360!C25</f>
        <v xml:space="preserve">Nombre de postes-sources alimentant le territoire en électricité</v>
      </c>
      <c r="C24" s="66" t="str">
        <f t="shared" si="1"/>
        <v>https://konsilion.github.io/diag360/pages/indicateurs/bi2_i05</v>
      </c>
    </row>
    <row r="25" ht="15.75" customHeight="1">
      <c r="A25" s="64" t="s">
        <v>249</v>
      </c>
      <c r="B25" s="65" t="str">
        <f>Diag360!C26</f>
        <v xml:space="preserve">Taux d'enfouissement des réseaux électriques</v>
      </c>
      <c r="C25" s="66" t="str">
        <f t="shared" si="1"/>
        <v>https://konsilion.github.io/diag360/pages/indicateurs/bi2_i04</v>
      </c>
    </row>
    <row r="26" ht="15.75" customHeight="1">
      <c r="A26" s="64" t="s">
        <v>250</v>
      </c>
      <c r="B26" s="65" t="str">
        <f>Diag360!C27</f>
        <v xml:space="preserve">Taux de couverture des besoins en chaleur, en électricité et en gaz par les productions énergétiques renouvelables locales</v>
      </c>
      <c r="C26" s="66" t="str">
        <f t="shared" si="1"/>
        <v>https://konsilion.github.io/diag360/pages/indicateurs/bi2_i07</v>
      </c>
    </row>
    <row r="27" ht="15.75" customHeight="1">
      <c r="A27" s="64" t="s">
        <v>251</v>
      </c>
      <c r="B27" s="65" t="str">
        <f>Diag360!C28</f>
        <v xml:space="preserve">Capacité d’accueil des abris d’urgence pour 100.000 habitants</v>
      </c>
      <c r="C27" s="66" t="str">
        <f t="shared" si="1"/>
        <v>https://konsilion.github.io/diag360/pages/indicateurs/bv3_i09</v>
      </c>
    </row>
    <row r="28" ht="15.75" customHeight="1">
      <c r="A28" s="64" t="s">
        <v>252</v>
      </c>
      <c r="B28" s="65" t="str">
        <f>Diag360!C29</f>
        <v xml:space="preserve">Existence d'un document identifiant les zones de logement exposées aux risques climatiques</v>
      </c>
      <c r="C28" s="66" t="str">
        <f t="shared" si="1"/>
        <v>https://konsilion.github.io/diag360/pages/indicateurs/bv3_i08</v>
      </c>
    </row>
    <row r="29" ht="15.75" customHeight="1">
      <c r="A29" s="64" t="s">
        <v>253</v>
      </c>
      <c r="B29" s="65" t="str">
        <f>Diag360!C30</f>
        <v xml:space="preserve">Existence d'un Plan Local de l'Habitat (PLH)</v>
      </c>
      <c r="C29" s="66" t="str">
        <f t="shared" si="1"/>
        <v>https://konsilion.github.io/diag360/pages/indicateurs/bv3_i01</v>
      </c>
    </row>
    <row r="30" ht="15.75" customHeight="1">
      <c r="A30" s="64" t="s">
        <v>254</v>
      </c>
      <c r="B30" s="65" t="str">
        <f>Diag360!C31</f>
        <v xml:space="preserve">Identification d'un agent-référent</v>
      </c>
      <c r="C30" s="66" t="str">
        <f t="shared" si="1"/>
        <v>https://konsilion.github.io/diag360/pages/indicateurs/bv3_i02</v>
      </c>
    </row>
    <row r="31" ht="15.75" customHeight="1">
      <c r="A31" s="64" t="s">
        <v>255</v>
      </c>
      <c r="B31" s="65" t="str">
        <f>Diag360!C32</f>
        <v xml:space="preserve">Mise en œuvre effective du service public de la rénovation de l’habitat, à travers une plateforme territoriale de la rénovation énergétique et un dispositif d’accompagnement technique et financier pour la rénovation des logements des ménages modestes</v>
      </c>
      <c r="C31" s="66" t="str">
        <f t="shared" si="1"/>
        <v>https://konsilion.github.io/diag360/pages/indicateurs/bv3_i12</v>
      </c>
    </row>
    <row r="32" ht="15.75" customHeight="1">
      <c r="A32" s="64" t="s">
        <v>254</v>
      </c>
      <c r="B32" s="65" t="str">
        <f>Diag360!C33</f>
        <v xml:space="preserve">Nombre de personnes sans domicile fixe pour 100.000 habitants</v>
      </c>
      <c r="C32" s="66" t="str">
        <f t="shared" si="1"/>
        <v>https://konsilion.github.io/diag360/pages/indicateurs/bv3_i02</v>
      </c>
    </row>
    <row r="33" ht="15.75" customHeight="1">
      <c r="A33" s="64" t="s">
        <v>256</v>
      </c>
      <c r="B33" s="65" t="str">
        <f>Diag360!C34</f>
        <v xml:space="preserve">Part des logements "passoires énergétiques" (étiquettes F ou G) dans le parc de logements</v>
      </c>
      <c r="C33" s="66" t="str">
        <f t="shared" si="1"/>
        <v>https://konsilion.github.io/diag360/pages/indicateurs/bv3_i10</v>
      </c>
    </row>
    <row r="34" ht="15.75" customHeight="1">
      <c r="A34" s="64" t="s">
        <v>257</v>
      </c>
      <c r="B34" s="65" t="str">
        <f>Diag360!C35</f>
        <v xml:space="preserve">Part des logements en situation de sur-occupation</v>
      </c>
      <c r="C34" s="66" t="str">
        <f t="shared" si="1"/>
        <v>https://konsilion.github.io/diag360/pages/indicateurs/bv3_i03</v>
      </c>
    </row>
    <row r="35" ht="15.75" customHeight="1">
      <c r="A35" s="64" t="s">
        <v>258</v>
      </c>
      <c r="B35" s="65" t="str">
        <f>Diag360!C36</f>
        <v xml:space="preserve">Part des logements sociaux dans l'ensemble des logements</v>
      </c>
      <c r="C35" s="66" t="str">
        <f t="shared" si="1"/>
        <v>https://konsilion.github.io/diag360/pages/indicateurs/bv3_i06</v>
      </c>
    </row>
    <row r="36" ht="15.75" customHeight="1">
      <c r="A36" s="64" t="s">
        <v>259</v>
      </c>
      <c r="B36" s="65" t="str">
        <f>Diag360!C37</f>
        <v xml:space="preserve">Part des résidences principales chauffées au gaz ou au fioul</v>
      </c>
      <c r="C36" s="66" t="str">
        <f t="shared" si="1"/>
        <v>https://konsilion.github.io/diag360/pages/indicateurs/bv3_i11</v>
      </c>
    </row>
    <row r="37" ht="15.75" customHeight="1">
      <c r="A37" s="64" t="s">
        <v>260</v>
      </c>
      <c r="B37" s="65" t="str">
        <f>Diag360!C38</f>
        <v xml:space="preserve">Taux de logements vacants</v>
      </c>
      <c r="C37" s="66" t="str">
        <f t="shared" si="1"/>
        <v>https://konsilion.github.io/diag360/pages/indicateurs/bv3_i07</v>
      </c>
    </row>
    <row r="38" ht="15.75" customHeight="1">
      <c r="A38" s="64" t="s">
        <v>261</v>
      </c>
      <c r="B38" s="65" t="str">
        <f>Diag360!C39</f>
        <v xml:space="preserve">Taux de précarité énergétique liée au logement</v>
      </c>
      <c r="C38" s="66" t="str">
        <f t="shared" si="1"/>
        <v>https://konsilion.github.io/diag360/pages/indicateurs/bv3_i04</v>
      </c>
    </row>
    <row r="39" ht="15.75" customHeight="1">
      <c r="A39" s="64" t="s">
        <v>262</v>
      </c>
      <c r="B39" s="65" t="str">
        <f>Diag360!C40</f>
        <v xml:space="preserve">Taux de résidences secondaires</v>
      </c>
      <c r="C39" s="66" t="str">
        <f t="shared" si="1"/>
        <v>https://konsilion.github.io/diag360/pages/indicateurs/bv3_i05</v>
      </c>
    </row>
    <row r="40" ht="15.75" customHeight="1">
      <c r="A40" s="64" t="s">
        <v>263</v>
      </c>
      <c r="B40" s="65" t="str">
        <f>Diag360!C41</f>
        <v xml:space="preserve">Existence d'un document-cadre en matière de mobilité durable (PDM, PDMs, schéma directeur..)</v>
      </c>
      <c r="C40" s="66" t="str">
        <f t="shared" si="1"/>
        <v>https://konsilion.github.io/diag360/pages/indicateurs/bi3_i01</v>
      </c>
    </row>
    <row r="41" ht="15.75" customHeight="1">
      <c r="A41" s="64" t="s">
        <v>264</v>
      </c>
      <c r="B41" s="65" t="str">
        <f>Diag360!C42</f>
        <v xml:space="preserve">Identification d'un agent-référent</v>
      </c>
      <c r="C41" s="66" t="str">
        <f t="shared" si="1"/>
        <v>https://konsilion.github.io/diag360/pages/indicateurs/bi3_i02</v>
      </c>
    </row>
    <row r="42" ht="15.75" customHeight="1">
      <c r="A42" s="64" t="s">
        <v>265</v>
      </c>
      <c r="B42" s="65" t="str">
        <f>Diag360!C43</f>
        <v xml:space="preserve">Identification des principaux itinéraires de secours et d’évacuation</v>
      </c>
      <c r="C42" s="66" t="str">
        <f t="shared" si="1"/>
        <v>https://konsilion.github.io/diag360/pages/indicateurs/bi3_i06</v>
      </c>
    </row>
    <row r="43" ht="15.75" customHeight="1">
      <c r="A43" s="64" t="s">
        <v>266</v>
      </c>
      <c r="B43" s="65" t="str">
        <f>Diag360!C44</f>
        <v xml:space="preserve">Nombre de bornes de recharges de véhicules électriques pour 1000 habitants</v>
      </c>
      <c r="C43" s="66" t="str">
        <f t="shared" si="1"/>
        <v>https://konsilion.github.io/diag360/pages/indicateurs/bi3_i08</v>
      </c>
    </row>
    <row r="44" ht="15.75" customHeight="1">
      <c r="A44" s="64" t="s">
        <v>267</v>
      </c>
      <c r="B44" s="65" t="str">
        <f>Diag360!C45</f>
        <v xml:space="preserve">Nombre de kilomètres d'aménagements cyclables par km2 urbanisé</v>
      </c>
      <c r="C44" s="66" t="str">
        <f t="shared" si="1"/>
        <v>https://konsilion.github.io/diag360/pages/indicateurs/bi3_i09</v>
      </c>
    </row>
    <row r="45" ht="15.75" customHeight="1">
      <c r="A45" s="64" t="s">
        <v>268</v>
      </c>
      <c r="B45" s="65" t="str">
        <f>Diag360!C46</f>
        <v xml:space="preserve">Part de la population éloignée des équipements de services de proximité (plus de 7 minutes)</v>
      </c>
      <c r="C45" s="66" t="str">
        <f t="shared" si="1"/>
        <v>https://konsilion.github.io/diag360/pages/indicateurs/bi3_i03</v>
      </c>
    </row>
    <row r="46" ht="15.75" customHeight="1">
      <c r="A46" s="64" t="s">
        <v>269</v>
      </c>
      <c r="B46" s="65" t="str">
        <f>Diag360!C47</f>
        <v xml:space="preserve">Part des communes présentant un ou plusieurs services résidentiels principaux (école, alimentation, pharmacie, médecin)</v>
      </c>
      <c r="C46" s="66" t="str">
        <f t="shared" si="1"/>
        <v>https://konsilion.github.io/diag360/pages/indicateurs/bi3_i05</v>
      </c>
    </row>
    <row r="47" ht="15.75" customHeight="1">
      <c r="A47" s="64" t="s">
        <v>270</v>
      </c>
      <c r="B47" s="65" t="str">
        <f>Diag360!C48</f>
        <v xml:space="preserve">Part des déplacements domicile-travail en voiture</v>
      </c>
      <c r="C47" s="66" t="str">
        <f t="shared" si="1"/>
        <v>https://konsilion.github.io/diag360/pages/indicateurs/bi3_i07</v>
      </c>
    </row>
    <row r="48" ht="15.75" customHeight="1">
      <c r="A48" s="64" t="s">
        <v>271</v>
      </c>
      <c r="B48" s="65" t="str">
        <f>Diag360!C49</f>
        <v xml:space="preserve">Taux de précarité énergétique mobilité</v>
      </c>
      <c r="C48" s="66" t="str">
        <f t="shared" si="1"/>
        <v>https://konsilion.github.io/diag360/pages/indicateurs/bi3_i04</v>
      </c>
    </row>
    <row r="49" ht="15.75" customHeight="1">
      <c r="A49" s="64" t="s">
        <v>272</v>
      </c>
      <c r="B49" s="65" t="str">
        <f>Diag360!C50</f>
        <v xml:space="preserve">Accessibilité potentielle localisée (APL) aux infirmiers de 65 ans et moins</v>
      </c>
      <c r="C49" s="66" t="str">
        <f t="shared" si="1"/>
        <v>https://konsilion.github.io/diag360/pages/indicateurs/bv4_i06</v>
      </c>
    </row>
    <row r="50" ht="15.75" customHeight="1">
      <c r="A50" s="64" t="s">
        <v>273</v>
      </c>
      <c r="B50" s="69" t="str">
        <f>Diag360!C51</f>
        <v xml:space="preserve">Accessibilité potentielle localisée (APL) aux médecins généralistes de 65 ans et moins</v>
      </c>
      <c r="C50" s="66" t="str">
        <f t="shared" si="1"/>
        <v>https://konsilion.github.io/diag360/pages/indicateurs/bv4_i03</v>
      </c>
    </row>
    <row r="51" ht="15.75" customHeight="1">
      <c r="A51" s="64" t="s">
        <v>274</v>
      </c>
      <c r="B51" s="65" t="str">
        <f>Diag360!C52</f>
        <v xml:space="preserve">Accessibilité potentielle localisée (APL) aux sage-femmes de 65 ans et moins</v>
      </c>
      <c r="C51" s="66" t="str">
        <f t="shared" si="1"/>
        <v>https://konsilion.github.io/diag360/pages/indicateurs/bv4_i07</v>
      </c>
    </row>
    <row r="52" ht="15.75" customHeight="1">
      <c r="A52" s="64" t="s">
        <v>275</v>
      </c>
      <c r="B52" s="65" t="str">
        <f>Diag360!C53</f>
        <v xml:space="preserve">Accessibilité Potentielle Localisée aux Chirurgiens-Dentistes de 65 ans et moins</v>
      </c>
      <c r="C52" s="66" t="str">
        <f t="shared" si="1"/>
        <v>https://konsilion.github.io/diag360/pages/indicateurs/bv4_i08</v>
      </c>
    </row>
    <row r="53" ht="15.75" customHeight="1">
      <c r="A53" s="64" t="s">
        <v>276</v>
      </c>
      <c r="B53" s="65" t="str">
        <f>Diag360!C54</f>
        <v xml:space="preserve">Accessibilité Potentielle Localisée aux Masseurs-Kinésithérapeutes de 65 ans et moins</v>
      </c>
      <c r="C53" s="66" t="str">
        <f t="shared" si="1"/>
        <v>https://konsilion.github.io/diag360/pages/indicateurs/bv4_i09</v>
      </c>
    </row>
    <row r="54" ht="15.75" customHeight="1">
      <c r="A54" s="64" t="s">
        <v>277</v>
      </c>
      <c r="B54" s="65" t="str">
        <f>Diag360!C55</f>
        <v xml:space="preserve">Densité d’officines de Pharmacie</v>
      </c>
      <c r="C54" s="66" t="str">
        <f t="shared" si="1"/>
        <v>https://konsilion.github.io/diag360/pages/indicateurs/bv4_i05</v>
      </c>
    </row>
    <row r="55" ht="15.75" customHeight="1">
      <c r="A55" s="64" t="s">
        <v>278</v>
      </c>
      <c r="B55" s="65" t="str">
        <f>Diag360!C56</f>
        <v xml:space="preserve">Existence d'un Contrat Local de Santé</v>
      </c>
      <c r="C55" s="66" t="str">
        <f t="shared" si="1"/>
        <v>https://konsilion.github.io/diag360/pages/indicateurs/bv4_i01</v>
      </c>
    </row>
    <row r="56" ht="15.75" customHeight="1">
      <c r="A56" s="64" t="s">
        <v>279</v>
      </c>
      <c r="B56" s="65" t="str">
        <f>Diag360!C57</f>
        <v xml:space="preserve">Identification d'un agent-référent</v>
      </c>
      <c r="C56" s="66" t="str">
        <f t="shared" si="1"/>
        <v>https://konsilion.github.io/diag360/pages/indicateurs/bv4_i02</v>
      </c>
    </row>
    <row r="57" ht="15.75" customHeight="1">
      <c r="A57" s="64" t="s">
        <v>280</v>
      </c>
      <c r="B57" s="65" t="str">
        <f>Diag360!C58</f>
        <v xml:space="preserve">Part de la population éloignée des soins de proximité (pharmacie, médecin généraliste, kiné, infirmier, dentiste)</v>
      </c>
      <c r="C57" s="66" t="str">
        <f t="shared" si="1"/>
        <v>https://konsilion.github.io/diag360/pages/indicateurs/bv4_i04</v>
      </c>
    </row>
    <row r="58" ht="15.75" customHeight="1">
      <c r="A58" s="64" t="s">
        <v>281</v>
      </c>
      <c r="B58" s="65" t="str">
        <f>Diag360!C59</f>
        <v xml:space="preserve">Présence d’une structure de santé de type SU et SMUR</v>
      </c>
      <c r="C58" s="66" t="str">
        <f t="shared" si="1"/>
        <v>https://konsilion.github.io/diag360/pages/indicateurs/bv4_i11</v>
      </c>
    </row>
    <row r="59" ht="15.75" customHeight="1">
      <c r="A59" s="64" t="s">
        <v>282</v>
      </c>
      <c r="B59" s="65" t="str">
        <f>Diag360!C60</f>
        <v xml:space="preserve">Taux d’équipement en Médecine-Chirurgie-Obstétrique (nombre de lits)</v>
      </c>
      <c r="C59" s="66" t="str">
        <f t="shared" si="1"/>
        <v>https://konsilion.github.io/diag360/pages/indicateurs/bv4_i10</v>
      </c>
    </row>
    <row r="60" ht="15.75" customHeight="1">
      <c r="A60" s="64" t="s">
        <v>283</v>
      </c>
      <c r="B60" s="65" t="str">
        <f>Diag360!C61</f>
        <v xml:space="preserve">Existence d’un coefficient de biotope dans le plan local d’urbanisme</v>
      </c>
      <c r="C60" s="66" t="str">
        <f t="shared" si="1"/>
        <v>https://konsilion.github.io/diag360/pages/indicateurs/be3_i07</v>
      </c>
    </row>
    <row r="61" ht="15.75" customHeight="1">
      <c r="A61" s="64" t="s">
        <v>284</v>
      </c>
      <c r="B61" s="65" t="str">
        <f>Diag360!C62</f>
        <v xml:space="preserve">Identification d'un agent-référent</v>
      </c>
      <c r="C61" s="66" t="str">
        <f t="shared" si="1"/>
        <v>https://konsilion.github.io/diag360/pages/indicateurs/be3_i01</v>
      </c>
    </row>
    <row r="62" ht="15.75" customHeight="1">
      <c r="A62" s="64" t="s">
        <v>285</v>
      </c>
      <c r="B62" s="65" t="str">
        <f>Diag360!C63</f>
        <v xml:space="preserve">Nombre d'établissements dépassant les seuils de déclaration d'émission de polluants atmosphériques pour 10.000 habitants</v>
      </c>
      <c r="C62" s="66" t="str">
        <f t="shared" si="1"/>
        <v>https://konsilion.github.io/diag360/pages/indicateurs/be3_i03</v>
      </c>
    </row>
    <row r="63" ht="15.75" customHeight="1">
      <c r="A63" s="64" t="s">
        <v>286</v>
      </c>
      <c r="B63" s="65" t="str">
        <f>Diag360!C64</f>
        <v xml:space="preserve">Nombre de jours d'épisode de pollution de l'air par an</v>
      </c>
      <c r="C63" s="66" t="str">
        <f t="shared" si="1"/>
        <v>https://konsilion.github.io/diag360/pages/indicateurs/be3_i06</v>
      </c>
    </row>
    <row r="64" ht="15.75" customHeight="1">
      <c r="A64" s="64" t="s">
        <v>287</v>
      </c>
      <c r="B64" s="65" t="str">
        <f>Diag360!C65</f>
        <v xml:space="preserve">Part de la surface du territoire consommée entre 2009 et 2021</v>
      </c>
      <c r="C64" s="66" t="str">
        <f t="shared" si="1"/>
        <v>https://konsilion.github.io/diag360/pages/indicateurs/be3_i08</v>
      </c>
    </row>
    <row r="65" ht="15.75" customHeight="1">
      <c r="A65" s="64" t="s">
        <v>288</v>
      </c>
      <c r="B65" s="65" t="str">
        <f>Diag360!C66</f>
        <v xml:space="preserve">Part des communes couvertes par un Atlas de la Biodiversité Communale (ABC)</v>
      </c>
      <c r="C65" s="66" t="str">
        <f t="shared" si="1"/>
        <v>https://konsilion.github.io/diag360/pages/indicateurs/be3_i09</v>
      </c>
    </row>
    <row r="66" ht="15.75" customHeight="1">
      <c r="A66" s="64" t="s">
        <v>289</v>
      </c>
      <c r="B66" s="65" t="str">
        <f>Diag360!C67</f>
        <v xml:space="preserve">Part des forêts et milieux semi-naturels sur la surface totale du territoire</v>
      </c>
      <c r="C66" s="66" t="str">
        <f t="shared" ref="C66:C126" si="2">"https://konsilion.github.io/diag360/pages/indicateurs/"&amp;A66</f>
        <v>https://konsilion.github.io/diag360/pages/indicateurs/be3_i02</v>
      </c>
    </row>
    <row r="67" ht="15.75" customHeight="1">
      <c r="A67" s="64" t="s">
        <v>290</v>
      </c>
      <c r="B67" s="65" t="str">
        <f>Diag360!C68</f>
        <v xml:space="preserve">Part du territoire en zone protégée</v>
      </c>
      <c r="C67" s="66" t="str">
        <f t="shared" si="2"/>
        <v>https://konsilion.github.io/diag360/pages/indicateurs/be3_i04</v>
      </c>
    </row>
    <row r="68" ht="15.75" customHeight="1">
      <c r="A68" s="64" t="s">
        <v>291</v>
      </c>
      <c r="B68" s="65" t="str">
        <f>Diag360!C69</f>
        <v xml:space="preserve">Superficie moyenne d’espaces verts par habitant dans la ville-centre</v>
      </c>
      <c r="C68" s="66" t="str">
        <f t="shared" si="2"/>
        <v>https://konsilion.github.io/diag360/pages/indicateurs/be3_i05</v>
      </c>
    </row>
    <row r="69" ht="15.75" customHeight="1">
      <c r="A69" s="64" t="s">
        <v>292</v>
      </c>
      <c r="B69" s="65" t="str">
        <f>Diag360!C70</f>
        <v xml:space="preserve">Existence d'un dispositif de tarification incitative sur la collecte des déchets (taxe ou redevance)</v>
      </c>
      <c r="C69" s="66" t="str">
        <f t="shared" si="2"/>
        <v>https://konsilion.github.io/diag360/pages/indicateurs/bi1_i09</v>
      </c>
    </row>
    <row r="70" ht="15.75" customHeight="1">
      <c r="A70" s="64" t="s">
        <v>293</v>
      </c>
      <c r="B70" s="65" t="str">
        <f>Diag360!C71</f>
        <v xml:space="preserve">Existence d'un document-cadre en matière d'économie circulaire</v>
      </c>
      <c r="C70" s="66" t="str">
        <f t="shared" si="2"/>
        <v>https://konsilion.github.io/diag360/pages/indicateurs/bi1_i01</v>
      </c>
    </row>
    <row r="71" ht="15.75" customHeight="1">
      <c r="A71" s="64" t="s">
        <v>294</v>
      </c>
      <c r="B71" s="65" t="str">
        <f>Diag360!C72</f>
        <v xml:space="preserve">Identification d'un agent-référent</v>
      </c>
      <c r="C71" s="66" t="str">
        <f t="shared" si="2"/>
        <v>https://konsilion.github.io/diag360/pages/indicateurs/bi1_i02</v>
      </c>
    </row>
    <row r="72" ht="15.75" customHeight="1">
      <c r="A72" s="64" t="s">
        <v>295</v>
      </c>
      <c r="B72" s="65" t="str">
        <f>Diag360!C73</f>
        <v xml:space="preserve">Indicateur de dépendance économique</v>
      </c>
      <c r="C72" s="66" t="str">
        <f t="shared" si="2"/>
        <v>https://konsilion.github.io/diag360/pages/indicateurs/bi1_i07</v>
      </c>
    </row>
    <row r="73" ht="15.75" customHeight="1">
      <c r="A73" s="64" t="s">
        <v>296</v>
      </c>
      <c r="B73" s="65" t="str">
        <f>Diag360!C74</f>
        <v xml:space="preserve">Nombre d’équipements total pour 1000 habitants</v>
      </c>
      <c r="C73" s="66" t="str">
        <f t="shared" si="2"/>
        <v>https://konsilion.github.io/diag360/pages/indicateurs/bi1_i03</v>
      </c>
    </row>
    <row r="74" ht="15.75" customHeight="1">
      <c r="A74" s="64" t="s">
        <v>297</v>
      </c>
      <c r="B74" s="65" t="str">
        <f>Diag360!C75</f>
        <v xml:space="preserve">Part des achats publics intégrant au moins une considération environnementale</v>
      </c>
      <c r="C74" s="66" t="str">
        <f t="shared" si="2"/>
        <v>https://konsilion.github.io/diag360/pages/indicateurs/bi1_i11</v>
      </c>
    </row>
    <row r="75" ht="15.75" customHeight="1">
      <c r="A75" s="64" t="s">
        <v>298</v>
      </c>
      <c r="B75" s="65" t="str">
        <f>Diag360!C76</f>
        <v xml:space="preserve">Part des emplois dans l’économie sociale et solidaire dans l'ensemble de l'économie</v>
      </c>
      <c r="C75" s="66" t="str">
        <f t="shared" si="2"/>
        <v>https://konsilion.github.io/diag360/pages/indicateurs/bi1_i08</v>
      </c>
    </row>
    <row r="76" ht="15.75" customHeight="1">
      <c r="A76" s="64" t="s">
        <v>299</v>
      </c>
      <c r="B76" s="65" t="str">
        <f>Diag360!C77</f>
        <v xml:space="preserve">Part des emplois de la sphère présentielle</v>
      </c>
      <c r="C76" s="66" t="str">
        <f t="shared" si="2"/>
        <v>https://konsilion.github.io/diag360/pages/indicateurs/bi1_i05</v>
      </c>
    </row>
    <row r="77" ht="15.75" customHeight="1">
      <c r="A77" s="64" t="s">
        <v>300</v>
      </c>
      <c r="B77" s="65" t="str">
        <f>Diag360!C78</f>
        <v xml:space="preserve">Part des emplois jugés "à risque"</v>
      </c>
      <c r="C77" s="66" t="str">
        <f t="shared" si="2"/>
        <v>https://konsilion.github.io/diag360/pages/indicateurs/bi1_i06</v>
      </c>
    </row>
    <row r="78" ht="15.75" customHeight="1">
      <c r="A78" s="64" t="s">
        <v>301</v>
      </c>
      <c r="B78" s="65" t="str">
        <f>Diag360!C79</f>
        <v xml:space="preserve">Taux d’actifs et d’emplois</v>
      </c>
      <c r="C78" s="66" t="str">
        <f t="shared" si="2"/>
        <v>https://konsilion.github.io/diag360/pages/indicateurs/bi1_i04</v>
      </c>
    </row>
    <row r="79" ht="15.75" customHeight="1">
      <c r="A79" s="64" t="s">
        <v>302</v>
      </c>
      <c r="B79" s="65" t="str">
        <f>Diag360!C80</f>
        <v xml:space="preserve">Taux de valorisation matière et organique des déchets ménagers et assimilés</v>
      </c>
      <c r="C79" s="66" t="str">
        <f t="shared" si="2"/>
        <v>https://konsilion.github.io/diag360/pages/indicateurs/bi1_i10</v>
      </c>
    </row>
    <row r="80" ht="15.75" customHeight="1">
      <c r="A80" s="64" t="s">
        <v>303</v>
      </c>
      <c r="B80" s="65" t="str">
        <f>Diag360!C81</f>
        <v xml:space="preserve">Distance moyenne aux bibliothèques</v>
      </c>
      <c r="C80" s="66" t="str">
        <f t="shared" si="2"/>
        <v>https://konsilion.github.io/diag360/pages/indicateurs/be1_i05</v>
      </c>
    </row>
    <row r="81" ht="15.75" customHeight="1">
      <c r="A81" s="64" t="s">
        <v>304</v>
      </c>
      <c r="B81" s="65" t="str">
        <f>Diag360!C82</f>
        <v xml:space="preserve">Existence d'un Projet Éducatif Territorial (PEDT)</v>
      </c>
      <c r="C81" s="66" t="str">
        <f t="shared" si="2"/>
        <v>https://konsilion.github.io/diag360/pages/indicateurs/be1_i01</v>
      </c>
    </row>
    <row r="82" ht="15.75" customHeight="1">
      <c r="A82" s="64" t="s">
        <v>305</v>
      </c>
      <c r="B82" s="65" t="str">
        <f>Diag360!C83</f>
        <v xml:space="preserve">Existence d’un dispositif d’éco-conditionnalité des aides aux acteurs et projets associatifs</v>
      </c>
      <c r="C82" s="66" t="str">
        <f t="shared" si="2"/>
        <v>https://konsilion.github.io/diag360/pages/indicateurs/be1_i09</v>
      </c>
    </row>
    <row r="83" ht="15.75" customHeight="1">
      <c r="A83" s="64" t="s">
        <v>306</v>
      </c>
      <c r="B83" s="65" t="str">
        <f>Diag360!C84</f>
        <v xml:space="preserve">Identification d'un agent-référent</v>
      </c>
      <c r="C83" s="66" t="str">
        <f t="shared" si="2"/>
        <v>https://konsilion.github.io/diag360/pages/indicateurs/be1_i02</v>
      </c>
    </row>
    <row r="84" ht="15.75" customHeight="1">
      <c r="A84" s="64" t="s">
        <v>307</v>
      </c>
      <c r="B84" s="65" t="str">
        <f>Diag360!C85</f>
        <v xml:space="preserve">Indice de fragilité numérique</v>
      </c>
      <c r="C84" s="66" t="str">
        <f t="shared" si="2"/>
        <v>https://konsilion.github.io/diag360/pages/indicateurs/be1_i03</v>
      </c>
    </row>
    <row r="85" ht="15.75" customHeight="1">
      <c r="A85" s="64" t="s">
        <v>308</v>
      </c>
      <c r="B85" s="65" t="str">
        <f>Diag360!C86</f>
        <v xml:space="preserve">Nombre de médias locaux indépendants à l'échelle départementale</v>
      </c>
      <c r="C85" s="66" t="str">
        <f t="shared" si="2"/>
        <v>https://konsilion.github.io/diag360/pages/indicateurs/be1_i04</v>
      </c>
    </row>
    <row r="86" ht="15.75" customHeight="1">
      <c r="A86" s="64" t="s">
        <v>309</v>
      </c>
      <c r="B86" s="65" t="str">
        <f>Diag360!C87</f>
        <v xml:space="preserve">Part des communes du territoire de plus de 5000 habitants disposant d’une programmation événementielle en lien avec la transition écologique et la résilience territoriale</v>
      </c>
      <c r="C86" s="66" t="str">
        <f t="shared" si="2"/>
        <v>https://konsilion.github.io/diag360/pages/indicateurs/be1_i08</v>
      </c>
    </row>
    <row r="87" ht="15.75" customHeight="1">
      <c r="A87" s="64" t="s">
        <v>310</v>
      </c>
      <c r="B87" s="65" t="str">
        <f>Diag360!C88</f>
        <v xml:space="preserve">Part des établissements scolaires engagés dans une démarche globale de développement durable (label E3D)</v>
      </c>
      <c r="C87" s="66" t="str">
        <f t="shared" si="2"/>
        <v>https://konsilion.github.io/diag360/pages/indicateurs/be1_i06</v>
      </c>
    </row>
    <row r="88" ht="15.75" customHeight="1">
      <c r="A88" s="64" t="s">
        <v>311</v>
      </c>
      <c r="B88" s="65" t="str">
        <f>Diag360!C89</f>
        <v xml:space="preserve">Part des établissements scolaires enseignant la préparation aux situations d’urgence et la réduction des risques</v>
      </c>
      <c r="C88" s="66" t="str">
        <f t="shared" si="2"/>
        <v>https://konsilion.github.io/diag360/pages/indicateurs/be1_i07</v>
      </c>
    </row>
    <row r="89" ht="15.75" customHeight="1">
      <c r="A89" s="64" t="s">
        <v>312</v>
      </c>
      <c r="B89" s="65" t="str">
        <f>Diag360!C90</f>
        <v xml:space="preserve">Accessibilité théorique aux commerces alimentaires à vélo</v>
      </c>
      <c r="C89" s="66" t="str">
        <f t="shared" si="2"/>
        <v>https://konsilion.github.io/diag360/pages/indicateurs/bv2_i06</v>
      </c>
    </row>
    <row r="90" ht="15.75" customHeight="1">
      <c r="A90" s="64" t="s">
        <v>313</v>
      </c>
      <c r="B90" s="65" t="str">
        <f>Diag360!C91</f>
        <v xml:space="preserve">Adéquation théorique entre la production agricole et la consommation du territoire</v>
      </c>
      <c r="C90" s="66" t="str">
        <f t="shared" si="2"/>
        <v>https://konsilion.github.io/diag360/pages/indicateurs/bv2_i10</v>
      </c>
    </row>
    <row r="91" ht="15.75" customHeight="1">
      <c r="A91" s="64" t="s">
        <v>314</v>
      </c>
      <c r="B91" s="69" t="str">
        <f>Diag360!C92</f>
        <v xml:space="preserve">Densité d’outils de logistique ou de transformation alimentaire locaux</v>
      </c>
      <c r="C91" s="66" t="str">
        <f t="shared" si="2"/>
        <v>https://konsilion.github.io/diag360/pages/indicateurs/bv2_i09</v>
      </c>
    </row>
    <row r="92" ht="15.75" customHeight="1">
      <c r="A92" s="64" t="s">
        <v>315</v>
      </c>
      <c r="B92" s="69" t="str">
        <f>Diag360!C93</f>
        <v xml:space="preserve">Densité de supérettes et d’épiceries pour 1000 habitants</v>
      </c>
      <c r="C92" s="66" t="str">
        <f t="shared" si="2"/>
        <v>https://konsilion.github.io/diag360/pages/indicateurs/bv2_i05</v>
      </c>
    </row>
    <row r="93" ht="15.75" customHeight="1">
      <c r="A93" s="64" t="s">
        <v>316</v>
      </c>
      <c r="B93" s="65" t="str">
        <f>Diag360!C94</f>
        <v xml:space="preserve">Evolution de la Surface Agricole Utile entre 2010 et 2020</v>
      </c>
      <c r="C93" s="66" t="str">
        <f t="shared" si="2"/>
        <v>https://konsilion.github.io/diag360/pages/indicateurs/bv2_i03</v>
      </c>
    </row>
    <row r="94" ht="15.75" customHeight="1">
      <c r="A94" s="64" t="s">
        <v>317</v>
      </c>
      <c r="B94" s="65" t="str">
        <f>Diag360!C95</f>
        <v xml:space="preserve">Évolution des actifs agricoles entre 2008 et 2019</v>
      </c>
      <c r="C94" s="66" t="str">
        <f t="shared" si="2"/>
        <v>https://konsilion.github.io/diag360/pages/indicateurs/bv2_i08</v>
      </c>
    </row>
    <row r="95" ht="15.75" customHeight="1">
      <c r="A95" s="64" t="s">
        <v>318</v>
      </c>
      <c r="B95" s="65" t="str">
        <f>Diag360!C96</f>
        <v xml:space="preserve">Existence d’un Projet Alimentaire Territorial</v>
      </c>
      <c r="C95" s="66" t="str">
        <f t="shared" si="2"/>
        <v>https://konsilion.github.io/diag360/pages/indicateurs/bv2_i01</v>
      </c>
    </row>
    <row r="96" ht="15.75" customHeight="1">
      <c r="A96" s="64" t="s">
        <v>319</v>
      </c>
      <c r="B96" s="65" t="str">
        <f>Diag360!C97</f>
        <v xml:space="preserve">Identification d'un agent-référent</v>
      </c>
      <c r="C96" s="66" t="str">
        <f t="shared" si="2"/>
        <v>https://konsilion.github.io/diag360/pages/indicateurs/bv2_i02</v>
      </c>
    </row>
    <row r="97" ht="15.75" customHeight="1">
      <c r="A97" s="64" t="s">
        <v>320</v>
      </c>
      <c r="B97" s="65" t="str">
        <f>Diag360!C98</f>
        <v xml:space="preserve">Nombre de marchés de producteurs hebdomadaires pour 1000 habitants</v>
      </c>
      <c r="C97" s="66" t="str">
        <f t="shared" si="2"/>
        <v>https://konsilion.github.io/diag360/pages/indicateurs/bv2_i04</v>
      </c>
    </row>
    <row r="98" ht="15.75" customHeight="1">
      <c r="A98" s="64" t="s">
        <v>321</v>
      </c>
      <c r="B98" s="65" t="str">
        <f>Diag360!C99</f>
        <v xml:space="preserve">Part de la restauration collective respectant les critères d'approvisionnement de la loi Egalim</v>
      </c>
      <c r="C98" s="66" t="str">
        <f t="shared" si="2"/>
        <v>https://konsilion.github.io/diag360/pages/indicateurs/bv2_i07</v>
      </c>
    </row>
    <row r="99" ht="15.75" customHeight="1">
      <c r="A99" s="64" t="s">
        <v>322</v>
      </c>
      <c r="B99" s="65" t="str">
        <f>Diag360!C100</f>
        <v xml:space="preserve">Part de la surface agricole en agriculture Biologique sur la surface agricole utile</v>
      </c>
      <c r="C99" s="66" t="str">
        <f t="shared" si="2"/>
        <v>https://konsilion.github.io/diag360/pages/indicateurs/bv2_i11</v>
      </c>
    </row>
    <row r="100" ht="15.75" customHeight="1">
      <c r="A100" s="64" t="s">
        <v>323</v>
      </c>
      <c r="B100" s="65" t="str">
        <f>Diag360!C101</f>
        <v xml:space="preserve">Part de la Surface Agricole Utile sur la superficie totale du territoire</v>
      </c>
      <c r="C100" s="66" t="str">
        <f t="shared" si="2"/>
        <v>https://konsilion.github.io/diag360/pages/indicateurs/bv2_i12</v>
      </c>
    </row>
    <row r="101" ht="15.75" customHeight="1">
      <c r="A101" s="64" t="s">
        <v>324</v>
      </c>
      <c r="B101" s="65" t="str">
        <f>Diag360!C102</f>
        <v xml:space="preserve">Quantité annuelle d'achats de substances actives rapporté à la SAU du territoire</v>
      </c>
      <c r="C101" s="66" t="str">
        <f t="shared" si="2"/>
        <v>https://konsilion.github.io/diag360/pages/indicateurs/bv2_i13</v>
      </c>
    </row>
    <row r="102" ht="15.75" customHeight="1">
      <c r="A102" s="64" t="s">
        <v>325</v>
      </c>
      <c r="B102" s="65" t="str">
        <f>Diag360!C103</f>
        <v xml:space="preserve">Score « Haute Valeur Naturelle »</v>
      </c>
      <c r="C102" s="66" t="str">
        <f t="shared" si="2"/>
        <v>https://konsilion.github.io/diag360/pages/indicateurs/bv2_i14</v>
      </c>
    </row>
    <row r="103" ht="15.75" customHeight="1">
      <c r="A103" s="64" t="s">
        <v>326</v>
      </c>
      <c r="B103" s="65" t="str">
        <f>Diag360!C104</f>
        <v xml:space="preserve">Existence d'un recensement des sites et événements sensibles</v>
      </c>
      <c r="C103" s="66" t="str">
        <f t="shared" si="2"/>
        <v>https://konsilion.github.io/diag360/pages/indicateurs/bv5_i05</v>
      </c>
    </row>
    <row r="104" ht="15.75" customHeight="1">
      <c r="A104" s="64" t="s">
        <v>327</v>
      </c>
      <c r="B104" s="65" t="str">
        <f>Diag360!C105</f>
        <v xml:space="preserve">Existence d'un schéma de résilience numérique</v>
      </c>
      <c r="C104" s="66" t="str">
        <f t="shared" si="2"/>
        <v>https://konsilion.github.io/diag360/pages/indicateurs/bv5_i07</v>
      </c>
    </row>
    <row r="105" ht="15.75" customHeight="1">
      <c r="A105" s="64" t="s">
        <v>328</v>
      </c>
      <c r="B105" s="65" t="str">
        <f>Diag360!C106</f>
        <v xml:space="preserve">Existence de relations de travail entre la collectivité et les associations agréées de sécurité civile sur le territoire départemental</v>
      </c>
      <c r="C105" s="66" t="str">
        <f t="shared" si="2"/>
        <v>https://konsilion.github.io/diag360/pages/indicateurs/bv5_i06</v>
      </c>
    </row>
    <row r="106" ht="15.75" customHeight="1">
      <c r="A106" s="64" t="s">
        <v>329</v>
      </c>
      <c r="B106" s="65" t="str">
        <f>Diag360!C107</f>
        <v xml:space="preserve">Identification d'un agent-référent</v>
      </c>
      <c r="C106" s="66" t="str">
        <f t="shared" si="2"/>
        <v>https://konsilion.github.io/diag360/pages/indicateurs/bv5_i02</v>
      </c>
    </row>
    <row r="107" ht="15.75" customHeight="1">
      <c r="A107" s="64" t="s">
        <v>330</v>
      </c>
      <c r="B107" s="65" t="str">
        <f>Diag360!C108</f>
        <v xml:space="preserve">Nombre de risques majeurs auxquels sont exposées les communes du territoire</v>
      </c>
      <c r="C107" s="66" t="str">
        <f t="shared" si="2"/>
        <v>https://konsilion.github.io/diag360/pages/indicateurs/bv5_i04</v>
      </c>
    </row>
    <row r="108" ht="15.75" customHeight="1">
      <c r="A108" s="64" t="s">
        <v>331</v>
      </c>
      <c r="B108" s="65" t="str">
        <f>Diag360!C109</f>
        <v xml:space="preserve">Nombre de victimes de violences de type « coups et blessures volontaires » pour 1000 habitants</v>
      </c>
      <c r="C108" s="66" t="str">
        <f t="shared" si="2"/>
        <v>https://konsilion.github.io/diag360/pages/indicateurs/bv5_i03</v>
      </c>
    </row>
    <row r="109" ht="15.75" customHeight="1">
      <c r="A109" s="64" t="s">
        <v>332</v>
      </c>
      <c r="B109" s="65" t="str">
        <f>Diag360!C110</f>
        <v xml:space="preserve">Part des communes couvertes par un PCS ou un PiCS</v>
      </c>
      <c r="C109" s="66" t="str">
        <f t="shared" si="2"/>
        <v>https://konsilion.github.io/diag360/pages/indicateurs/bv5_i01</v>
      </c>
    </row>
    <row r="110" ht="15.75" customHeight="1">
      <c r="A110" s="64" t="s">
        <v>333</v>
      </c>
      <c r="B110" s="65" t="str">
        <f>Diag360!C111</f>
        <v xml:space="preserve">Différence entre le taux d'emploi des femmes et des hommes</v>
      </c>
      <c r="C110" s="66" t="str">
        <f t="shared" si="2"/>
        <v>https://konsilion.github.io/diag360/pages/indicateurs/be2_i14</v>
      </c>
    </row>
    <row r="111" ht="15.75" customHeight="1">
      <c r="A111" s="64" t="s">
        <v>334</v>
      </c>
      <c r="B111" s="65" t="str">
        <f>Diag360!C112</f>
        <v xml:space="preserve">Existence d'une Convention Territoriale Globale (CTG) comprenant une analyse des besoins sociaux</v>
      </c>
      <c r="C111" s="66" t="str">
        <f t="shared" si="2"/>
        <v>https://konsilion.github.io/diag360/pages/indicateurs/be2_i01</v>
      </c>
    </row>
    <row r="112" ht="15.75" customHeight="1">
      <c r="A112" s="64" t="s">
        <v>335</v>
      </c>
      <c r="B112" s="65" t="str">
        <f>Diag360!C113</f>
        <v xml:space="preserve">Identification d'un agent-référent</v>
      </c>
      <c r="C112" s="66" t="str">
        <f t="shared" si="2"/>
        <v>https://konsilion.github.io/diag360/pages/indicateurs/be2_i02</v>
      </c>
    </row>
    <row r="113" ht="15.75" customHeight="1">
      <c r="A113" s="64" t="s">
        <v>336</v>
      </c>
      <c r="B113" s="65" t="str">
        <f>Diag360!C114</f>
        <v xml:space="preserve">Nombre d'associations pour 1000 habitants</v>
      </c>
      <c r="C113" s="66" t="str">
        <f t="shared" si="2"/>
        <v>https://konsilion.github.io/diag360/pages/indicateurs/be2_i10</v>
      </c>
    </row>
    <row r="114" ht="15.75" customHeight="1">
      <c r="A114" s="64" t="s">
        <v>337</v>
      </c>
      <c r="B114" s="65" t="str">
        <f>Diag360!C115</f>
        <v xml:space="preserve">Nombre d'événements grand public festifs et fédérateurs organisés ou soutenus par la collectivité par an pour 100.000 habitants</v>
      </c>
      <c r="C114" s="66" t="str">
        <f t="shared" si="2"/>
        <v>https://konsilion.github.io/diag360/pages/indicateurs/be2_i12</v>
      </c>
    </row>
    <row r="115" ht="15.75" customHeight="1">
      <c r="A115" s="64" t="s">
        <v>338</v>
      </c>
      <c r="B115" s="65" t="str">
        <f>Diag360!C116</f>
        <v xml:space="preserve">Nombre de lieux de sociabilité publics pour 1000 habitants</v>
      </c>
      <c r="C115" s="66" t="str">
        <f t="shared" si="2"/>
        <v>https://konsilion.github.io/diag360/pages/indicateurs/be2_i08</v>
      </c>
    </row>
    <row r="116" ht="15.75" customHeight="1">
      <c r="A116" s="64" t="s">
        <v>339</v>
      </c>
      <c r="B116" s="65" t="str">
        <f>Diag360!C117</f>
        <v xml:space="preserve">Nombre de structures de l’animation de la vie sociale agréée par la CAF (Centre social ou Espace de vie sociale) à l'échelle intercommunale pour 100.000 habitants</v>
      </c>
      <c r="C116" s="66" t="str">
        <f t="shared" si="2"/>
        <v>https://konsilion.github.io/diag360/pages/indicateurs/be2_i11</v>
      </c>
    </row>
    <row r="117" ht="15.75" customHeight="1">
      <c r="A117" s="64" t="s">
        <v>340</v>
      </c>
      <c r="B117" s="65" t="str">
        <f>Diag360!C118</f>
        <v xml:space="preserve">Nombre de travailleurs sociaux / Nombre d'allocataires du RSA</v>
      </c>
      <c r="C117" s="66" t="str">
        <f t="shared" si="2"/>
        <v>https://konsilion.github.io/diag360/pages/indicateurs/be2_i15</v>
      </c>
    </row>
    <row r="118" ht="15.75" customHeight="1">
      <c r="A118" s="64" t="s">
        <v>341</v>
      </c>
      <c r="B118" s="65" t="str">
        <f>Diag360!C119</f>
        <v xml:space="preserve">Part des communes de plus de 1000 habitants ayant totalement mis en oeuvre leur Plan de mise en accessibilité de la voirie et des aménagements des espaces publics (PAVE)</v>
      </c>
      <c r="C118" s="66" t="str">
        <f t="shared" si="2"/>
        <v>https://konsilion.github.io/diag360/pages/indicateurs/be2_i16</v>
      </c>
    </row>
    <row r="119" ht="15.75" customHeight="1">
      <c r="A119" s="64" t="s">
        <v>342</v>
      </c>
      <c r="B119" s="65" t="str">
        <f>Diag360!C120</f>
        <v xml:space="preserve">Part des femmes dans l'exécutif communautaire</v>
      </c>
      <c r="C119" s="66" t="str">
        <f t="shared" si="2"/>
        <v>https://konsilion.github.io/diag360/pages/indicateurs/be2_i17</v>
      </c>
    </row>
    <row r="120" ht="15.75" customHeight="1">
      <c r="A120" s="64" t="s">
        <v>343</v>
      </c>
      <c r="B120" s="65" t="str">
        <f>Diag360!C121</f>
        <v xml:space="preserve">Part des jeunes (15-24 ans) non insérés</v>
      </c>
      <c r="C120" s="66" t="str">
        <f t="shared" si="2"/>
        <v>https://konsilion.github.io/diag360/pages/indicateurs/be2_i06</v>
      </c>
    </row>
    <row r="121" ht="15.75" customHeight="1">
      <c r="A121" s="64" t="s">
        <v>344</v>
      </c>
      <c r="B121" s="65" t="str">
        <f>Diag360!C122</f>
        <v xml:space="preserve">Part des ménages d'une seule personne</v>
      </c>
      <c r="C121" s="66" t="str">
        <f t="shared" si="2"/>
        <v>https://konsilion.github.io/diag360/pages/indicateurs/be2_i04</v>
      </c>
    </row>
    <row r="122" ht="15.75" customHeight="1">
      <c r="A122" s="64" t="s">
        <v>345</v>
      </c>
      <c r="B122" s="65" t="str">
        <f>Diag360!C123</f>
        <v xml:space="preserve">Rapport interdécile du niveau de vie (9e décile / 1er décile)</v>
      </c>
      <c r="C122" s="66" t="str">
        <f t="shared" si="2"/>
        <v>https://konsilion.github.io/diag360/pages/indicateurs/be2_i13</v>
      </c>
    </row>
    <row r="123" ht="15.75" customHeight="1">
      <c r="A123" s="64" t="s">
        <v>346</v>
      </c>
      <c r="B123" s="65" t="str">
        <f>Diag360!C124</f>
        <v xml:space="preserve">Reconnaissance de l'engagement de l'Office de Tourisme dans la transition écologique</v>
      </c>
      <c r="C123" s="66" t="str">
        <f t="shared" si="2"/>
        <v>https://konsilion.github.io/diag360/pages/indicateurs/be2_i03</v>
      </c>
    </row>
    <row r="124" ht="15.75" customHeight="1">
      <c r="A124" s="64" t="s">
        <v>347</v>
      </c>
      <c r="B124" s="65" t="str">
        <f>Diag360!C125</f>
        <v xml:space="preserve">Taux de couverture accueil jeune enfant pour 100 enfants de moins de 3 ans</v>
      </c>
      <c r="C124" s="66" t="str">
        <f t="shared" si="2"/>
        <v>https://konsilion.github.io/diag360/pages/indicateurs/be2_i09</v>
      </c>
    </row>
    <row r="125" ht="15.75" customHeight="1">
      <c r="A125" s="64" t="s">
        <v>348</v>
      </c>
      <c r="B125" s="65" t="str">
        <f>Diag360!C126</f>
        <v xml:space="preserve">Taux de participation aux élections municipales 2020</v>
      </c>
      <c r="C125" s="66" t="str">
        <f t="shared" si="2"/>
        <v>https://konsilion.github.io/diag360/pages/indicateurs/be2_i07</v>
      </c>
    </row>
    <row r="126" ht="15.75" customHeight="1">
      <c r="A126" s="64" t="s">
        <v>349</v>
      </c>
      <c r="B126" s="65" t="str">
        <f>Diag360!C127</f>
        <v xml:space="preserve">Taux de pauvreté</v>
      </c>
      <c r="C126" s="66" t="str">
        <f t="shared" si="2"/>
        <v>https://konsilion.github.io/diag360/pages/indicateurs/be2_i05</v>
      </c>
      <c r="D126" s="70"/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16.289999999999999"/>
    <col customWidth="1" min="2" max="2" width="35.140000000000001"/>
    <col customWidth="1" min="3" max="3" width="81.709999999999994"/>
    <col customWidth="1" min="4" max="4" width="20.43"/>
    <col customWidth="1" min="5" max="5" width="16.859999999999999"/>
    <col customWidth="1" min="6" max="6" width="44.43"/>
    <col customWidth="1" min="7" max="7" width="14.710000000000001"/>
    <col customWidth="1" min="8" max="25" width="8.8599999999999994"/>
  </cols>
  <sheetData>
    <row r="1">
      <c r="A1" s="63" t="s">
        <v>350</v>
      </c>
      <c r="B1" s="63" t="s">
        <v>212</v>
      </c>
      <c r="C1" s="63" t="s">
        <v>225</v>
      </c>
      <c r="D1" s="71" t="s">
        <v>351</v>
      </c>
      <c r="E1" s="71" t="s">
        <v>352</v>
      </c>
      <c r="F1" s="71" t="s">
        <v>353</v>
      </c>
      <c r="G1" s="71" t="s">
        <v>354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>
      <c r="A2" s="65" t="str">
        <f>Diag360!A3</f>
        <v>Vitaux</v>
      </c>
      <c r="B2" s="65" t="str">
        <f>Diag360!B3</f>
        <v xml:space="preserve">Avoir accès à l'eau potable</v>
      </c>
      <c r="C2" s="65" t="str">
        <f>Diag360!C3</f>
        <v xml:space="preserve">Conformité des performances des équipements d’épuration</v>
      </c>
      <c r="D2" s="72" t="str">
        <f>Diag360!G3</f>
        <v>ret</v>
      </c>
      <c r="E2" s="68" t="str">
        <f>Diag360!F3</f>
        <v>%</v>
      </c>
      <c r="F2" s="65" t="str">
        <f>Diag360!D3&amp;IF(Diag360!E3="","",";"&amp;Diag360!E3)</f>
        <v xml:space="preserve">Eau France</v>
      </c>
      <c r="G2" s="73">
        <f>IFERROR(IF(Diag360!I3=0,Diag360!I3+0.0001,Diag360!I3),0)</f>
        <v>0</v>
      </c>
    </row>
    <row r="3">
      <c r="A3" s="65" t="str">
        <f>Diag360!A4</f>
        <v>Vitaux</v>
      </c>
      <c r="B3" s="65" t="str">
        <f>Diag360!B4</f>
        <v xml:space="preserve">Avoir accès à l'eau potable</v>
      </c>
      <c r="C3" s="65" t="str">
        <f>Diag360!C4</f>
        <v xml:space="preserve">Couverture effective du territoire par au moins un outil de planification et de gestion de l’eau</v>
      </c>
      <c r="D3" s="72">
        <f>Diag360!G4</f>
        <v>0</v>
      </c>
      <c r="E3" s="68" t="str">
        <f>Diag360!F4</f>
        <v>-</v>
      </c>
      <c r="F3" s="65" t="str">
        <f>Diag360!D4&amp;IF(Diag360!E4="","",";"&amp;Diag360!E4)</f>
        <v>Interne;Gest'eau</v>
      </c>
      <c r="G3" s="73">
        <f>IFERROR(IF(Diag360!I4=0,Diag360!I4+0.0001,Diag360!I4),0)</f>
        <v>0</v>
      </c>
    </row>
    <row r="4">
      <c r="A4" s="65" t="str">
        <f>Diag360!A5</f>
        <v>Vitaux</v>
      </c>
      <c r="B4" s="65" t="str">
        <f>Diag360!B5</f>
        <v xml:space="preserve">Avoir accès à l'eau potable</v>
      </c>
      <c r="C4" s="65" t="str">
        <f>Diag360!C5</f>
        <v xml:space="preserve">Durée d’autonomie du service d’eau</v>
      </c>
      <c r="D4" s="72">
        <f>Diag360!G5</f>
        <v>0</v>
      </c>
      <c r="E4" s="68" t="str">
        <f>Diag360!F5</f>
        <v xml:space="preserve">heure / notation</v>
      </c>
      <c r="F4" s="65" t="str">
        <f>Diag360!D5&amp;IF(Diag360!E5="","",";"&amp;Diag360!E5)</f>
        <v>Interne</v>
      </c>
      <c r="G4" s="73">
        <f>IFERROR(IF(Diag360!I5=0,Diag360!I5+0.0001,Diag360!I5),0)</f>
        <v>0.0001</v>
      </c>
    </row>
    <row r="5">
      <c r="A5" s="65" t="str">
        <f>Diag360!A6</f>
        <v>Vitaux</v>
      </c>
      <c r="B5" s="65" t="str">
        <f>Diag360!B6</f>
        <v xml:space="preserve">Avoir accès à l'eau potable</v>
      </c>
      <c r="C5" s="65" t="str">
        <f>Diag360!C6</f>
        <v xml:space="preserve">Existence d'un schéma directeur de l'eau potable de moins de 10 ans</v>
      </c>
      <c r="D5" s="72">
        <f>Diag360!G6</f>
        <v>0</v>
      </c>
      <c r="E5" s="68" t="str">
        <f>Diag360!F6</f>
        <v>-</v>
      </c>
      <c r="F5" s="65" t="str">
        <f>Diag360!D6&amp;IF(Diag360!E6="","",";"&amp;Diag360!E6)</f>
        <v>Interne</v>
      </c>
      <c r="G5" s="73">
        <f>IFERROR(IF(Diag360!I6=0,Diag360!I6+0.0001,Diag360!I6),0)</f>
        <v>0</v>
      </c>
    </row>
    <row r="6">
      <c r="A6" s="65" t="str">
        <f>Diag360!A7</f>
        <v>Vitaux</v>
      </c>
      <c r="B6" s="65" t="str">
        <f>Diag360!B7</f>
        <v xml:space="preserve">Avoir accès à l'eau potable</v>
      </c>
      <c r="C6" s="65" t="str">
        <f>Diag360!C7</f>
        <v xml:space="preserve">Existence d’un diagnostic territorial sur les conditions d'accès à l'eau de consommation humaine</v>
      </c>
      <c r="D6" s="72">
        <f>Diag360!G7</f>
        <v>0</v>
      </c>
      <c r="E6" s="68" t="str">
        <f>Diag360!F7</f>
        <v>-</v>
      </c>
      <c r="F6" s="65" t="str">
        <f>Diag360!D7&amp;IF(Diag360!E7="","",";"&amp;Diag360!E7)</f>
        <v>Interne</v>
      </c>
      <c r="G6" s="73">
        <f>IFERROR(IF(Diag360!I7=0,Diag360!I7+0.0001,Diag360!I7),0)</f>
        <v>0</v>
      </c>
    </row>
    <row r="7">
      <c r="A7" s="65" t="str">
        <f>Diag360!A8</f>
        <v>Vitaux</v>
      </c>
      <c r="B7" s="65" t="str">
        <f>Diag360!B8</f>
        <v xml:space="preserve">Avoir accès à l'eau potable</v>
      </c>
      <c r="C7" s="65" t="str">
        <f>Diag360!C8</f>
        <v xml:space="preserve">Existence d’une tarification progressive de l’eau</v>
      </c>
      <c r="D7" s="72">
        <f>Diag360!G8</f>
        <v>0</v>
      </c>
      <c r="E7" s="68" t="str">
        <f>Diag360!F8</f>
        <v>-</v>
      </c>
      <c r="F7" s="65" t="str">
        <f>Diag360!D8&amp;IF(Diag360!E8="","",";"&amp;Diag360!E8)</f>
        <v>Interne</v>
      </c>
      <c r="G7" s="73">
        <f>IFERROR(IF(Diag360!I8=0,Diag360!I8+0.0001,Diag360!I8),0)</f>
        <v>0</v>
      </c>
    </row>
    <row r="8">
      <c r="A8" s="65" t="str">
        <f>Diag360!A9</f>
        <v>Vitaux</v>
      </c>
      <c r="B8" s="65" t="str">
        <f>Diag360!B9</f>
        <v xml:space="preserve">Avoir accès à l'eau potable</v>
      </c>
      <c r="C8" s="65" t="str">
        <f>Diag360!C9</f>
        <v xml:space="preserve">Existence de de ressources alternatives pour l’alimentation en eau potable (interconnexion, stocks stratégiques d’eau et/ou de moyens de potabilisation alternatifs d’urgence)</v>
      </c>
      <c r="D8" s="72">
        <f>Diag360!G9</f>
        <v>0</v>
      </c>
      <c r="E8" s="68" t="str">
        <f>Diag360!F9</f>
        <v>-</v>
      </c>
      <c r="F8" s="65" t="str">
        <f>Diag360!D9&amp;IF(Diag360!E9="","",";"&amp;Diag360!E9)</f>
        <v>Interne</v>
      </c>
      <c r="G8" s="73">
        <f>IFERROR(IF(Diag360!I9=0,Diag360!I9+0.0001,Diag360!I9),0)</f>
        <v>0.0001</v>
      </c>
    </row>
    <row r="9">
      <c r="A9" s="65" t="str">
        <f>Diag360!A10</f>
        <v>Vitaux</v>
      </c>
      <c r="B9" s="65" t="str">
        <f>Diag360!B10</f>
        <v xml:space="preserve">Avoir accès à l'eau potable</v>
      </c>
      <c r="C9" s="65" t="str">
        <f>Diag360!C10</f>
        <v xml:space="preserve">Existence de dispositifs de protection sociale des abonnés pour l’accès à l’eau</v>
      </c>
      <c r="D9" s="72">
        <f>Diag360!G10</f>
        <v>0</v>
      </c>
      <c r="E9" s="68" t="str">
        <f>Diag360!F10</f>
        <v>-</v>
      </c>
      <c r="F9" s="65" t="str">
        <f>Diag360!D10&amp;IF(Diag360!E10="","",";"&amp;Diag360!E10)</f>
        <v>Interne</v>
      </c>
      <c r="G9" s="73">
        <f>IFERROR(IF(Diag360!I10=0,Diag360!I10+0.0001,Diag360!I10),0)</f>
        <v>0</v>
      </c>
    </row>
    <row r="10">
      <c r="A10" s="65" t="str">
        <f>Diag360!A11</f>
        <v>Vitaux</v>
      </c>
      <c r="B10" s="65" t="str">
        <f>Diag360!B11</f>
        <v xml:space="preserve">Avoir accès à l'eau potable</v>
      </c>
      <c r="C10" s="65" t="str">
        <f>Diag360!C11</f>
        <v xml:space="preserve">Existence et mise en œuvre d’un Plan de gestion de la sécurité sanitaire des eaux (PGSSE)</v>
      </c>
      <c r="D10" s="72">
        <f>Diag360!G11</f>
        <v>0</v>
      </c>
      <c r="E10" s="68" t="str">
        <f>Diag360!F11</f>
        <v>-</v>
      </c>
      <c r="F10" s="65" t="str">
        <f>Diag360!D11&amp;IF(Diag360!E11="","",";"&amp;Diag360!E11)</f>
        <v>Interne</v>
      </c>
      <c r="G10" s="73">
        <f>IFERROR(IF(Diag360!I11=0,Diag360!I11+0.0001,Diag360!I11),0)</f>
        <v>0</v>
      </c>
    </row>
    <row r="11">
      <c r="A11" s="65" t="str">
        <f>Diag360!A12</f>
        <v>Vitaux</v>
      </c>
      <c r="B11" s="65" t="str">
        <f>Diag360!B12</f>
        <v xml:space="preserve">Avoir accès à l'eau potable</v>
      </c>
      <c r="C11" s="65" t="str">
        <f>Diag360!C12</f>
        <v xml:space="preserve">Fréquence des interruptions de service d'eau potable non programmées</v>
      </c>
      <c r="D11" s="72">
        <f>Diag360!G12</f>
        <v>0</v>
      </c>
      <c r="E11" s="68" t="str">
        <f>Diag360!F12</f>
        <v xml:space="preserve">/ 1000 abonnés</v>
      </c>
      <c r="F11" s="65" t="str">
        <f>Diag360!D12&amp;IF(Diag360!E12="","",";"&amp;Diag360!E12)</f>
        <v xml:space="preserve">Eau France</v>
      </c>
      <c r="G11" s="73">
        <f>IFERROR(IF(Diag360!I12=0,Diag360!I12+0.0001,Diag360!I12),0)</f>
        <v>1</v>
      </c>
    </row>
    <row r="12">
      <c r="A12" s="65" t="str">
        <f>Diag360!A13</f>
        <v>Vitaux</v>
      </c>
      <c r="B12" s="65" t="str">
        <f>Diag360!B13</f>
        <v xml:space="preserve">Avoir accès à l'eau potable</v>
      </c>
      <c r="C12" s="65" t="str">
        <f>Diag360!C13</f>
        <v xml:space="preserve">Identification d'un agent-référent</v>
      </c>
      <c r="D12" s="72">
        <f>Diag360!G13</f>
        <v>0</v>
      </c>
      <c r="E12" s="68" t="str">
        <f>Diag360!F13</f>
        <v>-</v>
      </c>
      <c r="F12" s="65" t="str">
        <f>Diag360!D13&amp;IF(Diag360!E13="","",";"&amp;Diag360!E13)</f>
        <v>Interne</v>
      </c>
      <c r="G12" s="73">
        <f>IFERROR(IF(Diag360!I13=0,Diag360!I13+0.0001,Diag360!I13),0)</f>
        <v>0.5</v>
      </c>
    </row>
    <row r="13">
      <c r="A13" s="65" t="str">
        <f>Diag360!A14</f>
        <v>Vitaux</v>
      </c>
      <c r="B13" s="65" t="str">
        <f>Diag360!B14</f>
        <v xml:space="preserve">Avoir accès à l'eau potable</v>
      </c>
      <c r="C13" s="65" t="str">
        <f>Diag360!C14</f>
        <v xml:space="preserve">Indice Linéaire des Volumes non comptés (ILVNC)</v>
      </c>
      <c r="D13" s="72">
        <f>Diag360!G14</f>
        <v>0</v>
      </c>
      <c r="E13" s="68" t="str">
        <f>Diag360!F14</f>
        <v xml:space="preserve">m3 / km / jour</v>
      </c>
      <c r="F13" s="65" t="str">
        <f>Diag360!D14&amp;IF(Diag360!E14="","",";"&amp;Diag360!E14)</f>
        <v xml:space="preserve">Eau France</v>
      </c>
      <c r="G13" s="73">
        <f>IFERROR(IF(Diag360!I14=0,Diag360!I14+0.0001,Diag360!I14),0)</f>
        <v>0.0001</v>
      </c>
    </row>
    <row r="14">
      <c r="A14" s="65" t="str">
        <f>Diag360!A15</f>
        <v>Vitaux</v>
      </c>
      <c r="B14" s="65" t="str">
        <f>Diag360!B15</f>
        <v xml:space="preserve">Avoir accès à l'eau potable</v>
      </c>
      <c r="C14" s="65" t="str">
        <f>Diag360!C15</f>
        <v xml:space="preserve">Mise en œuvre de mesures permettant de garantir l’accès à l’eau de consommation humaine (Art. L2224-7-3 CGCT)</v>
      </c>
      <c r="D14" s="72">
        <f>Diag360!G15</f>
        <v>0</v>
      </c>
      <c r="E14" s="68" t="str">
        <f>Diag360!F15</f>
        <v>-</v>
      </c>
      <c r="F14" s="65" t="str">
        <f>Diag360!D15&amp;IF(Diag360!E15="","",";"&amp;Diag360!E15)</f>
        <v>Interne</v>
      </c>
      <c r="G14" s="73">
        <f>IFERROR(IF(Diag360!I15=0,Diag360!I15+0.0001,Diag360!I15),0)</f>
        <v>0</v>
      </c>
    </row>
    <row r="15">
      <c r="A15" s="65" t="str">
        <f>Diag360!A16</f>
        <v>Vitaux</v>
      </c>
      <c r="B15" s="65" t="str">
        <f>Diag360!B16</f>
        <v xml:space="preserve">Avoir accès à l'eau potable</v>
      </c>
      <c r="C15" s="65" t="str">
        <f>Diag360!C16</f>
        <v xml:space="preserve">Part du territoire en alerte sécheresse estivale pour les eaux superficielles</v>
      </c>
      <c r="D15" s="72">
        <f>Diag360!G16</f>
        <v>0</v>
      </c>
      <c r="E15" s="68" t="str">
        <f>Diag360!F16</f>
        <v>%</v>
      </c>
      <c r="F15" s="65" t="str">
        <f>Diag360!D16&amp;IF(Diag360!E16="","",";"&amp;Diag360!E16)</f>
        <v>CRATER</v>
      </c>
      <c r="G15" s="73">
        <f>IFERROR(IF(Diag360!I16=0,Diag360!I16+0.0001,Diag360!I16),0)</f>
        <v>1</v>
      </c>
    </row>
    <row r="16">
      <c r="A16" s="65" t="str">
        <f>Diag360!A17</f>
        <v>Vitaux</v>
      </c>
      <c r="B16" s="65" t="str">
        <f>Diag360!B17</f>
        <v xml:space="preserve">Avoir accès à l'eau potable</v>
      </c>
      <c r="C16" s="65" t="str">
        <f>Diag360!C17</f>
        <v xml:space="preserve">Prélèvements d’eau à usage domestique par habitant et par an</v>
      </c>
      <c r="D16" s="72">
        <f>Diag360!G17</f>
        <v>0</v>
      </c>
      <c r="E16" s="68" t="str">
        <f>Diag360!F17</f>
        <v xml:space="preserve">m3 / hab / an</v>
      </c>
      <c r="F16" s="65" t="str">
        <f>Diag360!D17&amp;IF(Diag360!E17="","",";"&amp;Diag360!E17)</f>
        <v>ODDetT</v>
      </c>
      <c r="G16" s="73">
        <f>IFERROR(IF(Diag360!I17=0,Diag360!I17+0.0001,Diag360!I17),0)</f>
        <v>1</v>
      </c>
    </row>
    <row r="17">
      <c r="A17" s="65" t="str">
        <f>Diag360!A18</f>
        <v>Vitaux</v>
      </c>
      <c r="B17" s="65" t="str">
        <f>Diag360!B18</f>
        <v xml:space="preserve">Avoir accès à l'eau potable</v>
      </c>
      <c r="C17" s="65" t="str">
        <f>Diag360!C18</f>
        <v xml:space="preserve">Taux de conformité microbiologique de l’eau distribuée au robinet</v>
      </c>
      <c r="D17" s="72">
        <f>Diag360!G18</f>
        <v>0</v>
      </c>
      <c r="E17" s="68" t="str">
        <f>Diag360!F18</f>
        <v>%</v>
      </c>
      <c r="F17" s="65" t="str">
        <f>Diag360!D18&amp;IF(Diag360!E18="","",";"&amp;Diag360!E18)</f>
        <v xml:space="preserve">Eau France</v>
      </c>
      <c r="G17" s="73">
        <f>IFERROR(IF(Diag360!I18=0,Diag360!I18+0.0001,Diag360!I18),0)</f>
        <v>0.0001</v>
      </c>
    </row>
    <row r="18">
      <c r="A18" s="65" t="str">
        <f>Diag360!A19</f>
        <v>Vitaux</v>
      </c>
      <c r="B18" s="65" t="str">
        <f>Diag360!B19</f>
        <v xml:space="preserve">Avoir accès à l'eau potable</v>
      </c>
      <c r="C18" s="65" t="str">
        <f>Diag360!C19</f>
        <v xml:space="preserve">Taux de conformité physicochimique de l’eau distribuée au robinet</v>
      </c>
      <c r="D18" s="72">
        <f>Diag360!G19</f>
        <v>0</v>
      </c>
      <c r="E18" s="68" t="str">
        <f>Diag360!F19</f>
        <v>%</v>
      </c>
      <c r="F18" s="65" t="str">
        <f>Diag360!D19&amp;IF(Diag360!E19="","",";"&amp;Diag360!E19)</f>
        <v xml:space="preserve">Eau France</v>
      </c>
      <c r="G18" s="73">
        <f>IFERROR(IF(Diag360!I19=0,Diag360!I19+0.0001,Diag360!I19),0)</f>
        <v>0.0001</v>
      </c>
    </row>
    <row r="19">
      <c r="A19" s="65" t="str">
        <f>Diag360!A20</f>
        <v>Induits</v>
      </c>
      <c r="B19" s="65" t="str">
        <f>Diag360!B20</f>
        <v xml:space="preserve">Avoir accès à l'énergie</v>
      </c>
      <c r="C19" s="65" t="str">
        <f>Diag360!C20</f>
        <v xml:space="preserve">Consommation énergétique par habitant, hors secteur économique</v>
      </c>
      <c r="D19" s="72">
        <f>Diag360!G20</f>
        <v>0</v>
      </c>
      <c r="E19" s="68" t="str">
        <f>Diag360!F20</f>
        <v>MWh/hab</v>
      </c>
      <c r="F19" s="65" t="str">
        <f>Diag360!D20&amp;IF(Diag360!E20="","",";"&amp;Diag360!E20)</f>
        <v>Interne;Terristory</v>
      </c>
      <c r="G19" s="73">
        <f>IFERROR(IF(Diag360!I20=0,Diag360!I20+0.0001,Diag360!I20),0)</f>
        <v>1</v>
      </c>
    </row>
    <row r="20">
      <c r="A20" s="65" t="str">
        <f>Diag360!A21</f>
        <v>Induits</v>
      </c>
      <c r="B20" s="65" t="str">
        <f>Diag360!B21</f>
        <v xml:space="preserve">Avoir accès à l'énergie</v>
      </c>
      <c r="C20" s="65" t="str">
        <f>Diag360!C21</f>
        <v xml:space="preserve">Émissions de gaz à effet de serre énergétiques territoriales par habitant</v>
      </c>
      <c r="D20" s="72">
        <f>Diag360!G21</f>
        <v>0</v>
      </c>
      <c r="E20" s="68" t="str">
        <f>Diag360!F21</f>
        <v>teqCO2/hab</v>
      </c>
      <c r="F20" s="65" t="str">
        <f>Diag360!D21&amp;IF(Diag360!E21="","",";"&amp;Diag360!E21)</f>
        <v>Interne;Terristory</v>
      </c>
      <c r="G20" s="73">
        <f>IFERROR(IF(Diag360!I21=0,Diag360!I21+0.0001,Diag360!I21),0)</f>
        <v>1</v>
      </c>
    </row>
    <row r="21" ht="15.75" customHeight="1">
      <c r="A21" s="65" t="str">
        <f>Diag360!A22</f>
        <v>Induits</v>
      </c>
      <c r="B21" s="65" t="str">
        <f>Diag360!B22</f>
        <v xml:space="preserve">Avoir accès à l'énergie</v>
      </c>
      <c r="C21" s="65" t="str">
        <f>Diag360!C22</f>
        <v xml:space="preserve">Existence d'un schéma directeur des énergies (SDE)</v>
      </c>
      <c r="D21" s="72">
        <f>Diag360!G22</f>
        <v>0</v>
      </c>
      <c r="E21" s="68" t="str">
        <f>Diag360!F22</f>
        <v>-</v>
      </c>
      <c r="F21" s="65" t="str">
        <f>Diag360!D22&amp;IF(Diag360!E22="","",";"&amp;Diag360!E22)</f>
        <v>Interne</v>
      </c>
      <c r="G21" s="73">
        <f>IFERROR(IF(Diag360!I22=0,Diag360!I22+0.0001,Diag360!I22),0)</f>
        <v>0</v>
      </c>
    </row>
    <row r="22" ht="15.75" customHeight="1">
      <c r="A22" s="65" t="str">
        <f>Diag360!A23</f>
        <v>Induits</v>
      </c>
      <c r="B22" s="65" t="str">
        <f>Diag360!B23</f>
        <v xml:space="preserve">Avoir accès à l'énergie</v>
      </c>
      <c r="C22" s="65" t="str">
        <f>Diag360!C23</f>
        <v xml:space="preserve">Identification d'un agent-référent</v>
      </c>
      <c r="D22" s="72">
        <f>Diag360!G23</f>
        <v>0</v>
      </c>
      <c r="E22" s="68" t="str">
        <f>Diag360!F23</f>
        <v>-</v>
      </c>
      <c r="F22" s="65" t="str">
        <f>Diag360!D23&amp;IF(Diag360!E23="","",";"&amp;Diag360!E23)</f>
        <v>Interne</v>
      </c>
      <c r="G22" s="73">
        <f>IFERROR(IF(Diag360!I23=0,Diag360!I23+0.0001,Diag360!I23),0)</f>
        <v>0.5</v>
      </c>
    </row>
    <row r="23" ht="15.75" customHeight="1">
      <c r="A23" s="65" t="str">
        <f>Diag360!A24</f>
        <v>Induits</v>
      </c>
      <c r="B23" s="65" t="str">
        <f>Diag360!B24</f>
        <v xml:space="preserve">Avoir accès à l'énergie</v>
      </c>
      <c r="C23" s="65" t="str">
        <f>Diag360!C24</f>
        <v xml:space="preserve">Niveau d'ambition de la trajectoire de réduction des consommations d'énergie par habitant, par rapport à l'objectif national de -50% en 2050</v>
      </c>
      <c r="D23" s="72">
        <f>Diag360!G24</f>
        <v>0</v>
      </c>
      <c r="E23" s="68" t="str">
        <f>Diag360!F24</f>
        <v>-</v>
      </c>
      <c r="F23" s="65" t="str">
        <f>Diag360!D24&amp;IF(Diag360!E24="","",";"&amp;Diag360!E24)</f>
        <v>Interne</v>
      </c>
      <c r="G23" s="73">
        <f>IFERROR(IF(Diag360!I24=0,Diag360!I24+0.0001,Diag360!I24),0)</f>
        <v>0</v>
      </c>
    </row>
    <row r="24" ht="15.75" customHeight="1">
      <c r="A24" s="65" t="str">
        <f>Diag360!A25</f>
        <v>Induits</v>
      </c>
      <c r="B24" s="65" t="str">
        <f>Diag360!B25</f>
        <v xml:space="preserve">Avoir accès à l'énergie</v>
      </c>
      <c r="C24" s="65" t="str">
        <f>Diag360!C25</f>
        <v xml:space="preserve">Nombre de postes-sources alimentant le territoire en électricité</v>
      </c>
      <c r="D24" s="72">
        <f>Diag360!G25</f>
        <v>0</v>
      </c>
      <c r="E24" s="68" t="str">
        <f>Diag360!F25</f>
        <v>-</v>
      </c>
      <c r="F24" s="65" t="str">
        <f>Diag360!D25&amp;IF(Diag360!E25="","",";"&amp;Diag360!E25)</f>
        <v xml:space="preserve">Agence Ore</v>
      </c>
      <c r="G24" s="73">
        <f>IFERROR(IF(Diag360!I25=0,Diag360!I25+0.0001,Diag360!I25),0)</f>
        <v>0.0001</v>
      </c>
    </row>
    <row r="25" ht="15.75" customHeight="1">
      <c r="A25" s="65" t="str">
        <f>Diag360!A26</f>
        <v>Induits</v>
      </c>
      <c r="B25" s="65" t="str">
        <f>Diag360!B26</f>
        <v xml:space="preserve">Avoir accès à l'énergie</v>
      </c>
      <c r="C25" s="65" t="str">
        <f>Diag360!C26</f>
        <v xml:space="preserve">Taux d'enfouissement des réseaux électriques</v>
      </c>
      <c r="D25" s="72">
        <f>Diag360!G26</f>
        <v>0</v>
      </c>
      <c r="E25" s="68" t="str">
        <f>Diag360!F26</f>
        <v>%</v>
      </c>
      <c r="F25" s="65" t="str">
        <f>Diag360!D26&amp;IF(Diag360!E26="","",";"&amp;Diag360!E26)</f>
        <v>Interne</v>
      </c>
      <c r="G25" s="73">
        <f>IFERROR(IF(Diag360!I26=0,Diag360!I26+0.0001,Diag360!I26),0)</f>
        <v>0.0001</v>
      </c>
    </row>
    <row r="26" ht="15.75" customHeight="1">
      <c r="A26" s="65" t="str">
        <f>Diag360!A27</f>
        <v>Induits</v>
      </c>
      <c r="B26" s="65" t="str">
        <f>Diag360!B27</f>
        <v xml:space="preserve">Avoir accès à l'énergie</v>
      </c>
      <c r="C26" s="65" t="str">
        <f>Diag360!C27</f>
        <v xml:space="preserve">Taux de couverture des besoins en chaleur, en électricité et en gaz par les productions énergétiques renouvelables locales</v>
      </c>
      <c r="D26" s="72">
        <f>Diag360!G27</f>
        <v>0</v>
      </c>
      <c r="E26" s="68" t="str">
        <f>Diag360!F27</f>
        <v>%</v>
      </c>
      <c r="F26" s="65" t="str">
        <f>Diag360!D27&amp;IF(Diag360!E27="","",";"&amp;Diag360!E27)</f>
        <v>Interne;Terristory</v>
      </c>
      <c r="G26" s="73">
        <f>IFERROR(IF(Diag360!I27=0,Diag360!I27+0.0001,Diag360!I27),0)</f>
        <v>0.0001</v>
      </c>
    </row>
    <row r="27" ht="15.75" customHeight="1">
      <c r="A27" s="65" t="str">
        <f>Diag360!A28</f>
        <v>Vitaux</v>
      </c>
      <c r="B27" s="65" t="str">
        <f>Diag360!B28</f>
        <v xml:space="preserve">Avoir un toit</v>
      </c>
      <c r="C27" s="65" t="str">
        <f>Diag360!C28</f>
        <v xml:space="preserve">Capacité d’accueil des abris d’urgence pour 100.000 habitants</v>
      </c>
      <c r="D27" s="72">
        <f>Diag360!G28</f>
        <v>0</v>
      </c>
      <c r="E27" s="68" t="str">
        <f>Diag360!F28</f>
        <v xml:space="preserve">/ 100 000 hab</v>
      </c>
      <c r="F27" s="65" t="str">
        <f>Diag360!D28&amp;IF(Diag360!E28="","",";"&amp;Diag360!E28)</f>
        <v>Interne</v>
      </c>
      <c r="G27" s="73">
        <f>IFERROR(IF(Diag360!I28=0,Diag360!I28+0.0001,Diag360!I28),0)</f>
        <v>0.0001</v>
      </c>
    </row>
    <row r="28" ht="15.75" customHeight="1">
      <c r="A28" s="65" t="str">
        <f>Diag360!A29</f>
        <v>Vitaux</v>
      </c>
      <c r="B28" s="65" t="str">
        <f>Diag360!B29</f>
        <v xml:space="preserve">Avoir un toit</v>
      </c>
      <c r="C28" s="65" t="str">
        <f>Diag360!C29</f>
        <v xml:space="preserve">Existence d'un document identifiant les zones de logement exposées aux risques climatiques</v>
      </c>
      <c r="D28" s="72">
        <f>Diag360!G29</f>
        <v>0</v>
      </c>
      <c r="E28" s="68" t="str">
        <f>Diag360!F29</f>
        <v>-</v>
      </c>
      <c r="F28" s="65" t="str">
        <f>Diag360!D29&amp;IF(Diag360!E29="","",";"&amp;Diag360!E29)</f>
        <v>Interne</v>
      </c>
      <c r="G28" s="73">
        <f>IFERROR(IF(Diag360!I29=0,Diag360!I29+0.0001,Diag360!I29),0)</f>
        <v>0</v>
      </c>
    </row>
    <row r="29" ht="15.75" customHeight="1">
      <c r="A29" s="65" t="str">
        <f>Diag360!A30</f>
        <v>Vitaux</v>
      </c>
      <c r="B29" s="65" t="str">
        <f>Diag360!B30</f>
        <v xml:space="preserve">Avoir un toit</v>
      </c>
      <c r="C29" s="65" t="str">
        <f>Diag360!C30</f>
        <v xml:space="preserve">Existence d'un Plan Local de l'Habitat (PLH)</v>
      </c>
      <c r="D29" s="72">
        <f>Diag360!G30</f>
        <v>0</v>
      </c>
      <c r="E29" s="68" t="str">
        <f>Diag360!F30</f>
        <v>-</v>
      </c>
      <c r="F29" s="65" t="str">
        <f>Diag360!D30&amp;IF(Diag360!E30="","",";"&amp;Diag360!E30)</f>
        <v>Interne</v>
      </c>
      <c r="G29" s="73">
        <f>IFERROR(IF(Diag360!I30=0,Diag360!I30+0.0001,Diag360!I30),0)</f>
        <v>0</v>
      </c>
    </row>
    <row r="30" ht="15.75" customHeight="1">
      <c r="A30" s="65" t="str">
        <f>Diag360!A31</f>
        <v>Vitaux</v>
      </c>
      <c r="B30" s="65" t="str">
        <f>Diag360!B31</f>
        <v xml:space="preserve">Avoir un toit</v>
      </c>
      <c r="C30" s="65" t="str">
        <f>Diag360!C31</f>
        <v xml:space="preserve">Identification d'un agent-référent</v>
      </c>
      <c r="D30" s="72">
        <f>Diag360!G31</f>
        <v>0</v>
      </c>
      <c r="E30" s="68" t="str">
        <f>Diag360!F31</f>
        <v>-</v>
      </c>
      <c r="F30" s="65" t="str">
        <f>Diag360!D31&amp;IF(Diag360!E31="","",";"&amp;Diag360!E31)</f>
        <v>Interne</v>
      </c>
      <c r="G30" s="73">
        <f>IFERROR(IF(Diag360!I31=0,Diag360!I31+0.0001,Diag360!I31),0)</f>
        <v>0.5</v>
      </c>
    </row>
    <row r="31" ht="15.75" customHeight="1">
      <c r="A31" s="65" t="str">
        <f>Diag360!A32</f>
        <v>Vitaux</v>
      </c>
      <c r="B31" s="65" t="str">
        <f>Diag360!B32</f>
        <v xml:space="preserve">Avoir un toit</v>
      </c>
      <c r="C31" s="65" t="str">
        <f>Diag360!C32</f>
        <v xml:space="preserve">Mise en œuvre effective du service public de la rénovation de l’habitat, à travers une plateforme territoriale de la rénovation énergétique et un dispositif d’accompagnement technique et financier pour la rénovation des logements des ménages modestes</v>
      </c>
      <c r="D31" s="72">
        <f>Diag360!G32</f>
        <v>0</v>
      </c>
      <c r="E31" s="68" t="str">
        <f>Diag360!F32</f>
        <v>-</v>
      </c>
      <c r="F31" s="65" t="str">
        <f>Diag360!D32&amp;IF(Diag360!E32="","",";"&amp;Diag360!E32)</f>
        <v>Interne</v>
      </c>
      <c r="G31" s="73">
        <f>IFERROR(IF(Diag360!I32=0,Diag360!I32+0.0001,Diag360!I32),0)</f>
        <v>0</v>
      </c>
    </row>
    <row r="32" ht="15.75" customHeight="1">
      <c r="A32" s="65" t="str">
        <f>Diag360!A33</f>
        <v>Vitaux</v>
      </c>
      <c r="B32" s="65" t="str">
        <f>Diag360!B33</f>
        <v xml:space="preserve">Avoir un toit</v>
      </c>
      <c r="C32" s="65" t="str">
        <f>Diag360!C33</f>
        <v xml:space="preserve">Nombre de personnes sans domicile fixe pour 100.000 habitants</v>
      </c>
      <c r="D32" s="72">
        <f>Diag360!G33</f>
        <v>0</v>
      </c>
      <c r="E32" s="68" t="str">
        <f>Diag360!F33</f>
        <v xml:space="preserve">/ 100 000 hab</v>
      </c>
      <c r="F32" s="65" t="str">
        <f>Diag360!D33&amp;IF(Diag360!E33="","",";"&amp;Diag360!E33)</f>
        <v>Interne</v>
      </c>
      <c r="G32" s="73">
        <f>IFERROR(IF(Diag360!I33=0,Diag360!I33+0.0001,Diag360!I33),0)</f>
        <v>1</v>
      </c>
    </row>
    <row r="33" ht="15.75" customHeight="1">
      <c r="A33" s="65" t="str">
        <f>Diag360!A34</f>
        <v>Vitaux</v>
      </c>
      <c r="B33" s="65" t="str">
        <f>Diag360!B34</f>
        <v xml:space="preserve">Avoir un toit</v>
      </c>
      <c r="C33" s="65" t="str">
        <f>Diag360!C34</f>
        <v xml:space="preserve">Part des logements "passoires énergétiques" (étiquettes F ou G) dans le parc de logements</v>
      </c>
      <c r="D33" s="72">
        <f>Diag360!G34</f>
        <v>0</v>
      </c>
      <c r="E33" s="68" t="str">
        <f>Diag360!F34</f>
        <v>%</v>
      </c>
      <c r="F33" s="65" t="str">
        <f>Diag360!D34&amp;IF(Diag360!E34="","",";"&amp;Diag360!E34)</f>
        <v xml:space="preserve">Territoires au Futur;Alternatives énergétiques</v>
      </c>
      <c r="G33" s="73">
        <f>IFERROR(IF(Diag360!I34=0,Diag360!I34+0.0001,Diag360!I34),0)</f>
        <v>1</v>
      </c>
    </row>
    <row r="34" ht="15.75" customHeight="1">
      <c r="A34" s="65" t="str">
        <f>Diag360!A35</f>
        <v>Vitaux</v>
      </c>
      <c r="B34" s="65" t="str">
        <f>Diag360!B35</f>
        <v xml:space="preserve">Avoir un toit</v>
      </c>
      <c r="C34" s="65" t="str">
        <f>Diag360!C35</f>
        <v xml:space="preserve">Part des logements en situation de sur-occupation</v>
      </c>
      <c r="D34" s="72">
        <f>Diag360!G35</f>
        <v>0</v>
      </c>
      <c r="E34" s="68" t="str">
        <f>Diag360!F35</f>
        <v>%</v>
      </c>
      <c r="F34" s="65" t="str">
        <f>Diag360!D35&amp;IF(Diag360!E35="","",";"&amp;Diag360!E35)</f>
        <v xml:space="preserve">Observatoire des Territoires</v>
      </c>
      <c r="G34" s="73">
        <f>IFERROR(IF(Diag360!I35=0,Diag360!I35+0.0001,Diag360!I35),0)</f>
        <v>1</v>
      </c>
    </row>
    <row r="35" ht="15.75" customHeight="1">
      <c r="A35" s="65" t="str">
        <f>Diag360!A36</f>
        <v>Vitaux</v>
      </c>
      <c r="B35" s="65" t="str">
        <f>Diag360!B36</f>
        <v xml:space="preserve">Avoir un toit</v>
      </c>
      <c r="C35" s="65" t="str">
        <f>Diag360!C36</f>
        <v xml:space="preserve">Part des logements sociaux dans l'ensemble des logements</v>
      </c>
      <c r="D35" s="72">
        <f>Diag360!G36</f>
        <v>0</v>
      </c>
      <c r="E35" s="68" t="str">
        <f>Diag360!F36</f>
        <v>%</v>
      </c>
      <c r="F35" s="65" t="str">
        <f>Diag360!D36&amp;IF(Diag360!E36="","",";"&amp;Diag360!E36)</f>
        <v>ODDetT</v>
      </c>
      <c r="G35" s="73">
        <f>IFERROR(IF(Diag360!I36=0,Diag360!I36+0.0001,Diag360!I36),0)</f>
        <v>0.0001</v>
      </c>
    </row>
    <row r="36" ht="15.75" customHeight="1">
      <c r="A36" s="65" t="str">
        <f>Diag360!A37</f>
        <v>Vitaux</v>
      </c>
      <c r="B36" s="65" t="str">
        <f>Diag360!B37</f>
        <v xml:space="preserve">Avoir un toit</v>
      </c>
      <c r="C36" s="65" t="str">
        <f>Diag360!C37</f>
        <v xml:space="preserve">Part des résidences principales chauffées au gaz ou au fioul</v>
      </c>
      <c r="D36" s="72">
        <f>Diag360!G37</f>
        <v>0</v>
      </c>
      <c r="E36" s="68" t="str">
        <f>Diag360!F37</f>
        <v>%</v>
      </c>
      <c r="F36" s="65" t="str">
        <f>Diag360!D37&amp;IF(Diag360!E37="","",";"&amp;Diag360!E37)</f>
        <v xml:space="preserve">Territoires au Futur</v>
      </c>
      <c r="G36" s="73">
        <f>IFERROR(IF(Diag360!I37=0,Diag360!I37+0.0001,Diag360!I37),0)</f>
        <v>1</v>
      </c>
    </row>
    <row r="37" ht="15.75" customHeight="1">
      <c r="A37" s="65" t="str">
        <f>Diag360!A38</f>
        <v>Vitaux</v>
      </c>
      <c r="B37" s="65" t="str">
        <f>Diag360!B38</f>
        <v xml:space="preserve">Avoir un toit</v>
      </c>
      <c r="C37" s="65" t="str">
        <f>Diag360!C38</f>
        <v xml:space="preserve">Taux de logements vacants</v>
      </c>
      <c r="D37" s="72">
        <f>Diag360!G38</f>
        <v>0</v>
      </c>
      <c r="E37" s="68" t="str">
        <f>Diag360!F38</f>
        <v>%</v>
      </c>
      <c r="F37" s="65" t="str">
        <f>Diag360!D38&amp;IF(Diag360!E38="","",";"&amp;Diag360!E38)</f>
        <v xml:space="preserve">Observatoire des Territoires</v>
      </c>
      <c r="G37" s="73">
        <f>IFERROR(IF(Diag360!I38=0,Diag360!I38+0.0001,Diag360!I38),0)</f>
        <v>1</v>
      </c>
    </row>
    <row r="38" ht="15.75" customHeight="1">
      <c r="A38" s="65" t="str">
        <f>Diag360!A39</f>
        <v>Vitaux</v>
      </c>
      <c r="B38" s="65" t="str">
        <f>Diag360!B39</f>
        <v xml:space="preserve">Avoir un toit</v>
      </c>
      <c r="C38" s="65" t="str">
        <f>Diag360!C39</f>
        <v xml:space="preserve">Taux de précarité énergétique liée au logement</v>
      </c>
      <c r="D38" s="72">
        <f>Diag360!G39</f>
        <v>0</v>
      </c>
      <c r="E38" s="68" t="str">
        <f>Diag360!F39</f>
        <v>%</v>
      </c>
      <c r="F38" s="65" t="str">
        <f>Diag360!D39&amp;IF(Diag360!E39="","",";"&amp;Diag360!E39)</f>
        <v xml:space="preserve">Territoires au Futur</v>
      </c>
      <c r="G38" s="73">
        <f>IFERROR(IF(Diag360!I39=0,Diag360!I39+0.0001,Diag360!I39),0)</f>
        <v>1</v>
      </c>
    </row>
    <row r="39" ht="15.75" customHeight="1">
      <c r="A39" s="65" t="str">
        <f>Diag360!A40</f>
        <v>Vitaux</v>
      </c>
      <c r="B39" s="65" t="str">
        <f>Diag360!B40</f>
        <v xml:space="preserve">Avoir un toit</v>
      </c>
      <c r="C39" s="65" t="str">
        <f>Diag360!C40</f>
        <v xml:space="preserve">Taux de résidences secondaires</v>
      </c>
      <c r="D39" s="72">
        <f>Diag360!G40</f>
        <v>0</v>
      </c>
      <c r="E39" s="68" t="str">
        <f>Diag360!F40</f>
        <v>%</v>
      </c>
      <c r="F39" s="65" t="str">
        <f>Diag360!D40&amp;IF(Diag360!E40="","",";"&amp;Diag360!E40)</f>
        <v xml:space="preserve">Observatoire des Territoires;INSEE</v>
      </c>
      <c r="G39" s="73">
        <f>IFERROR(IF(Diag360!I40=0,Diag360!I40+0.0001,Diag360!I40),0)</f>
        <v>1</v>
      </c>
    </row>
    <row r="40" ht="15.75" customHeight="1">
      <c r="A40" s="65" t="str">
        <f>Diag360!A41</f>
        <v>Induits</v>
      </c>
      <c r="B40" s="65" t="str">
        <f>Diag360!B41</f>
        <v xml:space="preserve">Être en capacité de se déplacer</v>
      </c>
      <c r="C40" s="65" t="str">
        <f>Diag360!C41</f>
        <v xml:space="preserve">Existence d'un document-cadre en matière de mobilité durable (PDM, PDMs, schéma directeur..)</v>
      </c>
      <c r="D40" s="72">
        <f>Diag360!G41</f>
        <v>0</v>
      </c>
      <c r="E40" s="68" t="str">
        <f>Diag360!F41</f>
        <v>-</v>
      </c>
      <c r="F40" s="65" t="str">
        <f>Diag360!D41&amp;IF(Diag360!E41="","",";"&amp;Diag360!E41)</f>
        <v>Interne</v>
      </c>
      <c r="G40" s="73">
        <f>IFERROR(IF(Diag360!I41=0,Diag360!I41+0.0001,Diag360!I41),0)</f>
        <v>0</v>
      </c>
    </row>
    <row r="41" ht="15.75" customHeight="1">
      <c r="A41" s="65" t="str">
        <f>Diag360!A42</f>
        <v>Induits</v>
      </c>
      <c r="B41" s="65" t="str">
        <f>Diag360!B42</f>
        <v xml:space="preserve">Être en capacité de se déplacer</v>
      </c>
      <c r="C41" s="65" t="str">
        <f>Diag360!C42</f>
        <v xml:space="preserve">Identification d'un agent-référent</v>
      </c>
      <c r="D41" s="72">
        <f>Diag360!G42</f>
        <v>0</v>
      </c>
      <c r="E41" s="68" t="str">
        <f>Diag360!F42</f>
        <v>-</v>
      </c>
      <c r="F41" s="65" t="str">
        <f>Diag360!D42&amp;IF(Diag360!E42="","",";"&amp;Diag360!E42)</f>
        <v>Interne</v>
      </c>
      <c r="G41" s="73">
        <f>IFERROR(IF(Diag360!I42=0,Diag360!I42+0.0001,Diag360!I42),0)</f>
        <v>0.5</v>
      </c>
    </row>
    <row r="42" ht="15.75" customHeight="1">
      <c r="A42" s="65" t="str">
        <f>Diag360!A43</f>
        <v>Induits</v>
      </c>
      <c r="B42" s="65" t="str">
        <f>Diag360!B43</f>
        <v xml:space="preserve">Être en capacité de se déplacer</v>
      </c>
      <c r="C42" s="65" t="str">
        <f>Diag360!C43</f>
        <v xml:space="preserve">Identification des principaux itinéraires de secours et d’évacuation</v>
      </c>
      <c r="D42" s="72">
        <f>Diag360!G43</f>
        <v>0</v>
      </c>
      <c r="E42" s="68" t="str">
        <f>Diag360!F43</f>
        <v>-</v>
      </c>
      <c r="F42" s="65" t="str">
        <f>Diag360!D43&amp;IF(Diag360!E43="","",";"&amp;Diag360!E43)</f>
        <v>Interne</v>
      </c>
      <c r="G42" s="73">
        <f>IFERROR(IF(Diag360!I43=0,Diag360!I43+0.0001,Diag360!I43),0)</f>
        <v>0.5</v>
      </c>
    </row>
    <row r="43" ht="15.75" customHeight="1">
      <c r="A43" s="65" t="str">
        <f>Diag360!A44</f>
        <v>Induits</v>
      </c>
      <c r="B43" s="65" t="str">
        <f>Diag360!B44</f>
        <v xml:space="preserve">Être en capacité de se déplacer</v>
      </c>
      <c r="C43" s="65" t="str">
        <f>Diag360!C44</f>
        <v xml:space="preserve">Nombre de bornes de recharges de véhicules électriques pour 1000 habitants</v>
      </c>
      <c r="D43" s="72">
        <f>Diag360!G44</f>
        <v>0</v>
      </c>
      <c r="E43" s="68" t="str">
        <f>Diag360!F44</f>
        <v xml:space="preserve">/ 1 000 hab</v>
      </c>
      <c r="F43" s="65" t="str">
        <f>Diag360!D44&amp;IF(Diag360!E44="","",";"&amp;Diag360!E44)</f>
        <v xml:space="preserve">ODDetT;Territoires au Futur</v>
      </c>
      <c r="G43" s="73">
        <f>IFERROR(IF(Diag360!I44=0,Diag360!I44+0.0001,Diag360!I44),0)</f>
        <v>0.0001</v>
      </c>
    </row>
    <row r="44" ht="15.75" customHeight="1">
      <c r="A44" s="65" t="str">
        <f>Diag360!A45</f>
        <v>Induits</v>
      </c>
      <c r="B44" s="65" t="str">
        <f>Diag360!B45</f>
        <v xml:space="preserve">Être en capacité de se déplacer</v>
      </c>
      <c r="C44" s="65" t="str">
        <f>Diag360!C45</f>
        <v xml:space="preserve">Nombre de kilomètres d'aménagements cyclables par km2 urbanisé</v>
      </c>
      <c r="D44" s="72">
        <f>Diag360!G45</f>
        <v>0</v>
      </c>
      <c r="E44" s="68" t="str">
        <f>Diag360!F45</f>
        <v xml:space="preserve">km/km2 urbanisé</v>
      </c>
      <c r="F44" s="65" t="str">
        <f>Diag360!D45&amp;IF(Diag360!E45="","",";"&amp;Diag360!E45)</f>
        <v>Amenagements-cyclables.fr;Terristory</v>
      </c>
      <c r="G44" s="73">
        <f>IFERROR(IF(Diag360!I45=0,Diag360!I45+0.0001,Diag360!I45),0)</f>
        <v>0.0001</v>
      </c>
    </row>
    <row r="45" ht="15.75" customHeight="1">
      <c r="A45" s="65" t="str">
        <f>Diag360!A46</f>
        <v>Induits</v>
      </c>
      <c r="B45" s="65" t="str">
        <f>Diag360!B46</f>
        <v xml:space="preserve">Être en capacité de se déplacer</v>
      </c>
      <c r="C45" s="65" t="str">
        <f>Diag360!C46</f>
        <v xml:space="preserve">Part de la population éloignée des équipements de services de proximité (plus de 7 minutes)</v>
      </c>
      <c r="D45" s="72">
        <f>Diag360!G46</f>
        <v>0</v>
      </c>
      <c r="E45" s="68" t="str">
        <f>Diag360!F46</f>
        <v>%</v>
      </c>
      <c r="F45" s="65" t="str">
        <f>Diag360!D46&amp;IF(Diag360!E46="","",";"&amp;Diag360!E46)</f>
        <v xml:space="preserve">Statistiques-locales INSEE</v>
      </c>
      <c r="G45" s="73">
        <f>IFERROR(IF(Diag360!I46=0,Diag360!I46+0.0001,Diag360!I46),0)</f>
        <v>1</v>
      </c>
    </row>
    <row r="46" ht="15.75" customHeight="1">
      <c r="A46" s="65" t="str">
        <f>Diag360!A47</f>
        <v>Induits</v>
      </c>
      <c r="B46" s="65" t="str">
        <f>Diag360!B47</f>
        <v xml:space="preserve">Être en capacité de se déplacer</v>
      </c>
      <c r="C46" s="65" t="str">
        <f>Diag360!C47</f>
        <v xml:space="preserve">Part des communes présentant un ou plusieurs services résidentiels principaux (école, alimentation, pharmacie, médecin)</v>
      </c>
      <c r="D46" s="72">
        <f>Diag360!G47</f>
        <v>0</v>
      </c>
      <c r="E46" s="68" t="str">
        <f>Diag360!F47</f>
        <v>%</v>
      </c>
      <c r="F46" s="65" t="str">
        <f>Diag360!D47&amp;IF(Diag360!E47="","",";"&amp;Diag360!E47)</f>
        <v>Diagnostic-mobilite</v>
      </c>
      <c r="G46" s="73">
        <f>IFERROR(IF(Diag360!I47=0,Diag360!I47+0.0001,Diag360!I47),0)</f>
        <v>0.0001</v>
      </c>
    </row>
    <row r="47" ht="15.75" customHeight="1">
      <c r="A47" s="65" t="str">
        <f>Diag360!A48</f>
        <v>Induits</v>
      </c>
      <c r="B47" s="65" t="str">
        <f>Diag360!B48</f>
        <v xml:space="preserve">Être en capacité de se déplacer</v>
      </c>
      <c r="C47" s="65" t="str">
        <f>Diag360!C48</f>
        <v xml:space="preserve">Part des déplacements domicile-travail en voiture</v>
      </c>
      <c r="D47" s="72">
        <f>Diag360!G48</f>
        <v>0</v>
      </c>
      <c r="E47" s="68" t="str">
        <f>Diag360!F48</f>
        <v>%</v>
      </c>
      <c r="F47" s="65" t="str">
        <f>Diag360!D48&amp;IF(Diag360!E48="","",";"&amp;Diag360!E48)</f>
        <v xml:space="preserve">Observatoire des Territoires</v>
      </c>
      <c r="G47" s="73">
        <f>IFERROR(IF(Diag360!I48=0,Diag360!I48+0.0001,Diag360!I48),0)</f>
        <v>1</v>
      </c>
    </row>
    <row r="48" ht="15.75" customHeight="1">
      <c r="A48" s="65" t="str">
        <f>Diag360!A49</f>
        <v>Induits</v>
      </c>
      <c r="B48" s="65" t="str">
        <f>Diag360!B49</f>
        <v xml:space="preserve">Être en capacité de se déplacer</v>
      </c>
      <c r="C48" s="65" t="str">
        <f>Diag360!C49</f>
        <v xml:space="preserve">Taux de précarité énergétique mobilité</v>
      </c>
      <c r="D48" s="72">
        <f>Diag360!G49</f>
        <v>0</v>
      </c>
      <c r="E48" s="68" t="str">
        <f>Diag360!F49</f>
        <v>%</v>
      </c>
      <c r="F48" s="65" t="str">
        <f>Diag360!D49&amp;IF(Diag360!E49="","",";"&amp;Diag360!E49)</f>
        <v xml:space="preserve">Territoires au Futur;Diagnostic-mobilite</v>
      </c>
      <c r="G48" s="73">
        <f>IFERROR(IF(Diag360!I49=0,Diag360!I49+0.0001,Diag360!I49),0)</f>
        <v>1</v>
      </c>
    </row>
    <row r="49" ht="15.75" customHeight="1">
      <c r="A49" s="65" t="str">
        <f>Diag360!A50</f>
        <v>Vitaux</v>
      </c>
      <c r="B49" s="65" t="str">
        <f>Diag360!B50</f>
        <v xml:space="preserve">Être en capacité de se soigner</v>
      </c>
      <c r="C49" s="65" t="str">
        <f>Diag360!C50</f>
        <v xml:space="preserve">Accessibilité potentielle localisée (APL) aux infirmiers de 65 ans et moins</v>
      </c>
      <c r="D49" s="72">
        <f>Diag360!G50</f>
        <v>0</v>
      </c>
      <c r="E49" s="68" t="str">
        <f>Diag360!F50</f>
        <v xml:space="preserve">/ 100 000 hab</v>
      </c>
      <c r="F49" s="65" t="str">
        <f>Diag360!D50&amp;IF(Diag360!E50="","",";"&amp;Diag360!E50)</f>
        <v>Cartosanté</v>
      </c>
      <c r="G49" s="73">
        <f>IFERROR(IF(Diag360!I50=0,Diag360!I50+0.0001,Diag360!I50),0)</f>
        <v>0.0001</v>
      </c>
    </row>
    <row r="50" ht="15.75" customHeight="1">
      <c r="A50" s="65" t="str">
        <f>Diag360!A51</f>
        <v>Vitaux</v>
      </c>
      <c r="B50" s="65" t="str">
        <f>Diag360!B51</f>
        <v xml:space="preserve">Être en capacité de se soigner</v>
      </c>
      <c r="C50" s="65" t="str">
        <f>Diag360!C51</f>
        <v xml:space="preserve">Accessibilité potentielle localisée (APL) aux médecins généralistes de 65 ans et moins</v>
      </c>
      <c r="D50" s="72">
        <f>Diag360!G51</f>
        <v>0</v>
      </c>
      <c r="E50" s="68" t="str">
        <f>Diag360!F51</f>
        <v xml:space="preserve">/ an</v>
      </c>
      <c r="F50" s="65" t="str">
        <f>Diag360!D51&amp;IF(Diag360!E51="","",";"&amp;Diag360!E51)</f>
        <v>Cartosanté</v>
      </c>
      <c r="G50" s="73">
        <f>IFERROR(IF(Diag360!I51=0,Diag360!I51+0.0001,Diag360!I51),0)</f>
        <v>0.0001</v>
      </c>
    </row>
    <row r="51" ht="15.75" customHeight="1">
      <c r="A51" s="65" t="str">
        <f>Diag360!A52</f>
        <v>Vitaux</v>
      </c>
      <c r="B51" s="65" t="str">
        <f>Diag360!B52</f>
        <v xml:space="preserve">Être en capacité de se soigner</v>
      </c>
      <c r="C51" s="65" t="str">
        <f>Diag360!C52</f>
        <v xml:space="preserve">Accessibilité potentielle localisée (APL) aux sage-femmes de 65 ans et moins</v>
      </c>
      <c r="D51" s="72">
        <f>Diag360!G52</f>
        <v>0</v>
      </c>
      <c r="E51" s="68" t="str">
        <f>Diag360!F52</f>
        <v xml:space="preserve">/ 100 000 hab</v>
      </c>
      <c r="F51" s="65" t="str">
        <f>Diag360!D52&amp;IF(Diag360!E52="","",";"&amp;Diag360!E52)</f>
        <v>Cartosanté</v>
      </c>
      <c r="G51" s="73">
        <f>IFERROR(IF(Diag360!I52=0,Diag360!I52+0.0001,Diag360!I52),0)</f>
        <v>0.0001</v>
      </c>
    </row>
    <row r="52" ht="15.75" customHeight="1">
      <c r="A52" s="65" t="str">
        <f>Diag360!A53</f>
        <v>Vitaux</v>
      </c>
      <c r="B52" s="65" t="str">
        <f>Diag360!B53</f>
        <v xml:space="preserve">Être en capacité de se soigner</v>
      </c>
      <c r="C52" s="65" t="str">
        <f>Diag360!C53</f>
        <v xml:space="preserve">Accessibilité Potentielle Localisée aux Chirurgiens-Dentistes de 65 ans et moins</v>
      </c>
      <c r="D52" s="72">
        <f>Diag360!G53</f>
        <v>0</v>
      </c>
      <c r="E52" s="68" t="str">
        <f>Diag360!F53</f>
        <v xml:space="preserve">/ 100 000 hab</v>
      </c>
      <c r="F52" s="65" t="str">
        <f>Diag360!D53&amp;IF(Diag360!E53="","",";"&amp;Diag360!E53)</f>
        <v>Cartosanté</v>
      </c>
      <c r="G52" s="73">
        <f>IFERROR(IF(Diag360!I53=0,Diag360!I53+0.0001,Diag360!I53),0)</f>
        <v>0.0001</v>
      </c>
    </row>
    <row r="53" ht="15.75" customHeight="1">
      <c r="A53" s="65" t="str">
        <f>Diag360!A54</f>
        <v>Vitaux</v>
      </c>
      <c r="B53" s="65" t="str">
        <f>Diag360!B54</f>
        <v xml:space="preserve">Être en capacité de se soigner</v>
      </c>
      <c r="C53" s="65" t="str">
        <f>Diag360!C54</f>
        <v xml:space="preserve">Accessibilité Potentielle Localisée aux Masseurs-Kinésithérapeutes de 65 ans et moins</v>
      </c>
      <c r="D53" s="72">
        <f>Diag360!G54</f>
        <v>0</v>
      </c>
      <c r="E53" s="68" t="str">
        <f>Diag360!F54</f>
        <v xml:space="preserve">/ 100 000 hab</v>
      </c>
      <c r="F53" s="65" t="str">
        <f>Diag360!D54&amp;IF(Diag360!E54="","",";"&amp;Diag360!E54)</f>
        <v>Cartosanté</v>
      </c>
      <c r="G53" s="73">
        <f>IFERROR(IF(Diag360!I54=0,Diag360!I54+0.0001,Diag360!I54),0)</f>
        <v>0.0001</v>
      </c>
    </row>
    <row r="54" ht="15.75" customHeight="1">
      <c r="A54" s="65" t="str">
        <f>Diag360!A55</f>
        <v>Vitaux</v>
      </c>
      <c r="B54" s="65" t="str">
        <f>Diag360!B55</f>
        <v xml:space="preserve">Être en capacité de se soigner</v>
      </c>
      <c r="C54" s="65" t="str">
        <f>Diag360!C55</f>
        <v xml:space="preserve">Densité d’officines de Pharmacie</v>
      </c>
      <c r="D54" s="72">
        <f>Diag360!G55</f>
        <v>0</v>
      </c>
      <c r="E54" s="68" t="str">
        <f>Diag360!F55</f>
        <v xml:space="preserve">/ 10 000 hab</v>
      </c>
      <c r="F54" s="65" t="str">
        <f>Diag360!D55&amp;IF(Diag360!E55="","",";"&amp;Diag360!E55)</f>
        <v>Terravisu</v>
      </c>
      <c r="G54" s="73">
        <f>IFERROR(IF(Diag360!I55=0,Diag360!I55+0.0001,Diag360!I55),0)</f>
        <v>0.0001</v>
      </c>
    </row>
    <row r="55" ht="15.75" customHeight="1">
      <c r="A55" s="65" t="str">
        <f>Diag360!A56</f>
        <v>Vitaux</v>
      </c>
      <c r="B55" s="65" t="str">
        <f>Diag360!B56</f>
        <v xml:space="preserve">Être en capacité de se soigner</v>
      </c>
      <c r="C55" s="65" t="str">
        <f>Diag360!C56</f>
        <v xml:space="preserve">Existence d'un Contrat Local de Santé</v>
      </c>
      <c r="D55" s="72">
        <f>Diag360!G56</f>
        <v>0</v>
      </c>
      <c r="E55" s="68" t="str">
        <f>Diag360!F56</f>
        <v>-</v>
      </c>
      <c r="F55" s="65" t="str">
        <f>Diag360!D56&amp;IF(Diag360!E56="","",";"&amp;Diag360!E56)</f>
        <v>Interne</v>
      </c>
      <c r="G55" s="73">
        <f>IFERROR(IF(Diag360!I56=0,Diag360!I56+0.0001,Diag360!I56),0)</f>
        <v>0</v>
      </c>
    </row>
    <row r="56" ht="15.75" customHeight="1">
      <c r="A56" s="65" t="str">
        <f>Diag360!A57</f>
        <v>Vitaux</v>
      </c>
      <c r="B56" s="65" t="str">
        <f>Diag360!B57</f>
        <v xml:space="preserve">Être en capacité de se soigner</v>
      </c>
      <c r="C56" s="65" t="str">
        <f>Diag360!C57</f>
        <v xml:space="preserve">Identification d'un agent-référent</v>
      </c>
      <c r="D56" s="72">
        <f>Diag360!G57</f>
        <v>0</v>
      </c>
      <c r="E56" s="68" t="str">
        <f>Diag360!F57</f>
        <v>-</v>
      </c>
      <c r="F56" s="65" t="str">
        <f>Diag360!D57&amp;IF(Diag360!E57="","",";"&amp;Diag360!E57)</f>
        <v>Interne</v>
      </c>
      <c r="G56" s="73">
        <f>IFERROR(IF(Diag360!I57=0,Diag360!I57+0.0001,Diag360!I57),0)</f>
        <v>0.5</v>
      </c>
    </row>
    <row r="57" ht="15.75" customHeight="1">
      <c r="A57" s="65" t="str">
        <f>Diag360!A58</f>
        <v>Vitaux</v>
      </c>
      <c r="B57" s="65" t="str">
        <f>Diag360!B58</f>
        <v xml:space="preserve">Être en capacité de se soigner</v>
      </c>
      <c r="C57" s="65" t="str">
        <f>Diag360!C58</f>
        <v xml:space="preserve">Part de la population éloignée des soins de proximité (pharmacie, médecin généraliste, kiné, infirmier, dentiste)</v>
      </c>
      <c r="D57" s="72">
        <f>Diag360!G58</f>
        <v>0</v>
      </c>
      <c r="E57" s="68" t="str">
        <f>Diag360!F58</f>
        <v>%</v>
      </c>
      <c r="F57" s="65" t="str">
        <f>Diag360!D58&amp;IF(Diag360!E58="","",";"&amp;Diag360!E58)</f>
        <v>ODDetT</v>
      </c>
      <c r="G57" s="73">
        <f>IFERROR(IF(Diag360!I58=0,Diag360!I58+0.0001,Diag360!I58),0)</f>
        <v>1</v>
      </c>
    </row>
    <row r="58" ht="15.75" customHeight="1">
      <c r="A58" s="65" t="str">
        <f>Diag360!A59</f>
        <v>Vitaux</v>
      </c>
      <c r="B58" s="65" t="str">
        <f>Diag360!B59</f>
        <v xml:space="preserve">Être en capacité de se soigner</v>
      </c>
      <c r="C58" s="65" t="str">
        <f>Diag360!C59</f>
        <v xml:space="preserve">Présence d’une structure de santé de type SU et SMUR</v>
      </c>
      <c r="D58" s="72">
        <f>Diag360!G59</f>
        <v>0</v>
      </c>
      <c r="E58" s="68" t="str">
        <f>Diag360!F59</f>
        <v>-</v>
      </c>
      <c r="F58" s="65" t="str">
        <f>Diag360!D59&amp;IF(Diag360!E59="","",";"&amp;Diag360!E59)</f>
        <v>SIRsé</v>
      </c>
      <c r="G58" s="73">
        <f>IFERROR(IF(Diag360!I59=0,Diag360!I59+0.0001,Diag360!I59),0)</f>
        <v>0.5</v>
      </c>
    </row>
    <row r="59" ht="15.75" customHeight="1">
      <c r="A59" s="65" t="str">
        <f>Diag360!A60</f>
        <v>Vitaux</v>
      </c>
      <c r="B59" s="65" t="str">
        <f>Diag360!B60</f>
        <v xml:space="preserve">Être en capacité de se soigner</v>
      </c>
      <c r="C59" s="65" t="str">
        <f>Diag360!C60</f>
        <v xml:space="preserve">Taux d’équipement en Médecine-Chirurgie-Obstétrique (nombre de lits)</v>
      </c>
      <c r="D59" s="72">
        <f>Diag360!G60</f>
        <v>0</v>
      </c>
      <c r="E59" s="68" t="str">
        <f>Diag360!F60</f>
        <v xml:space="preserve">/ 10 000 hab</v>
      </c>
      <c r="F59" s="65" t="str">
        <f>Diag360!D60&amp;IF(Diag360!E60="","",";"&amp;Diag360!E60)</f>
        <v>SIRsé</v>
      </c>
      <c r="G59" s="73">
        <f>IFERROR(IF(Diag360!I60=0,Diag360!I60+0.0001,Diag360!I60),0)</f>
        <v>0.0001</v>
      </c>
    </row>
    <row r="60" ht="15.75" customHeight="1">
      <c r="A60" s="65" t="str">
        <f>Diag360!A61</f>
        <v>Essentiels</v>
      </c>
      <c r="B60" s="65" t="str">
        <f>Diag360!B61</f>
        <v xml:space="preserve">Être en lien avec la nature</v>
      </c>
      <c r="C60" s="65" t="str">
        <f>Diag360!C61</f>
        <v xml:space="preserve">Existence d’un coefficient de biotope dans le plan local d’urbanisme</v>
      </c>
      <c r="D60" s="72">
        <f>Diag360!G61</f>
        <v>0</v>
      </c>
      <c r="E60" s="68" t="str">
        <f>Diag360!F61</f>
        <v>-</v>
      </c>
      <c r="F60" s="65" t="str">
        <f>Diag360!D61&amp;IF(Diag360!E61="","",";"&amp;Diag360!E61)</f>
        <v>Interne</v>
      </c>
      <c r="G60" s="73">
        <f>IFERROR(IF(Diag360!I61=0,Diag360!I61+0.0001,Diag360!I61),0)</f>
        <v>0</v>
      </c>
    </row>
    <row r="61" ht="15.75" customHeight="1">
      <c r="A61" s="65" t="str">
        <f>Diag360!A62</f>
        <v>Essentiels</v>
      </c>
      <c r="B61" s="65" t="str">
        <f>Diag360!B62</f>
        <v xml:space="preserve">Être en lien avec la nature</v>
      </c>
      <c r="C61" s="65" t="str">
        <f>Diag360!C62</f>
        <v xml:space="preserve">Identification d'un agent-référent</v>
      </c>
      <c r="D61" s="72">
        <f>Diag360!G62</f>
        <v>0</v>
      </c>
      <c r="E61" s="68" t="str">
        <f>Diag360!F62</f>
        <v>-</v>
      </c>
      <c r="F61" s="65" t="str">
        <f>Diag360!D62&amp;IF(Diag360!E62="","",";"&amp;Diag360!E62)</f>
        <v>Interne</v>
      </c>
      <c r="G61" s="73">
        <f>IFERROR(IF(Diag360!I62=0,Diag360!I62+0.0001,Diag360!I62),0)</f>
        <v>0.5</v>
      </c>
    </row>
    <row r="62" ht="15.75" customHeight="1">
      <c r="A62" s="65" t="str">
        <f>Diag360!A63</f>
        <v>Essentiels</v>
      </c>
      <c r="B62" s="65" t="str">
        <f>Diag360!B63</f>
        <v xml:space="preserve">Être en lien avec la nature</v>
      </c>
      <c r="C62" s="65" t="str">
        <f>Diag360!C63</f>
        <v xml:space="preserve">Nombre d'établissements dépassant les seuils de déclaration d'émission de polluants atmosphériques pour 10.000 habitants</v>
      </c>
      <c r="D62" s="72">
        <f>Diag360!G63</f>
        <v>0</v>
      </c>
      <c r="E62" s="68" t="str">
        <f>Diag360!F63</f>
        <v xml:space="preserve">/ 10000 hab</v>
      </c>
      <c r="F62" s="65" t="str">
        <f>Diag360!D63&amp;IF(Diag360!E63="","",";"&amp;Diag360!E63)</f>
        <v>ODDetT</v>
      </c>
      <c r="G62" s="73">
        <f>IFERROR(IF(Diag360!I63=0,Diag360!I63+0.0001,Diag360!I63),0)</f>
        <v>1</v>
      </c>
    </row>
    <row r="63" ht="15.75" customHeight="1">
      <c r="A63" s="65" t="str">
        <f>Diag360!A64</f>
        <v>Essentiels</v>
      </c>
      <c r="B63" s="65" t="str">
        <f>Diag360!B64</f>
        <v xml:space="preserve">Être en lien avec la nature</v>
      </c>
      <c r="C63" s="65" t="str">
        <f>Diag360!C64</f>
        <v xml:space="preserve">Nombre de jours d'épisode de pollution de l'air par an</v>
      </c>
      <c r="D63" s="72">
        <f>Diag360!G64</f>
        <v>0</v>
      </c>
      <c r="E63" s="68" t="str">
        <f>Diag360!F64</f>
        <v xml:space="preserve">/ an</v>
      </c>
      <c r="F63" s="65" t="str">
        <f>Diag360!D64&amp;IF(Diag360!E64="","",";"&amp;Diag360!E64)</f>
        <v>Interne;AASQA</v>
      </c>
      <c r="G63" s="73">
        <f>IFERROR(IF(Diag360!I64=0,Diag360!I64+0.0001,Diag360!I64),0)</f>
        <v>1</v>
      </c>
    </row>
    <row r="64" ht="15.75" customHeight="1">
      <c r="A64" s="65" t="str">
        <f>Diag360!A65</f>
        <v>Essentiels</v>
      </c>
      <c r="B64" s="65" t="str">
        <f>Diag360!B65</f>
        <v xml:space="preserve">Être en lien avec la nature</v>
      </c>
      <c r="C64" s="65" t="str">
        <f>Diag360!C65</f>
        <v xml:space="preserve">Part de la surface du territoire consommée entre 2009 et 2021</v>
      </c>
      <c r="D64" s="72">
        <f>Diag360!G65</f>
        <v>0</v>
      </c>
      <c r="E64" s="68" t="str">
        <f>Diag360!F65</f>
        <v>%</v>
      </c>
      <c r="F64" s="65" t="str">
        <f>Diag360!D65&amp;IF(Diag360!E65="","",";"&amp;Diag360!E65)</f>
        <v xml:space="preserve">Mon Diagnostic Artificialisation</v>
      </c>
      <c r="G64" s="73">
        <f>IFERROR(IF(Diag360!I65=0,Diag360!I65+0.0001,Diag360!I65),0)</f>
        <v>1</v>
      </c>
    </row>
    <row r="65" ht="15.75" customHeight="1">
      <c r="A65" s="65" t="str">
        <f>Diag360!A66</f>
        <v>Essentiels</v>
      </c>
      <c r="B65" s="65" t="str">
        <f>Diag360!B66</f>
        <v xml:space="preserve">Être en lien avec la nature</v>
      </c>
      <c r="C65" s="65" t="str">
        <f>Diag360!C66</f>
        <v xml:space="preserve">Part des communes couvertes par un Atlas de la Biodiversité Communale (ABC)</v>
      </c>
      <c r="D65" s="72">
        <f>Diag360!G66</f>
        <v>0</v>
      </c>
      <c r="E65" s="68" t="str">
        <f>Diag360!F66</f>
        <v>%</v>
      </c>
      <c r="F65" s="65" t="str">
        <f>Diag360!D66&amp;IF(Diag360!E66="","",";"&amp;Diag360!E66)</f>
        <v xml:space="preserve">Nature France</v>
      </c>
      <c r="G65" s="73">
        <f>IFERROR(IF(Diag360!I66=0,Diag360!I66+0.0001,Diag360!I66),0)</f>
        <v>0.0001</v>
      </c>
    </row>
    <row r="66" ht="15.75" customHeight="1">
      <c r="A66" s="65" t="str">
        <f>Diag360!A67</f>
        <v>Essentiels</v>
      </c>
      <c r="B66" s="65" t="str">
        <f>Diag360!B67</f>
        <v xml:space="preserve">Être en lien avec la nature</v>
      </c>
      <c r="C66" s="65" t="str">
        <f>Diag360!C67</f>
        <v xml:space="preserve">Part des forêts et milieux semi-naturels sur la surface totale du territoire</v>
      </c>
      <c r="D66" s="72">
        <f>Diag360!G67</f>
        <v>0</v>
      </c>
      <c r="E66" s="68" t="str">
        <f>Diag360!F67</f>
        <v>%</v>
      </c>
      <c r="F66" s="65" t="str">
        <f>Diag360!D67&amp;IF(Diag360!E67="","",";"&amp;Diag360!E67)</f>
        <v xml:space="preserve">Observatoire des Territoires</v>
      </c>
      <c r="G66" s="73">
        <f>IFERROR(IF(Diag360!I67=0,Diag360!I67+0.0001,Diag360!I67),0)</f>
        <v>0.0001</v>
      </c>
    </row>
    <row r="67" ht="15.75" customHeight="1">
      <c r="A67" s="65" t="str">
        <f>Diag360!A68</f>
        <v>Essentiels</v>
      </c>
      <c r="B67" s="65" t="str">
        <f>Diag360!B68</f>
        <v xml:space="preserve">Être en lien avec la nature</v>
      </c>
      <c r="C67" s="65" t="str">
        <f>Diag360!C68</f>
        <v xml:space="preserve">Part du territoire en zone protégée</v>
      </c>
      <c r="D67" s="72">
        <f>Diag360!G68</f>
        <v>0</v>
      </c>
      <c r="E67" s="68" t="str">
        <f>Diag360!F68</f>
        <v>%</v>
      </c>
      <c r="F67" s="65" t="str">
        <f>Diag360!D68&amp;IF(Diag360!E68="","",";"&amp;Diag360!E68)</f>
        <v>ODDetT</v>
      </c>
      <c r="G67" s="73">
        <f>IFERROR(IF(Diag360!I68=0,Diag360!I68+0.0001,Diag360!I68),0)</f>
        <v>0.0001</v>
      </c>
    </row>
    <row r="68" ht="15.75" customHeight="1">
      <c r="A68" s="65" t="str">
        <f>Diag360!A69</f>
        <v>Essentiels</v>
      </c>
      <c r="B68" s="65" t="str">
        <f>Diag360!B69</f>
        <v xml:space="preserve">Être en lien avec la nature</v>
      </c>
      <c r="C68" s="65" t="str">
        <f>Diag360!C69</f>
        <v xml:space="preserve">Superficie moyenne d’espaces verts par habitant dans la ville-centre</v>
      </c>
      <c r="D68" s="72">
        <f>Diag360!G69</f>
        <v>0</v>
      </c>
      <c r="E68" s="68" t="str">
        <f>Diag360!F69</f>
        <v xml:space="preserve">m2 / hab</v>
      </c>
      <c r="F68" s="65" t="str">
        <f>Diag360!D69&amp;IF(Diag360!E69="","",";"&amp;Diag360!E69)</f>
        <v xml:space="preserve">Observatoire des villes vertes</v>
      </c>
      <c r="G68" s="73">
        <f>IFERROR(IF(Diag360!I69=0,Diag360!I69+0.0001,Diag360!I69),0)</f>
        <v>0.0001</v>
      </c>
    </row>
    <row r="69" ht="15.75" customHeight="1">
      <c r="A69" s="65" t="str">
        <f>Diag360!A70</f>
        <v>Induits</v>
      </c>
      <c r="B69" s="65" t="str">
        <f>Diag360!B70</f>
        <v xml:space="preserve">Produire et s'approvisionner localement</v>
      </c>
      <c r="C69" s="65" t="str">
        <f>Diag360!C70</f>
        <v xml:space="preserve">Existence d'un dispositif de tarification incitative sur la collecte des déchets (taxe ou redevance)</v>
      </c>
      <c r="D69" s="72">
        <f>Diag360!G70</f>
        <v>0</v>
      </c>
      <c r="E69" s="68" t="str">
        <f>Diag360!F70</f>
        <v>-</v>
      </c>
      <c r="F69" s="65" t="str">
        <f>Diag360!D70&amp;IF(Diag360!E70="","",";"&amp;Diag360!E70)</f>
        <v>In</v>
      </c>
      <c r="G69" s="73">
        <f>IFERROR(IF(Diag360!I70=0,Diag360!I70+0.0001,Diag360!I70),0)</f>
        <v>0</v>
      </c>
    </row>
    <row r="70" ht="15.75" customHeight="1">
      <c r="A70" s="65" t="str">
        <f>Diag360!A71</f>
        <v>Induits</v>
      </c>
      <c r="B70" s="65" t="str">
        <f>Diag360!B71</f>
        <v xml:space="preserve">Produire et s'approvisionner localement</v>
      </c>
      <c r="C70" s="65" t="str">
        <f>Diag360!C71</f>
        <v xml:space="preserve">Existence d'un document-cadre en matière d'économie circulaire</v>
      </c>
      <c r="D70" s="72">
        <f>Diag360!G71</f>
        <v>0</v>
      </c>
      <c r="E70" s="68" t="str">
        <f>Diag360!F71</f>
        <v>-</v>
      </c>
      <c r="F70" s="65" t="str">
        <f>Diag360!D71&amp;IF(Diag360!E71="","",";"&amp;Diag360!E71)</f>
        <v>Interne</v>
      </c>
      <c r="G70" s="73">
        <f>IFERROR(IF(Diag360!I71=0,Diag360!I71+0.0001,Diag360!I71),0)</f>
        <v>0</v>
      </c>
    </row>
    <row r="71" ht="15.75" customHeight="1">
      <c r="A71" s="65" t="str">
        <f>Diag360!A72</f>
        <v>Induits</v>
      </c>
      <c r="B71" s="65" t="str">
        <f>Diag360!B72</f>
        <v xml:space="preserve">Produire et s'approvisionner localement</v>
      </c>
      <c r="C71" s="65" t="str">
        <f>Diag360!C72</f>
        <v xml:space="preserve">Identification d'un agent-référent</v>
      </c>
      <c r="D71" s="72">
        <f>Diag360!G72</f>
        <v>0</v>
      </c>
      <c r="E71" s="68" t="str">
        <f>Diag360!F72</f>
        <v>-</v>
      </c>
      <c r="F71" s="65" t="str">
        <f>Diag360!D72&amp;IF(Diag360!E72="","",";"&amp;Diag360!E72)</f>
        <v>Interne</v>
      </c>
      <c r="G71" s="73">
        <f>IFERROR(IF(Diag360!I72=0,Diag360!I72+0.0001,Diag360!I72),0)</f>
        <v>0.5</v>
      </c>
    </row>
    <row r="72" ht="15.75" customHeight="1">
      <c r="A72" s="65" t="str">
        <f>Diag360!A73</f>
        <v>Induits</v>
      </c>
      <c r="B72" s="65" t="str">
        <f>Diag360!B73</f>
        <v xml:space="preserve">Produire et s'approvisionner localement</v>
      </c>
      <c r="C72" s="65" t="str">
        <f>Diag360!C73</f>
        <v xml:space="preserve">Indicateur de dépendance économique</v>
      </c>
      <c r="D72" s="72">
        <f>Diag360!G73</f>
        <v>0</v>
      </c>
      <c r="E72" s="68" t="str">
        <f>Diag360!F73</f>
        <v>-</v>
      </c>
      <c r="F72" s="65" t="str">
        <f>Diag360!D73&amp;IF(Diag360!E73="","",";"&amp;Diag360!E73)</f>
        <v xml:space="preserve">Observatoire des Territoires</v>
      </c>
      <c r="G72" s="73">
        <f>IFERROR(IF(Diag360!I73=0,Diag360!I73+0.0001,Diag360!I73),0)</f>
        <v>1</v>
      </c>
    </row>
    <row r="73" ht="15.75" customHeight="1">
      <c r="A73" s="65" t="str">
        <f>Diag360!A74</f>
        <v>Induits</v>
      </c>
      <c r="B73" s="65" t="str">
        <f>Diag360!B74</f>
        <v xml:space="preserve">Produire et s'approvisionner localement</v>
      </c>
      <c r="C73" s="65" t="str">
        <f>Diag360!C74</f>
        <v xml:space="preserve">Nombre d’équipements total pour 1000 habitants</v>
      </c>
      <c r="D73" s="72">
        <f>Diag360!G74</f>
        <v>0</v>
      </c>
      <c r="E73" s="68" t="str">
        <f>Diag360!F74</f>
        <v xml:space="preserve">/ 1 000 hab</v>
      </c>
      <c r="F73" s="65" t="str">
        <f>Diag360!D74&amp;IF(Diag360!E74="","",";"&amp;Diag360!E74)</f>
        <v>INSEE</v>
      </c>
      <c r="G73" s="73">
        <f>IFERROR(IF(Diag360!I74=0,Diag360!I74+0.0001,Diag360!I74),0)</f>
        <v>0.0001</v>
      </c>
    </row>
    <row r="74" ht="15.75" customHeight="1">
      <c r="A74" s="65" t="str">
        <f>Diag360!A75</f>
        <v>Induits</v>
      </c>
      <c r="B74" s="65" t="str">
        <f>Diag360!B75</f>
        <v xml:space="preserve">Produire et s'approvisionner localement</v>
      </c>
      <c r="C74" s="65" t="str">
        <f>Diag360!C75</f>
        <v xml:space="preserve">Part des achats publics intégrant au moins une considération environnementale</v>
      </c>
      <c r="D74" s="72">
        <f>Diag360!G75</f>
        <v>0</v>
      </c>
      <c r="E74" s="68" t="str">
        <f>Diag360!F75</f>
        <v>%</v>
      </c>
      <c r="F74" s="65" t="str">
        <f>Diag360!D75&amp;IF(Diag360!E75="","",";"&amp;Diag360!E75)</f>
        <v>Interne</v>
      </c>
      <c r="G74" s="73">
        <f>IFERROR(IF(Diag360!I75=0,Diag360!I75+0.0001,Diag360!I75),0)</f>
        <v>0.0001</v>
      </c>
    </row>
    <row r="75" ht="15.75" customHeight="1">
      <c r="A75" s="65" t="str">
        <f>Diag360!A76</f>
        <v>Induits</v>
      </c>
      <c r="B75" s="65" t="str">
        <f>Diag360!B76</f>
        <v xml:space="preserve">Produire et s'approvisionner localement</v>
      </c>
      <c r="C75" s="65" t="str">
        <f>Diag360!C76</f>
        <v xml:space="preserve">Part des emplois dans l’économie sociale et solidaire dans l'ensemble de l'économie</v>
      </c>
      <c r="D75" s="72">
        <f>Diag360!G76</f>
        <v>0</v>
      </c>
      <c r="E75" s="68" t="str">
        <f>Diag360!F76</f>
        <v>%</v>
      </c>
      <c r="F75" s="65" t="str">
        <f>Diag360!D76&amp;IF(Diag360!E76="","",";"&amp;Diag360!E76)</f>
        <v>ODDetT</v>
      </c>
      <c r="G75" s="73">
        <f>IFERROR(IF(Diag360!I76=0,Diag360!I76+0.0001,Diag360!I76),0)</f>
        <v>0.0001</v>
      </c>
    </row>
    <row r="76" ht="15.75" customHeight="1">
      <c r="A76" s="65" t="str">
        <f>Diag360!A77</f>
        <v>Induits</v>
      </c>
      <c r="B76" s="65" t="str">
        <f>Diag360!B77</f>
        <v xml:space="preserve">Produire et s'approvisionner localement</v>
      </c>
      <c r="C76" s="65" t="str">
        <f>Diag360!C77</f>
        <v xml:space="preserve">Part des emplois de la sphère présentielle</v>
      </c>
      <c r="D76" s="72">
        <f>Diag360!G77</f>
        <v>0</v>
      </c>
      <c r="E76" s="68" t="str">
        <f>Diag360!F77</f>
        <v>%</v>
      </c>
      <c r="F76" s="65" t="str">
        <f>Diag360!D77&amp;IF(Diag360!E77="","",";"&amp;Diag360!E77)</f>
        <v xml:space="preserve">Observatoire des Territoires</v>
      </c>
      <c r="G76" s="73">
        <f>IFERROR(IF(Diag360!I77=0,Diag360!I77+0.0001,Diag360!I77),0)</f>
        <v>0.0001</v>
      </c>
    </row>
    <row r="77" ht="15.75" customHeight="1">
      <c r="A77" s="65" t="str">
        <f>Diag360!A78</f>
        <v>Induits</v>
      </c>
      <c r="B77" s="65" t="str">
        <f>Diag360!B78</f>
        <v xml:space="preserve">Produire et s'approvisionner localement</v>
      </c>
      <c r="C77" s="65" t="str">
        <f>Diag360!C78</f>
        <v xml:space="preserve">Part des emplois jugés "à risque"</v>
      </c>
      <c r="D77" s="72">
        <f>Diag360!G78</f>
        <v>0</v>
      </c>
      <c r="E77" s="68" t="str">
        <f>Diag360!F78</f>
        <v>%</v>
      </c>
      <c r="F77" s="65" t="str">
        <f>Diag360!D78&amp;IF(Diag360!E78="","",";"&amp;Diag360!E78)</f>
        <v xml:space="preserve">Territoires au Futur</v>
      </c>
      <c r="G77" s="73">
        <f>IFERROR(IF(Diag360!I78=0,Diag360!I78+0.0001,Diag360!I78),0)</f>
        <v>1</v>
      </c>
    </row>
    <row r="78" ht="15.75" customHeight="1">
      <c r="A78" s="65" t="str">
        <f>Diag360!A79</f>
        <v>Induits</v>
      </c>
      <c r="B78" s="65" t="str">
        <f>Diag360!B79</f>
        <v xml:space="preserve">Produire et s'approvisionner localement</v>
      </c>
      <c r="C78" s="65" t="str">
        <f>Diag360!C79</f>
        <v xml:space="preserve">Taux d’actifs et d’emplois</v>
      </c>
      <c r="D78" s="72">
        <f>Diag360!G79</f>
        <v>0</v>
      </c>
      <c r="E78" s="68" t="str">
        <f>Diag360!F79</f>
        <v>-</v>
      </c>
      <c r="F78" s="65" t="str">
        <f>Diag360!D79&amp;IF(Diag360!E79="","",";"&amp;Diag360!E79)</f>
        <v xml:space="preserve">DATAR Nouvelle-Aquitaine</v>
      </c>
      <c r="G78" s="73">
        <f>IFERROR(IF(Diag360!I79=0,Diag360!I79+0.0001,Diag360!I79),0)</f>
        <v>0.0001</v>
      </c>
    </row>
    <row r="79" ht="15.75" customHeight="1">
      <c r="A79" s="65" t="str">
        <f>Diag360!A80</f>
        <v>Induits</v>
      </c>
      <c r="B79" s="65" t="str">
        <f>Diag360!B80</f>
        <v xml:space="preserve">Produire et s'approvisionner localement</v>
      </c>
      <c r="C79" s="65" t="str">
        <f>Diag360!C80</f>
        <v xml:space="preserve">Taux de valorisation matière et organique des déchets ménagers et assimilés</v>
      </c>
      <c r="D79" s="72">
        <f>Diag360!G80</f>
        <v>0</v>
      </c>
      <c r="E79" s="68" t="str">
        <f>Diag360!F80</f>
        <v>%</v>
      </c>
      <c r="F79" s="65" t="str">
        <f>Diag360!D80&amp;IF(Diag360!E80="","",";"&amp;Diag360!E80)</f>
        <v xml:space="preserve">Statistiques-locales INSEE;Interne</v>
      </c>
      <c r="G79" s="73">
        <f>IFERROR(IF(Diag360!I80=0,Diag360!I80+0.0001,Diag360!I80),0)</f>
        <v>0.0001</v>
      </c>
    </row>
    <row r="80" ht="15.75" customHeight="1">
      <c r="A80" s="65" t="str">
        <f>Diag360!A81</f>
        <v>Essentiels</v>
      </c>
      <c r="B80" s="65" t="str">
        <f>Diag360!B81</f>
        <v xml:space="preserve">S'informer et s'instruire</v>
      </c>
      <c r="C80" s="65" t="str">
        <f>Diag360!C81</f>
        <v xml:space="preserve">Distance moyenne aux bibliothèques</v>
      </c>
      <c r="D80" s="72">
        <f>Diag360!G81</f>
        <v>0</v>
      </c>
      <c r="E80" s="68" t="str">
        <f>Diag360!F81</f>
        <v>-</v>
      </c>
      <c r="F80" s="66" t="str">
        <f>Diag360!D81&amp;IF(Diag360!E81="","",";"&amp;Diag360!E81)</f>
        <v>fragilite-numerique.fr</v>
      </c>
      <c r="G80" s="73">
        <f>IFERROR(IF(Diag360!I81=0,Diag360!I81+0.0001,Diag360!I81),0)</f>
        <v>1</v>
      </c>
    </row>
    <row r="81" ht="15.75" customHeight="1">
      <c r="A81" s="65" t="str">
        <f>Diag360!A82</f>
        <v>Essentiels</v>
      </c>
      <c r="B81" s="65" t="str">
        <f>Diag360!B82</f>
        <v xml:space="preserve">S'informer et s'instruire</v>
      </c>
      <c r="C81" s="65" t="str">
        <f>Diag360!C82</f>
        <v xml:space="preserve">Existence d'un Projet Éducatif Territorial (PEDT)</v>
      </c>
      <c r="D81" s="72">
        <f>Diag360!G82</f>
        <v>0</v>
      </c>
      <c r="E81" s="68" t="str">
        <f>Diag360!F82</f>
        <v>-</v>
      </c>
      <c r="F81" s="65" t="str">
        <f>Diag360!D82&amp;IF(Diag360!E82="","",";"&amp;Diag360!E82)</f>
        <v>Interne</v>
      </c>
      <c r="G81" s="73">
        <f>IFERROR(IF(Diag360!I82=0,Diag360!I82+0.0001,Diag360!I82),0)</f>
        <v>0</v>
      </c>
    </row>
    <row r="82" ht="15.75" customHeight="1">
      <c r="A82" s="65" t="str">
        <f>Diag360!A83</f>
        <v>Essentiels</v>
      </c>
      <c r="B82" s="65" t="str">
        <f>Diag360!B83</f>
        <v xml:space="preserve">S'informer et s'instruire</v>
      </c>
      <c r="C82" s="65" t="str">
        <f>Diag360!C83</f>
        <v xml:space="preserve">Existence d’un dispositif d’éco-conditionnalité des aides aux acteurs et projets associatifs</v>
      </c>
      <c r="D82" s="72">
        <f>Diag360!G83</f>
        <v>0</v>
      </c>
      <c r="E82" s="68" t="str">
        <f>Diag360!F83</f>
        <v>-</v>
      </c>
      <c r="F82" s="65" t="str">
        <f>Diag360!D83&amp;IF(Diag360!E83="","",";"&amp;Diag360!E83)</f>
        <v>Interne</v>
      </c>
      <c r="G82" s="73">
        <f>IFERROR(IF(Diag360!I83=0,Diag360!I83+0.0001,Diag360!I83),0)</f>
        <v>0</v>
      </c>
    </row>
    <row r="83" ht="15.75" customHeight="1">
      <c r="A83" s="65" t="str">
        <f>Diag360!A84</f>
        <v>Essentiels</v>
      </c>
      <c r="B83" s="65" t="str">
        <f>Diag360!B84</f>
        <v xml:space="preserve">S'informer et s'instruire</v>
      </c>
      <c r="C83" s="65" t="str">
        <f>Diag360!C84</f>
        <v xml:space="preserve">Identification d'un agent-référent</v>
      </c>
      <c r="D83" s="72">
        <f>Diag360!G84</f>
        <v>0</v>
      </c>
      <c r="E83" s="68" t="str">
        <f>Diag360!F84</f>
        <v>-</v>
      </c>
      <c r="F83" s="65" t="str">
        <f>Diag360!D84&amp;IF(Diag360!E84="","",";"&amp;Diag360!E84)</f>
        <v>Interne</v>
      </c>
      <c r="G83" s="73">
        <f>IFERROR(IF(Diag360!I84=0,Diag360!I84+0.0001,Diag360!I84),0)</f>
        <v>0.5</v>
      </c>
    </row>
    <row r="84" ht="15.75" customHeight="1">
      <c r="A84" s="65" t="str">
        <f>Diag360!A85</f>
        <v>Essentiels</v>
      </c>
      <c r="B84" s="65" t="str">
        <f>Diag360!B85</f>
        <v xml:space="preserve">S'informer et s'instruire</v>
      </c>
      <c r="C84" s="65" t="str">
        <f>Diag360!C85</f>
        <v xml:space="preserve">Indice de fragilité numérique</v>
      </c>
      <c r="D84" s="72">
        <f>Diag360!G85</f>
        <v>0</v>
      </c>
      <c r="E84" s="68" t="str">
        <f>Diag360!F85</f>
        <v>-</v>
      </c>
      <c r="F84" s="66" t="str">
        <f>Diag360!D85&amp;IF(Diag360!E85="","",";"&amp;Diag360!E85)</f>
        <v>fragilite-numerique.fr</v>
      </c>
      <c r="G84" s="73">
        <f>IFERROR(IF(Diag360!I85=0,Diag360!I85+0.0001,Diag360!I85),0)</f>
        <v>1</v>
      </c>
    </row>
    <row r="85" ht="15.75" customHeight="1">
      <c r="A85" s="65" t="str">
        <f>Diag360!A86</f>
        <v>Essentiels</v>
      </c>
      <c r="B85" s="65" t="str">
        <f>Diag360!B86</f>
        <v xml:space="preserve">S'informer et s'instruire</v>
      </c>
      <c r="C85" s="65" t="str">
        <f>Diag360!C86</f>
        <v xml:space="preserve">Nombre de médias locaux indépendants à l'échelle départementale</v>
      </c>
      <c r="D85" s="72">
        <f>Diag360!G86</f>
        <v>0</v>
      </c>
      <c r="E85" s="68" t="str">
        <f>Diag360!F86</f>
        <v>-</v>
      </c>
      <c r="F85" s="65" t="str">
        <f>Diag360!D86&amp;IF(Diag360!E86="","",";"&amp;Diag360!E86)</f>
        <v>Interne</v>
      </c>
      <c r="G85" s="73">
        <f>IFERROR(IF(Diag360!I86=0,Diag360!I86+0.0001,Diag360!I86),0)</f>
        <v>0.0001</v>
      </c>
    </row>
    <row r="86" ht="15.75" customHeight="1">
      <c r="A86" s="65" t="str">
        <f>Diag360!A87</f>
        <v>Essentiels</v>
      </c>
      <c r="B86" s="65" t="str">
        <f>Diag360!B87</f>
        <v xml:space="preserve">S'informer et s'instruire</v>
      </c>
      <c r="C86" s="65" t="str">
        <f>Diag360!C87</f>
        <v xml:space="preserve">Part des communes du territoire de plus de 5000 habitants disposant d’une programmation événementielle en lien avec la transition écologique et la résilience territoriale</v>
      </c>
      <c r="D86" s="72">
        <f>Diag360!G87</f>
        <v>0</v>
      </c>
      <c r="E86" s="68" t="str">
        <f>Diag360!F87</f>
        <v>%</v>
      </c>
      <c r="F86" s="65" t="str">
        <f>Diag360!D87&amp;IF(Diag360!E87="","",";"&amp;Diag360!E87)</f>
        <v>Interne</v>
      </c>
      <c r="G86" s="73">
        <f>IFERROR(IF(Diag360!I87=0,Diag360!I87+0.0001,Diag360!I87),0)</f>
        <v>0.0001</v>
      </c>
    </row>
    <row r="87" ht="15.75" customHeight="1">
      <c r="A87" s="65" t="str">
        <f>Diag360!A88</f>
        <v>Essentiels</v>
      </c>
      <c r="B87" s="65" t="str">
        <f>Diag360!B88</f>
        <v xml:space="preserve">S'informer et s'instruire</v>
      </c>
      <c r="C87" s="65" t="str">
        <f>Diag360!C88</f>
        <v xml:space="preserve">Part des établissements scolaires engagés dans une démarche globale de développement durable (label E3D)</v>
      </c>
      <c r="D87" s="72">
        <f>Diag360!G88</f>
        <v>0</v>
      </c>
      <c r="E87" s="68" t="str">
        <f>Diag360!F88</f>
        <v>%</v>
      </c>
      <c r="F87" s="65" t="str">
        <f>Diag360!D88&amp;IF(Diag360!E88="","",";"&amp;Diag360!E88)</f>
        <v xml:space="preserve">Interne;Statistiques-locales, INSEE</v>
      </c>
      <c r="G87" s="73">
        <f>IFERROR(IF(Diag360!I88=0,Diag360!I88+0.0001,Diag360!I88),0)</f>
        <v>0.0001</v>
      </c>
    </row>
    <row r="88" ht="15.75" customHeight="1">
      <c r="A88" s="65" t="str">
        <f>Diag360!A89</f>
        <v>Essentiels</v>
      </c>
      <c r="B88" s="65" t="str">
        <f>Diag360!B89</f>
        <v xml:space="preserve">S'informer et s'instruire</v>
      </c>
      <c r="C88" s="65" t="str">
        <f>Diag360!C89</f>
        <v xml:space="preserve">Part des établissements scolaires enseignant la préparation aux situations d’urgence et la réduction des risques</v>
      </c>
      <c r="D88" s="72">
        <f>Diag360!G89</f>
        <v>0</v>
      </c>
      <c r="E88" s="68" t="str">
        <f>Diag360!F89</f>
        <v>%</v>
      </c>
      <c r="F88" s="65" t="str">
        <f>Diag360!D89&amp;IF(Diag360!E89="","",";"&amp;Diag360!E89)</f>
        <v>Interne</v>
      </c>
      <c r="G88" s="73">
        <f>IFERROR(IF(Diag360!I89=0,Diag360!I89+0.0001,Diag360!I89),0)</f>
        <v>0.0001</v>
      </c>
    </row>
    <row r="89" ht="15.75" customHeight="1">
      <c r="A89" s="65" t="str">
        <f>Diag360!A90</f>
        <v>Vitaux</v>
      </c>
      <c r="B89" s="65" t="str">
        <f>Diag360!B90</f>
        <v xml:space="preserve">Se nourrir</v>
      </c>
      <c r="C89" s="65" t="str">
        <f>Diag360!C90</f>
        <v xml:space="preserve">Accessibilité théorique aux commerces alimentaires à vélo</v>
      </c>
      <c r="D89" s="72">
        <f>Diag360!G90</f>
        <v>0</v>
      </c>
      <c r="E89" s="68" t="str">
        <f>Diag360!F90</f>
        <v>%</v>
      </c>
      <c r="F89" s="65" t="str">
        <f>Diag360!D90&amp;IF(Diag360!E90="","",";"&amp;Diag360!E90)</f>
        <v xml:space="preserve">Territoires au Futur</v>
      </c>
      <c r="G89" s="73">
        <f>IFERROR(IF(Diag360!I90=0,Diag360!I90+0.0001,Diag360!I90),0)</f>
        <v>0.0001</v>
      </c>
    </row>
    <row r="90" ht="15.75" customHeight="1">
      <c r="A90" s="65" t="str">
        <f>Diag360!A91</f>
        <v>Vitaux</v>
      </c>
      <c r="B90" s="65" t="str">
        <f>Diag360!B91</f>
        <v xml:space="preserve">Se nourrir</v>
      </c>
      <c r="C90" s="65" t="str">
        <f>Diag360!C91</f>
        <v xml:space="preserve">Adéquation théorique entre la production agricole et la consommation du territoire</v>
      </c>
      <c r="D90" s="72">
        <f>Diag360!G91</f>
        <v>0</v>
      </c>
      <c r="E90" s="68" t="str">
        <f>Diag360!F91</f>
        <v>%</v>
      </c>
      <c r="F90" s="65" t="str">
        <f>Diag360!D91&amp;IF(Diag360!E91="","",";"&amp;Diag360!E91)</f>
        <v xml:space="preserve">Territoires au Futur</v>
      </c>
      <c r="G90" s="73">
        <f>IFERROR(IF(Diag360!I91=0,Diag360!I91+0.0001,Diag360!I91),0)</f>
        <v>0.0001</v>
      </c>
    </row>
    <row r="91" ht="15.75" customHeight="1">
      <c r="A91" s="65" t="str">
        <f>Diag360!A92</f>
        <v>Vitaux</v>
      </c>
      <c r="B91" s="65" t="str">
        <f>Diag360!B92</f>
        <v xml:space="preserve">Se nourrir</v>
      </c>
      <c r="C91" s="65" t="str">
        <f>Diag360!C92</f>
        <v xml:space="preserve">Densité d’outils de logistique ou de transformation alimentaire locaux</v>
      </c>
      <c r="D91" s="72">
        <f>Diag360!G92</f>
        <v>0</v>
      </c>
      <c r="E91" s="68" t="str">
        <f>Diag360!F92</f>
        <v xml:space="preserve">/ 100 km2</v>
      </c>
      <c r="F91" s="65" t="str">
        <f>Diag360!D92&amp;IF(Diag360!E92="","",";"&amp;Diag360!E92)</f>
        <v xml:space="preserve">Interne;Toile alimentaire</v>
      </c>
      <c r="G91" s="73">
        <f>IFERROR(IF(Diag360!I92=0,Diag360!I92+0.0001,Diag360!I92),0)</f>
        <v>0.0001</v>
      </c>
    </row>
    <row r="92" ht="15.75" customHeight="1">
      <c r="A92" s="65" t="str">
        <f>Diag360!A93</f>
        <v>Vitaux</v>
      </c>
      <c r="B92" s="65" t="str">
        <f>Diag360!B93</f>
        <v xml:space="preserve">Se nourrir</v>
      </c>
      <c r="C92" s="65" t="str">
        <f>Diag360!C93</f>
        <v xml:space="preserve">Densité de supérettes et d’épiceries pour 1000 habitants</v>
      </c>
      <c r="D92" s="72">
        <f>Diag360!G93</f>
        <v>0</v>
      </c>
      <c r="E92" s="68" t="str">
        <f>Diag360!F93</f>
        <v xml:space="preserve">valeurs pour le risque</v>
      </c>
      <c r="F92" s="65" t="str">
        <f>Diag360!D93&amp;IF(Diag360!E93="","",";"&amp;Diag360!E93)</f>
        <v>Obso-Alim</v>
      </c>
      <c r="G92" s="73">
        <f>IFERROR(IF(Diag360!I93=0,Diag360!I93+0.0001,Diag360!I93),0)</f>
        <v>0.0001</v>
      </c>
    </row>
    <row r="93" ht="15.75" customHeight="1">
      <c r="A93" s="65" t="str">
        <f>Diag360!A94</f>
        <v>Vitaux</v>
      </c>
      <c r="B93" s="65" t="str">
        <f>Diag360!B94</f>
        <v xml:space="preserve">Se nourrir</v>
      </c>
      <c r="C93" s="65" t="str">
        <f>Diag360!C94</f>
        <v xml:space="preserve">Evolution de la Surface Agricole Utile entre 2010 et 2020</v>
      </c>
      <c r="D93" s="72">
        <f>Diag360!G94</f>
        <v>0</v>
      </c>
      <c r="E93" s="68" t="str">
        <f>Diag360!F94</f>
        <v>%</v>
      </c>
      <c r="F93" s="65" t="str">
        <f>Diag360!D94&amp;IF(Diag360!E94="","",";"&amp;Diag360!E94)</f>
        <v xml:space="preserve">Observatoire des Territoires</v>
      </c>
      <c r="G93" s="73">
        <f>IFERROR(IF(Diag360!I94=0,Diag360!I94+0.0001,Diag360!I94),0)</f>
        <v>0.53846153846153855</v>
      </c>
    </row>
    <row r="94" ht="15.75" customHeight="1">
      <c r="A94" s="65" t="str">
        <f>Diag360!A95</f>
        <v>Vitaux</v>
      </c>
      <c r="B94" s="65" t="str">
        <f>Diag360!B95</f>
        <v xml:space="preserve">Se nourrir</v>
      </c>
      <c r="C94" s="65" t="str">
        <f>Diag360!C95</f>
        <v xml:space="preserve">Évolution des actifs agricoles entre 2008 et 2019</v>
      </c>
      <c r="D94" s="72">
        <f>Diag360!G95</f>
        <v>0</v>
      </c>
      <c r="E94" s="68" t="str">
        <f>Diag360!F95</f>
        <v>%</v>
      </c>
      <c r="F94" s="65" t="str">
        <f>Diag360!D95&amp;IF(Diag360!E95="","",";"&amp;Diag360!E95)</f>
        <v xml:space="preserve">Territoires au Futur</v>
      </c>
      <c r="G94" s="73">
        <f>IFERROR(IF(Diag360!I95=0,Diag360!I95+0.0001,Diag360!I95),0)</f>
        <v>0.5</v>
      </c>
    </row>
    <row r="95" ht="15.75" customHeight="1">
      <c r="A95" s="65" t="str">
        <f>Diag360!A96</f>
        <v>Vitaux</v>
      </c>
      <c r="B95" s="65" t="str">
        <f>Diag360!B96</f>
        <v xml:space="preserve">Se nourrir</v>
      </c>
      <c r="C95" s="65" t="str">
        <f>Diag360!C96</f>
        <v xml:space="preserve">Existence d’un Projet Alimentaire Territorial</v>
      </c>
      <c r="D95" s="72">
        <f>Diag360!G96</f>
        <v>0</v>
      </c>
      <c r="E95" s="68" t="str">
        <f>Diag360!F96</f>
        <v>-</v>
      </c>
      <c r="F95" s="65" t="str">
        <f>Diag360!D96&amp;IF(Diag360!E96="","",";"&amp;Diag360!E96)</f>
        <v>Interne;Agriculture.gouv.fr</v>
      </c>
      <c r="G95" s="73">
        <f>IFERROR(IF(Diag360!I96=0,Diag360!I96+0.0001,Diag360!I96),0)</f>
        <v>0</v>
      </c>
    </row>
    <row r="96" ht="15.75" customHeight="1">
      <c r="A96" s="65" t="str">
        <f>Diag360!A97</f>
        <v>Vitaux</v>
      </c>
      <c r="B96" s="65" t="str">
        <f>Diag360!B97</f>
        <v xml:space="preserve">Se nourrir</v>
      </c>
      <c r="C96" s="65" t="str">
        <f>Diag360!C97</f>
        <v xml:space="preserve">Identification d'un agent-référent</v>
      </c>
      <c r="D96" s="72">
        <f>Diag360!G97</f>
        <v>0</v>
      </c>
      <c r="E96" s="68" t="str">
        <f>Diag360!F97</f>
        <v>-</v>
      </c>
      <c r="F96" s="65" t="str">
        <f>Diag360!D97&amp;IF(Diag360!E97="","",";"&amp;Diag360!E97)</f>
        <v>Interne</v>
      </c>
      <c r="G96" s="73">
        <f>IFERROR(IF(Diag360!I97=0,Diag360!I97+0.0001,Diag360!I97),0)</f>
        <v>0.5</v>
      </c>
    </row>
    <row r="97" ht="15.75" customHeight="1">
      <c r="A97" s="65" t="str">
        <f>Diag360!A98</f>
        <v>Vitaux</v>
      </c>
      <c r="B97" s="65" t="str">
        <f>Diag360!B98</f>
        <v xml:space="preserve">Se nourrir</v>
      </c>
      <c r="C97" s="65" t="str">
        <f>Diag360!C98</f>
        <v xml:space="preserve">Nombre de marchés de producteurs hebdomadaires pour 1000 habitants</v>
      </c>
      <c r="D97" s="72">
        <f>Diag360!G98</f>
        <v>0</v>
      </c>
      <c r="E97" s="68" t="str">
        <f>Diag360!F98</f>
        <v xml:space="preserve">/ 1000 hab</v>
      </c>
      <c r="F97" s="65" t="str">
        <f>Diag360!D98&amp;IF(Diag360!E98="","",";"&amp;Diag360!E98)</f>
        <v>Interne</v>
      </c>
      <c r="G97" s="73">
        <f>IFERROR(IF(Diag360!I98=0,Diag360!I98+0.0001,Diag360!I98),0)</f>
        <v>1</v>
      </c>
    </row>
    <row r="98" ht="15.75" customHeight="1">
      <c r="A98" s="65" t="str">
        <f>Diag360!A99</f>
        <v>Vitaux</v>
      </c>
      <c r="B98" s="65" t="str">
        <f>Diag360!B99</f>
        <v xml:space="preserve">Se nourrir</v>
      </c>
      <c r="C98" s="65" t="str">
        <f>Diag360!C99</f>
        <v xml:space="preserve">Part de la restauration collective respectant les critères d'approvisionnement de la loi Egalim</v>
      </c>
      <c r="D98" s="72">
        <f>Diag360!G99</f>
        <v>0</v>
      </c>
      <c r="E98" s="68" t="str">
        <f>Diag360!F99</f>
        <v>%</v>
      </c>
      <c r="F98" s="65" t="str">
        <f>Diag360!D99&amp;IF(Diag360!E99="","",";"&amp;Diag360!E99)</f>
        <v>Ma-cantine;Interne</v>
      </c>
      <c r="G98" s="73">
        <f>IFERROR(IF(Diag360!I99=0,Diag360!I99+0.0001,Diag360!I99),0)</f>
        <v>0.0001</v>
      </c>
    </row>
    <row r="99" ht="15.75" customHeight="1">
      <c r="A99" s="65" t="str">
        <f>Diag360!A100</f>
        <v>Vitaux</v>
      </c>
      <c r="B99" s="65" t="str">
        <f>Diag360!B100</f>
        <v xml:space="preserve">Se nourrir</v>
      </c>
      <c r="C99" s="65" t="str">
        <f>Diag360!C100</f>
        <v xml:space="preserve">Part de la surface agricole en agriculture Biologique sur la surface agricole utile</v>
      </c>
      <c r="D99" s="72">
        <f>Diag360!G100</f>
        <v>0</v>
      </c>
      <c r="E99" s="68" t="str">
        <f>Diag360!F100</f>
        <v>%</v>
      </c>
      <c r="F99" s="65" t="str">
        <f>Diag360!D100&amp;IF(Diag360!E100="","",";"&amp;Diag360!E100)</f>
        <v xml:space="preserve">Observatoire des Territoires;Agence Bio</v>
      </c>
      <c r="G99" s="73">
        <f>IFERROR(IF(Diag360!I100=0,Diag360!I100+0.0001,Diag360!I100),0)</f>
        <v>0.0001</v>
      </c>
    </row>
    <row r="100" ht="15.75" customHeight="1">
      <c r="A100" s="65" t="str">
        <f>Diag360!A101</f>
        <v>Vitaux</v>
      </c>
      <c r="B100" s="65" t="str">
        <f>Diag360!B101</f>
        <v xml:space="preserve">Se nourrir</v>
      </c>
      <c r="C100" s="65" t="str">
        <f>Diag360!C101</f>
        <v xml:space="preserve">Part de la Surface Agricole Utile sur la superficie totale du territoire</v>
      </c>
      <c r="D100" s="72">
        <f>Diag360!G101</f>
        <v>0</v>
      </c>
      <c r="E100" s="68" t="str">
        <f>Diag360!F101</f>
        <v>%</v>
      </c>
      <c r="F100" s="65" t="str">
        <f>Diag360!D101&amp;IF(Diag360!E101="","",";"&amp;Diag360!E101)</f>
        <v xml:space="preserve">Observatoire des Territoires</v>
      </c>
      <c r="G100" s="73">
        <f>IFERROR(IF(Diag360!I101=0,Diag360!I101+0.0001,Diag360!I101),0)</f>
        <v>0.0001</v>
      </c>
    </row>
    <row r="101" ht="15.75" customHeight="1">
      <c r="A101" s="65" t="str">
        <f>Diag360!A102</f>
        <v>Vitaux</v>
      </c>
      <c r="B101" s="65" t="str">
        <f>Diag360!B102</f>
        <v xml:space="preserve">Se nourrir</v>
      </c>
      <c r="C101" s="65" t="str">
        <f>Diag360!C102</f>
        <v xml:space="preserve">Quantité annuelle d'achats de substances actives rapporté à la SAU du territoire</v>
      </c>
      <c r="D101" s="72">
        <f>Diag360!G102</f>
        <v>0</v>
      </c>
      <c r="E101" s="68" t="str">
        <f>Diag360!F102</f>
        <v xml:space="preserve">kg / ha / an</v>
      </c>
      <c r="F101" s="65" t="str">
        <f>Diag360!D102&amp;IF(Diag360!E102="","",";"&amp;Diag360!E102)</f>
        <v xml:space="preserve">Ministère de la Transition Ecologique</v>
      </c>
      <c r="G101" s="73">
        <f>IFERROR(IF(Diag360!I102=0,Diag360!I102+0.0001,Diag360!I102),0)</f>
        <v>1</v>
      </c>
    </row>
    <row r="102" ht="15.75" customHeight="1">
      <c r="A102" s="65" t="str">
        <f>Diag360!A103</f>
        <v>Vitaux</v>
      </c>
      <c r="B102" s="65" t="str">
        <f>Diag360!B103</f>
        <v xml:space="preserve">Se nourrir</v>
      </c>
      <c r="C102" s="65" t="str">
        <f>Diag360!C103</f>
        <v xml:space="preserve">Score « Haute Valeur Naturelle »</v>
      </c>
      <c r="D102" s="72">
        <f>Diag360!G103</f>
        <v>0</v>
      </c>
      <c r="E102" s="68" t="str">
        <f>Diag360!F103</f>
        <v>-</v>
      </c>
      <c r="F102" s="65" t="str">
        <f>Diag360!D103&amp;IF(Diag360!E103="","",";"&amp;Diag360!E103)</f>
        <v>CRATER</v>
      </c>
      <c r="G102" s="73">
        <f>IFERROR(IF(Diag360!I103=0,Diag360!I103+0.0001,Diag360!I103),0)</f>
        <v>0.0001</v>
      </c>
    </row>
    <row r="103" ht="15.75" customHeight="1">
      <c r="A103" s="65" t="str">
        <f>Diag360!A104</f>
        <v>Vitaux</v>
      </c>
      <c r="B103" s="65" t="str">
        <f>Diag360!B104</f>
        <v xml:space="preserve">Se sentir en sécurité</v>
      </c>
      <c r="C103" s="65" t="str">
        <f>Diag360!C104</f>
        <v xml:space="preserve">Existence d'un recensement des sites et événements sensibles</v>
      </c>
      <c r="D103" s="72">
        <f>Diag360!G104</f>
        <v>0</v>
      </c>
      <c r="E103" s="68" t="str">
        <f>Diag360!F104</f>
        <v>-</v>
      </c>
      <c r="F103" s="65" t="str">
        <f>Diag360!D104&amp;IF(Diag360!E104="","",";"&amp;Diag360!E104)</f>
        <v>Interne</v>
      </c>
      <c r="G103" s="73">
        <f>IFERROR(IF(Diag360!I104=0,Diag360!I104+0.0001,Diag360!I104),0)</f>
        <v>0</v>
      </c>
    </row>
    <row r="104" ht="15.75" customHeight="1">
      <c r="A104" s="65" t="str">
        <f>Diag360!A105</f>
        <v>Vitaux</v>
      </c>
      <c r="B104" s="65" t="str">
        <f>Diag360!B105</f>
        <v xml:space="preserve">Se sentir en sécurité</v>
      </c>
      <c r="C104" s="65" t="str">
        <f>Diag360!C105</f>
        <v xml:space="preserve">Existence d'un schéma de résilience numérique</v>
      </c>
      <c r="D104" s="72">
        <f>Diag360!G105</f>
        <v>0</v>
      </c>
      <c r="E104" s="68" t="str">
        <f>Diag360!F105</f>
        <v>-</v>
      </c>
      <c r="F104" s="65" t="str">
        <f>Diag360!D105&amp;IF(Diag360!E105="","",";"&amp;Diag360!E105)</f>
        <v>Interne</v>
      </c>
      <c r="G104" s="73">
        <f>IFERROR(IF(Diag360!I105=0,Diag360!I105+0.0001,Diag360!I105),0)</f>
        <v>0</v>
      </c>
    </row>
    <row r="105" ht="15.75" customHeight="1">
      <c r="A105" s="65" t="str">
        <f>Diag360!A106</f>
        <v>Vitaux</v>
      </c>
      <c r="B105" s="65" t="str">
        <f>Diag360!B106</f>
        <v xml:space="preserve">Se sentir en sécurité</v>
      </c>
      <c r="C105" s="65" t="str">
        <f>Diag360!C106</f>
        <v xml:space="preserve">Existence de relations de travail entre la collectivité et les associations agréées de sécurité civile sur le territoire départemental</v>
      </c>
      <c r="D105" s="72">
        <f>Diag360!G106</f>
        <v>0</v>
      </c>
      <c r="E105" s="68" t="str">
        <f>Diag360!F106</f>
        <v>-</v>
      </c>
      <c r="F105" s="65" t="str">
        <f>Diag360!D106&amp;IF(Diag360!E106="","",";"&amp;Diag360!E106)</f>
        <v xml:space="preserve">Interne;Préfecture de département</v>
      </c>
      <c r="G105" s="73">
        <f>IFERROR(IF(Diag360!I106=0,Diag360!I106+0.0001,Diag360!I106),0)</f>
        <v>0</v>
      </c>
    </row>
    <row r="106" ht="15.75" customHeight="1">
      <c r="A106" s="65" t="str">
        <f>Diag360!A107</f>
        <v>Vitaux</v>
      </c>
      <c r="B106" s="65" t="str">
        <f>Diag360!B107</f>
        <v xml:space="preserve">Se sentir en sécurité</v>
      </c>
      <c r="C106" s="65" t="str">
        <f>Diag360!C107</f>
        <v xml:space="preserve">Identification d'un agent-référent</v>
      </c>
      <c r="D106" s="72">
        <f>Diag360!G107</f>
        <v>0</v>
      </c>
      <c r="E106" s="68" t="str">
        <f>Diag360!F107</f>
        <v>-</v>
      </c>
      <c r="F106" s="65" t="str">
        <f>Diag360!D107&amp;IF(Diag360!E107="","",";"&amp;Diag360!E107)</f>
        <v>Interne</v>
      </c>
      <c r="G106" s="73">
        <f>IFERROR(IF(Diag360!I107=0,Diag360!I107+0.0001,Diag360!I107),0)</f>
        <v>0.5</v>
      </c>
    </row>
    <row r="107" ht="15.75" customHeight="1">
      <c r="A107" s="65" t="str">
        <f>Diag360!A108</f>
        <v>Vitaux</v>
      </c>
      <c r="B107" s="65" t="str">
        <f>Diag360!B108</f>
        <v xml:space="preserve">Se sentir en sécurité</v>
      </c>
      <c r="C107" s="65" t="str">
        <f>Diag360!C108</f>
        <v xml:space="preserve">Nombre de risques majeurs auxquels sont exposées les communes du territoire</v>
      </c>
      <c r="D107" s="72">
        <f>Diag360!G108</f>
        <v>0</v>
      </c>
      <c r="E107" s="68" t="str">
        <f>Diag360!F108</f>
        <v>/13</v>
      </c>
      <c r="F107" s="65" t="str">
        <f>Diag360!D108&amp;IF(Diag360!E108="","",";"&amp;Diag360!E108)</f>
        <v xml:space="preserve">France Découverte</v>
      </c>
      <c r="G107" s="73">
        <f>IFERROR(IF(Diag360!I108=0,Diag360!I108+0.0001,Diag360!I108),0)</f>
        <v>1</v>
      </c>
    </row>
    <row r="108" ht="15.75" customHeight="1">
      <c r="A108" s="65" t="str">
        <f>Diag360!A109</f>
        <v>Vitaux</v>
      </c>
      <c r="B108" s="65" t="str">
        <f>Diag360!B109</f>
        <v xml:space="preserve">Se sentir en sécurité</v>
      </c>
      <c r="C108" s="65" t="str">
        <f>Diag360!C109</f>
        <v xml:space="preserve">Nombre de victimes de violences de type « coups et blessures volontaires » pour 1000 habitants</v>
      </c>
      <c r="D108" s="72">
        <f>Diag360!G109</f>
        <v>0</v>
      </c>
      <c r="E108" s="68" t="str">
        <f>Diag360!F109</f>
        <v xml:space="preserve">/ 1 000 hab</v>
      </c>
      <c r="F108" s="65" t="str">
        <f>Diag360!D109&amp;IF(Diag360!E109="","",";"&amp;Diag360!E109)</f>
        <v>SSMSI</v>
      </c>
      <c r="G108" s="73">
        <f>IFERROR(IF(Diag360!I109=0,Diag360!I109+0.0001,Diag360!I109),0)</f>
        <v>1</v>
      </c>
    </row>
    <row r="109" ht="15.75" customHeight="1">
      <c r="A109" s="65" t="str">
        <f>Diag360!A110</f>
        <v>Vitaux</v>
      </c>
      <c r="B109" s="65" t="str">
        <f>Diag360!B110</f>
        <v xml:space="preserve">Se sentir en sécurité</v>
      </c>
      <c r="C109" s="65" t="str">
        <f>Diag360!C110</f>
        <v xml:space="preserve">Part des communes couvertes par un PCS ou un PiCS</v>
      </c>
      <c r="D109" s="72">
        <f>Diag360!G110</f>
        <v>0</v>
      </c>
      <c r="E109" s="68" t="str">
        <f>Diag360!F110</f>
        <v>%</v>
      </c>
      <c r="F109" s="65" t="str">
        <f>Diag360!D110&amp;IF(Diag360!E110="","",";"&amp;Diag360!E110)</f>
        <v>Interne</v>
      </c>
      <c r="G109" s="73">
        <f>IFERROR(IF(Diag360!I110=0,Diag360!I110+0.0001,Diag360!I110),0)</f>
        <v>0.0001</v>
      </c>
    </row>
    <row r="110" ht="15.75" customHeight="1">
      <c r="A110" s="65" t="str">
        <f>Diag360!A111</f>
        <v>Essentiels</v>
      </c>
      <c r="B110" s="65" t="str">
        <f>Diag360!B111</f>
        <v xml:space="preserve">Vivre ensemble et faire société</v>
      </c>
      <c r="C110" s="65" t="str">
        <f>Diag360!C111</f>
        <v xml:space="preserve">Différence entre le taux d'emploi des femmes et des hommes</v>
      </c>
      <c r="D110" s="72">
        <f>Diag360!G111</f>
        <v>0</v>
      </c>
      <c r="E110" s="68" t="str">
        <f>Diag360!F111</f>
        <v>-</v>
      </c>
      <c r="F110" s="65" t="str">
        <f>Diag360!D111&amp;IF(Diag360!E111="","",";"&amp;Diag360!E111)</f>
        <v>ODDetT</v>
      </c>
      <c r="G110" s="73">
        <f>IFERROR(IF(Diag360!I111=0,Diag360!I111+0.0001,Diag360!I111),0)</f>
        <v>1</v>
      </c>
    </row>
    <row r="111" ht="15.75" customHeight="1">
      <c r="A111" s="65" t="str">
        <f>Diag360!A112</f>
        <v>Essentiels</v>
      </c>
      <c r="B111" s="65" t="str">
        <f>Diag360!B112</f>
        <v xml:space="preserve">Vivre ensemble et faire société</v>
      </c>
      <c r="C111" s="65" t="str">
        <f>Diag360!C112</f>
        <v xml:space="preserve">Existence d'une Convention Territoriale Globale (CTG) comprenant une analyse des besoins sociaux</v>
      </c>
      <c r="D111" s="72">
        <f>Diag360!G112</f>
        <v>0</v>
      </c>
      <c r="E111" s="68" t="str">
        <f>Diag360!F112</f>
        <v>-</v>
      </c>
      <c r="F111" s="65" t="str">
        <f>Diag360!D112&amp;IF(Diag360!E112="","",";"&amp;Diag360!E112)</f>
        <v>Interne</v>
      </c>
      <c r="G111" s="73">
        <f>IFERROR(IF(Diag360!I112=0,Diag360!I112+0.0001,Diag360!I112),0)</f>
        <v>0</v>
      </c>
    </row>
    <row r="112" ht="15.75" customHeight="1">
      <c r="A112" s="65" t="str">
        <f>Diag360!A113</f>
        <v>Essentiels</v>
      </c>
      <c r="B112" s="65" t="str">
        <f>Diag360!B113</f>
        <v xml:space="preserve">Vivre ensemble et faire société</v>
      </c>
      <c r="C112" s="65" t="str">
        <f>Diag360!C113</f>
        <v xml:space="preserve">Identification d'un agent-référent</v>
      </c>
      <c r="D112" s="72">
        <f>Diag360!G113</f>
        <v>0</v>
      </c>
      <c r="E112" s="68" t="str">
        <f>Diag360!F113</f>
        <v>-</v>
      </c>
      <c r="F112" s="65" t="str">
        <f>Diag360!D113&amp;IF(Diag360!E113="","",";"&amp;Diag360!E113)</f>
        <v>Interne</v>
      </c>
      <c r="G112" s="73">
        <f>IFERROR(IF(Diag360!I113=0,Diag360!I113+0.0001,Diag360!I113),0)</f>
        <v>0.5</v>
      </c>
    </row>
    <row r="113" ht="15.75" customHeight="1">
      <c r="A113" s="65" t="str">
        <f>Diag360!A114</f>
        <v>Essentiels</v>
      </c>
      <c r="B113" s="65" t="str">
        <f>Diag360!B114</f>
        <v xml:space="preserve">Vivre ensemble et faire société</v>
      </c>
      <c r="C113" s="65" t="str">
        <f>Diag360!C114</f>
        <v xml:space="preserve">Nombre d'associations pour 1000 habitants</v>
      </c>
      <c r="D113" s="72">
        <f>Diag360!G114</f>
        <v>0</v>
      </c>
      <c r="E113" s="68" t="str">
        <f>Diag360!F114</f>
        <v xml:space="preserve">/ 1 000 hab</v>
      </c>
      <c r="F113" s="66" t="str">
        <f>Diag360!D114&amp;IF(Diag360!E114="","",";"&amp;Diag360!E114)</f>
        <v>Data-asso.fr</v>
      </c>
      <c r="G113" s="73">
        <f>IFERROR(IF(Diag360!I114=0,Diag360!I114+0.0001,Diag360!I114),0)</f>
        <v>0.0001</v>
      </c>
    </row>
    <row r="114" ht="15.75" customHeight="1">
      <c r="A114" s="65" t="str">
        <f>Diag360!A115</f>
        <v>Essentiels</v>
      </c>
      <c r="B114" s="65" t="str">
        <f>Diag360!B115</f>
        <v xml:space="preserve">Vivre ensemble et faire société</v>
      </c>
      <c r="C114" s="65" t="str">
        <f>Diag360!C115</f>
        <v xml:space="preserve">Nombre d'événements grand public festifs et fédérateurs organisés ou soutenus par la collectivité par an pour 100.000 habitants</v>
      </c>
      <c r="D114" s="72">
        <f>Diag360!G115</f>
        <v>0</v>
      </c>
      <c r="E114" s="68" t="str">
        <f>Diag360!F115</f>
        <v xml:space="preserve">/ 100 000 hab</v>
      </c>
      <c r="F114" s="65" t="str">
        <f>Diag360!D115&amp;IF(Diag360!E115="","",";"&amp;Diag360!E115)</f>
        <v>Interne</v>
      </c>
      <c r="G114" s="73">
        <f>IFERROR(IF(Diag360!I115=0,Diag360!I115+0.0001,Diag360!I115),0)</f>
        <v>0.0001</v>
      </c>
    </row>
    <row r="115" ht="15.75" customHeight="1">
      <c r="A115" s="65" t="str">
        <f>Diag360!A116</f>
        <v>Essentiels</v>
      </c>
      <c r="B115" s="65" t="str">
        <f>Diag360!B116</f>
        <v xml:space="preserve">Vivre ensemble et faire société</v>
      </c>
      <c r="C115" s="65" t="str">
        <f>Diag360!C116</f>
        <v xml:space="preserve">Nombre de lieux de sociabilité publics pour 1000 habitants</v>
      </c>
      <c r="D115" s="72">
        <f>Diag360!G116</f>
        <v>0</v>
      </c>
      <c r="E115" s="68" t="str">
        <f>Diag360!F116</f>
        <v xml:space="preserve">/ 1 000 hab</v>
      </c>
      <c r="F115" s="65" t="str">
        <f>Diag360!D116&amp;IF(Diag360!E116="","",";"&amp;Diag360!E116)</f>
        <v>Interne</v>
      </c>
      <c r="G115" s="73">
        <f>IFERROR(IF(Diag360!I116=0,Diag360!I116+0.0001,Diag360!I116),0)</f>
        <v>0.0001</v>
      </c>
    </row>
    <row r="116" ht="15.75" customHeight="1">
      <c r="A116" s="65" t="str">
        <f>Diag360!A117</f>
        <v>Essentiels</v>
      </c>
      <c r="B116" s="65" t="str">
        <f>Diag360!B117</f>
        <v xml:space="preserve">Vivre ensemble et faire société</v>
      </c>
      <c r="C116" s="65" t="str">
        <f>Diag360!C117</f>
        <v xml:space="preserve">Nombre de structures de l’animation de la vie sociale agréée par la CAF (Centre social ou Espace de vie sociale) à l'échelle intercommunale pour 100.000 habitants</v>
      </c>
      <c r="D116" s="72">
        <f>Diag360!G117</f>
        <v>0</v>
      </c>
      <c r="E116" s="68" t="str">
        <f>Diag360!F117</f>
        <v xml:space="preserve">/ 100 000 hab</v>
      </c>
      <c r="F116" s="65" t="str">
        <f>Diag360!D117&amp;IF(Diag360!E117="","",";"&amp;Diag360!E117)</f>
        <v>Interne</v>
      </c>
      <c r="G116" s="73">
        <f>IFERROR(IF(Diag360!I117=0,Diag360!I117+0.0001,Diag360!I117),0)</f>
        <v>0.0001</v>
      </c>
    </row>
    <row r="117" ht="15.75" customHeight="1">
      <c r="A117" s="65" t="str">
        <f>Diag360!A118</f>
        <v>Essentiels</v>
      </c>
      <c r="B117" s="65" t="str">
        <f>Diag360!B118</f>
        <v xml:space="preserve">Vivre ensemble et faire société</v>
      </c>
      <c r="C117" s="65" t="str">
        <f>Diag360!C118</f>
        <v xml:space="preserve">Nombre de travailleurs sociaux / Nombre d'allocataires du RSA</v>
      </c>
      <c r="D117" s="72">
        <f>Diag360!G118</f>
        <v>0</v>
      </c>
      <c r="E117" s="68" t="str">
        <f>Diag360!F118</f>
        <v xml:space="preserve">/100 hab</v>
      </c>
      <c r="F117" s="65" t="str">
        <f>Diag360!D118&amp;IF(Diag360!E118="","",";"&amp;Diag360!E118)</f>
        <v>Data.caf;Interne</v>
      </c>
      <c r="G117" s="73">
        <f>IFERROR(IF(Diag360!I118=0,Diag360!I118+0.0001,Diag360!I118),0)</f>
        <v>0.0001</v>
      </c>
    </row>
    <row r="118" ht="15.75" customHeight="1">
      <c r="A118" s="65" t="str">
        <f>Diag360!A119</f>
        <v>Essentiels</v>
      </c>
      <c r="B118" s="65" t="str">
        <f>Diag360!B119</f>
        <v xml:space="preserve">Vivre ensemble et faire société</v>
      </c>
      <c r="C118" s="65" t="str">
        <f>Diag360!C119</f>
        <v xml:space="preserve">Part des communes de plus de 1000 habitants ayant totalement mis en oeuvre leur Plan de mise en accessibilité de la voirie et des aménagements des espaces publics (PAVE)</v>
      </c>
      <c r="D118" s="72">
        <f>Diag360!G119</f>
        <v>0</v>
      </c>
      <c r="E118" s="68" t="str">
        <f>Diag360!F119</f>
        <v>%</v>
      </c>
      <c r="F118" s="65" t="str">
        <f>Diag360!D119&amp;IF(Diag360!E119="","",";"&amp;Diag360!E119)</f>
        <v>Interne</v>
      </c>
      <c r="G118" s="73">
        <f>IFERROR(IF(Diag360!I119=0,Diag360!I119+0.0001,Diag360!I119),0)</f>
        <v>0.0001</v>
      </c>
    </row>
    <row r="119" ht="15.75" customHeight="1">
      <c r="A119" s="65" t="str">
        <f>Diag360!A120</f>
        <v>Essentiels</v>
      </c>
      <c r="B119" s="65" t="str">
        <f>Diag360!B120</f>
        <v xml:space="preserve">Vivre ensemble et faire société</v>
      </c>
      <c r="C119" s="65" t="str">
        <f>Diag360!C120</f>
        <v xml:space="preserve">Part des femmes dans l'exécutif communautaire</v>
      </c>
      <c r="D119" s="72">
        <f>Diag360!G120</f>
        <v>0</v>
      </c>
      <c r="E119" s="68" t="str">
        <f>Diag360!F120</f>
        <v>%</v>
      </c>
      <c r="F119" s="65" t="str">
        <f>Diag360!D120&amp;IF(Diag360!E120="","",";"&amp;Diag360!E120)</f>
        <v>Interne</v>
      </c>
      <c r="G119" s="73">
        <f>IFERROR(IF(Diag360!I120=0,Diag360!I120+0.0001,Diag360!I120),0)</f>
        <v>0.0001</v>
      </c>
    </row>
    <row r="120" ht="15.75" customHeight="1">
      <c r="A120" s="65" t="str">
        <f>Diag360!A121</f>
        <v>Essentiels</v>
      </c>
      <c r="B120" s="65" t="str">
        <f>Diag360!B121</f>
        <v xml:space="preserve">Vivre ensemble et faire société</v>
      </c>
      <c r="C120" s="65" t="str">
        <f>Diag360!C121</f>
        <v xml:space="preserve">Part des jeunes (15-24 ans) non insérés</v>
      </c>
      <c r="D120" s="72">
        <f>Diag360!G121</f>
        <v>0</v>
      </c>
      <c r="E120" s="68" t="str">
        <f>Diag360!F121</f>
        <v>%</v>
      </c>
      <c r="F120" s="65" t="str">
        <f>Diag360!D121&amp;IF(Diag360!E121="","",";"&amp;Diag360!E121)</f>
        <v xml:space="preserve">Observatoire des Territoires</v>
      </c>
      <c r="G120" s="73">
        <f>IFERROR(IF(Diag360!I121=0,Diag360!I121+0.0001,Diag360!I121),0)</f>
        <v>1</v>
      </c>
    </row>
    <row r="121" ht="15.75" customHeight="1">
      <c r="A121" s="65" t="str">
        <f>Diag360!A122</f>
        <v>Essentiels</v>
      </c>
      <c r="B121" s="65" t="str">
        <f>Diag360!B122</f>
        <v xml:space="preserve">Vivre ensemble et faire société</v>
      </c>
      <c r="C121" s="65" t="str">
        <f>Diag360!C122</f>
        <v xml:space="preserve">Part des ménages d'une seule personne</v>
      </c>
      <c r="D121" s="72">
        <f>Diag360!G122</f>
        <v>0</v>
      </c>
      <c r="E121" s="68" t="str">
        <f>Diag360!F122</f>
        <v>%</v>
      </c>
      <c r="F121" s="65" t="str">
        <f>Diag360!D122&amp;IF(Diag360!E122="","",";"&amp;Diag360!E122)</f>
        <v xml:space="preserve">Observatoire des Territoires</v>
      </c>
      <c r="G121" s="73">
        <f>IFERROR(IF(Diag360!I122=0,Diag360!I122+0.0001,Diag360!I122),0)</f>
        <v>1</v>
      </c>
    </row>
    <row r="122" ht="15.75" customHeight="1">
      <c r="A122" s="65" t="str">
        <f>Diag360!A123</f>
        <v>Essentiels</v>
      </c>
      <c r="B122" s="65" t="str">
        <f>Diag360!B123</f>
        <v xml:space="preserve">Vivre ensemble et faire société</v>
      </c>
      <c r="C122" s="65" t="str">
        <f>Diag360!C123</f>
        <v xml:space="preserve">Rapport interdécile du niveau de vie (9e décile / 1er décile)</v>
      </c>
      <c r="D122" s="72">
        <f>Diag360!G123</f>
        <v>0</v>
      </c>
      <c r="E122" s="68" t="str">
        <f>Diag360!F123</f>
        <v>-</v>
      </c>
      <c r="F122" s="65" t="str">
        <f>Diag360!D123&amp;IF(Diag360!E123="","",";"&amp;Diag360!E123)</f>
        <v xml:space="preserve">Statistiques-locales INSEE</v>
      </c>
      <c r="G122" s="73">
        <f>IFERROR(IF(Diag360!I123=0,Diag360!I123+0.0001,Diag360!I123),0)</f>
        <v>1</v>
      </c>
    </row>
    <row r="123" ht="15.75" customHeight="1">
      <c r="A123" s="65" t="str">
        <f>Diag360!A124</f>
        <v>Essentiels</v>
      </c>
      <c r="B123" s="65" t="str">
        <f>Diag360!B124</f>
        <v xml:space="preserve">Vivre ensemble et faire société</v>
      </c>
      <c r="C123" s="65" t="str">
        <f>Diag360!C124</f>
        <v xml:space="preserve">Reconnaissance de l'engagement de l'Office de Tourisme dans la transition écologique</v>
      </c>
      <c r="D123" s="72">
        <f>Diag360!G124</f>
        <v>0</v>
      </c>
      <c r="E123" s="68" t="str">
        <f>Diag360!F124</f>
        <v>-</v>
      </c>
      <c r="F123" s="65" t="str">
        <f>Diag360!D124&amp;IF(Diag360!E124="","",";"&amp;Diag360!E124)</f>
        <v>Interne</v>
      </c>
      <c r="G123" s="73">
        <f>IFERROR(IF(Diag360!I124=0,Diag360!I124+0.0001,Diag360!I124),0)</f>
        <v>0.5</v>
      </c>
    </row>
    <row r="124" ht="15.75" customHeight="1">
      <c r="A124" s="65" t="str">
        <f>Diag360!A125</f>
        <v>Essentiels</v>
      </c>
      <c r="B124" s="65" t="str">
        <f>Diag360!B125</f>
        <v xml:space="preserve">Vivre ensemble et faire société</v>
      </c>
      <c r="C124" s="65" t="str">
        <f>Diag360!C125</f>
        <v xml:space="preserve">Taux de couverture accueil jeune enfant pour 100 enfants de moins de 3 ans</v>
      </c>
      <c r="D124" s="72">
        <f>Diag360!G125</f>
        <v>0</v>
      </c>
      <c r="E124" s="68" t="str">
        <f>Diag360!F125</f>
        <v>%</v>
      </c>
      <c r="F124" s="65" t="str">
        <f>Diag360!D125&amp;IF(Diag360!E125="","",";"&amp;Diag360!E125)</f>
        <v>Data.caf</v>
      </c>
      <c r="G124" s="73">
        <f>IFERROR(IF(Diag360!I125=0,Diag360!I125+0.0001,Diag360!I125),0)</f>
        <v>0.0001</v>
      </c>
    </row>
    <row r="125" ht="15.75" customHeight="1">
      <c r="A125" s="65" t="str">
        <f>Diag360!A126</f>
        <v>Essentiels</v>
      </c>
      <c r="B125" s="65" t="str">
        <f>Diag360!B126</f>
        <v xml:space="preserve">Vivre ensemble et faire société</v>
      </c>
      <c r="C125" s="65" t="str">
        <f>Diag360!C126</f>
        <v xml:space="preserve">Taux de participation aux élections municipales 2020</v>
      </c>
      <c r="D125" s="72">
        <f>Diag360!G126</f>
        <v>0</v>
      </c>
      <c r="E125" s="68" t="str">
        <f>Diag360!F126</f>
        <v>%</v>
      </c>
      <c r="F125" s="65" t="str">
        <f>Diag360!D126&amp;IF(Diag360!E126="","",";"&amp;Diag360!E126)</f>
        <v xml:space="preserve">Observatoire des Territoires</v>
      </c>
      <c r="G125" s="73">
        <f>IFERROR(IF(Diag360!I126=0,Diag360!I126+0.0001,Diag360!I126),0)</f>
        <v>0.0001</v>
      </c>
    </row>
    <row r="126" ht="15.75" customHeight="1">
      <c r="A126" s="65" t="str">
        <f>Diag360!A127</f>
        <v>Essentiels</v>
      </c>
      <c r="B126" s="65" t="str">
        <f>Diag360!B127</f>
        <v xml:space="preserve">Vivre ensemble et faire société</v>
      </c>
      <c r="C126" s="65" t="str">
        <f>Diag360!C127</f>
        <v xml:space="preserve">Taux de pauvreté</v>
      </c>
      <c r="D126" s="72">
        <f>Diag360!G127</f>
        <v>0</v>
      </c>
      <c r="E126" s="68" t="str">
        <f>Diag360!F127</f>
        <v>%</v>
      </c>
      <c r="F126" s="65" t="str">
        <f>Diag360!D127&amp;IF(Diag360!E127="","",";"&amp;Diag360!E127)</f>
        <v xml:space="preserve">Observatoire des Territoires</v>
      </c>
      <c r="G126" s="73">
        <f>IFERROR(IF(Diag360!I127=0,Diag360!I127+0.0001,Diag360!I127),0)</f>
        <v>1</v>
      </c>
    </row>
    <row r="127" ht="15.75" customHeight="1">
      <c r="D127" s="5"/>
      <c r="E127" s="68"/>
      <c r="G127" s="5"/>
    </row>
    <row r="128" ht="15.75" customHeight="1">
      <c r="D128" s="5"/>
      <c r="E128" s="68"/>
      <c r="G128" s="5"/>
    </row>
    <row r="129" ht="15.75" customHeight="1">
      <c r="D129" s="5"/>
      <c r="E129" s="68"/>
      <c r="G129" s="5"/>
    </row>
    <row r="130" ht="15.75" customHeight="1">
      <c r="D130" s="5"/>
      <c r="E130" s="68"/>
      <c r="G130" s="5"/>
    </row>
    <row r="131" ht="15.75" customHeight="1">
      <c r="D131" s="5"/>
      <c r="E131" s="68"/>
      <c r="G131" s="5"/>
    </row>
    <row r="132" ht="15.75" customHeight="1">
      <c r="D132" s="5"/>
      <c r="E132" s="68"/>
      <c r="G132" s="5"/>
    </row>
    <row r="133" ht="15.75" customHeight="1">
      <c r="D133" s="5"/>
      <c r="E133" s="68"/>
      <c r="G133" s="5"/>
    </row>
    <row r="134" ht="15.75" customHeight="1">
      <c r="D134" s="5"/>
      <c r="E134" s="68"/>
      <c r="G134" s="5"/>
    </row>
    <row r="135" ht="15.75" customHeight="1">
      <c r="D135" s="5"/>
      <c r="E135" s="68"/>
      <c r="G135" s="5"/>
    </row>
    <row r="136" ht="15.75" customHeight="1">
      <c r="D136" s="5"/>
      <c r="E136" s="68"/>
      <c r="G136" s="5"/>
    </row>
    <row r="137" ht="15.75" customHeight="1">
      <c r="D137" s="5"/>
      <c r="E137" s="68"/>
      <c r="G137" s="5"/>
    </row>
    <row r="138" ht="15.75" customHeight="1">
      <c r="D138" s="5"/>
      <c r="E138" s="68"/>
      <c r="G138" s="5"/>
    </row>
    <row r="139" ht="15.75" customHeight="1">
      <c r="D139" s="5"/>
      <c r="E139" s="68"/>
      <c r="G139" s="5"/>
    </row>
    <row r="140" ht="15.75" customHeight="1">
      <c r="D140" s="5"/>
      <c r="E140" s="68"/>
      <c r="G140" s="5"/>
    </row>
    <row r="141" ht="15.75" customHeight="1">
      <c r="D141" s="5"/>
      <c r="E141" s="68"/>
      <c r="G141" s="5"/>
    </row>
    <row r="142" ht="15.75" customHeight="1">
      <c r="D142" s="5"/>
      <c r="E142" s="68"/>
      <c r="G142" s="5"/>
    </row>
    <row r="143" ht="15.75" customHeight="1">
      <c r="D143" s="5"/>
      <c r="E143" s="68"/>
      <c r="G143" s="5"/>
    </row>
    <row r="144" ht="15.75" customHeight="1">
      <c r="D144" s="5"/>
      <c r="E144" s="68"/>
      <c r="G144" s="5"/>
    </row>
    <row r="145" ht="15.75" customHeight="1">
      <c r="D145" s="5"/>
      <c r="E145" s="68"/>
      <c r="G145" s="5"/>
    </row>
    <row r="146" ht="15.75" customHeight="1">
      <c r="D146" s="5"/>
      <c r="E146" s="68"/>
      <c r="G146" s="5"/>
    </row>
    <row r="147" ht="15.75" customHeight="1">
      <c r="D147" s="5"/>
      <c r="E147" s="68"/>
      <c r="G147" s="5"/>
    </row>
    <row r="148" ht="15.75" customHeight="1">
      <c r="D148" s="5"/>
      <c r="E148" s="68"/>
      <c r="G148" s="5"/>
    </row>
    <row r="149" ht="15.75" customHeight="1">
      <c r="D149" s="5"/>
      <c r="E149" s="68"/>
      <c r="G149" s="5"/>
    </row>
    <row r="150" ht="15.75" customHeight="1">
      <c r="D150" s="5"/>
      <c r="E150" s="68"/>
      <c r="G150" s="5"/>
    </row>
    <row r="151" ht="15.75" customHeight="1">
      <c r="D151" s="5"/>
      <c r="E151" s="68"/>
      <c r="G151" s="5"/>
    </row>
    <row r="152" ht="15.75" customHeight="1">
      <c r="D152" s="5"/>
      <c r="E152" s="68"/>
      <c r="G152" s="5"/>
    </row>
    <row r="153" ht="15.75" customHeight="1">
      <c r="D153" s="5"/>
      <c r="E153" s="68"/>
      <c r="G153" s="5"/>
    </row>
    <row r="154" ht="15.75" customHeight="1">
      <c r="D154" s="5"/>
      <c r="E154" s="68"/>
      <c r="G154" s="5"/>
    </row>
    <row r="155" ht="15.75" customHeight="1">
      <c r="D155" s="5"/>
      <c r="E155" s="68"/>
      <c r="G155" s="5"/>
    </row>
    <row r="156" ht="15.75" customHeight="1">
      <c r="D156" s="5"/>
      <c r="E156" s="68"/>
      <c r="G156" s="5"/>
    </row>
    <row r="157" ht="15.75" customHeight="1">
      <c r="D157" s="5"/>
      <c r="E157" s="68"/>
      <c r="G157" s="5"/>
    </row>
    <row r="158" ht="15.75" customHeight="1">
      <c r="D158" s="5"/>
      <c r="E158" s="68"/>
      <c r="G158" s="5"/>
    </row>
    <row r="159" ht="15.75" customHeight="1">
      <c r="D159" s="5"/>
      <c r="E159" s="68"/>
      <c r="G159" s="5"/>
    </row>
    <row r="160" ht="15.75" customHeight="1">
      <c r="D160" s="5"/>
      <c r="E160" s="68"/>
      <c r="G160" s="5"/>
    </row>
    <row r="161" ht="15.75" customHeight="1">
      <c r="D161" s="5"/>
      <c r="E161" s="68"/>
      <c r="G161" s="5"/>
    </row>
    <row r="162" ht="15.75" customHeight="1">
      <c r="D162" s="5"/>
      <c r="E162" s="68"/>
      <c r="G162" s="5"/>
    </row>
    <row r="163" ht="15.75" customHeight="1">
      <c r="D163" s="5"/>
      <c r="E163" s="68"/>
      <c r="G163" s="5"/>
    </row>
    <row r="164" ht="15.75" customHeight="1">
      <c r="D164" s="5"/>
      <c r="E164" s="68"/>
      <c r="G164" s="5"/>
    </row>
    <row r="165" ht="15.75" customHeight="1">
      <c r="D165" s="5"/>
      <c r="E165" s="68"/>
      <c r="G165" s="5"/>
    </row>
    <row r="166" ht="15.75" customHeight="1">
      <c r="D166" s="5"/>
      <c r="E166" s="68"/>
      <c r="G166" s="5"/>
    </row>
    <row r="167" ht="15.75" customHeight="1">
      <c r="D167" s="5"/>
      <c r="E167" s="68"/>
      <c r="G167" s="5"/>
    </row>
    <row r="168" ht="15.75" customHeight="1">
      <c r="D168" s="5"/>
      <c r="E168" s="68"/>
      <c r="G168" s="5"/>
    </row>
    <row r="169" ht="15.75" customHeight="1">
      <c r="D169" s="5"/>
      <c r="E169" s="68"/>
      <c r="G169" s="5"/>
    </row>
    <row r="170" ht="15.75" customHeight="1">
      <c r="D170" s="5"/>
      <c r="E170" s="68"/>
      <c r="G170" s="5"/>
    </row>
    <row r="171" ht="15.75" customHeight="1">
      <c r="D171" s="5"/>
      <c r="E171" s="68"/>
      <c r="G171" s="5"/>
    </row>
    <row r="172" ht="15.75" customHeight="1">
      <c r="D172" s="5"/>
      <c r="E172" s="68"/>
      <c r="G172" s="5"/>
    </row>
    <row r="173" ht="15.75" customHeight="1">
      <c r="D173" s="5"/>
      <c r="E173" s="68"/>
      <c r="G173" s="5"/>
    </row>
    <row r="174" ht="15.75" customHeight="1">
      <c r="D174" s="5"/>
      <c r="E174" s="68"/>
      <c r="G174" s="5"/>
    </row>
    <row r="175" ht="15.75" customHeight="1">
      <c r="D175" s="5"/>
      <c r="E175" s="68"/>
      <c r="G175" s="5"/>
    </row>
    <row r="176" ht="15.75" customHeight="1">
      <c r="D176" s="5"/>
      <c r="E176" s="68"/>
      <c r="G176" s="5"/>
    </row>
    <row r="177" ht="15.75" customHeight="1">
      <c r="D177" s="5"/>
      <c r="E177" s="68"/>
      <c r="G177" s="5"/>
    </row>
    <row r="178" ht="15.75" customHeight="1">
      <c r="D178" s="5"/>
      <c r="E178" s="68"/>
      <c r="G178" s="5"/>
    </row>
    <row r="179" ht="15.75" customHeight="1">
      <c r="D179" s="5"/>
      <c r="E179" s="68"/>
      <c r="G179" s="5"/>
    </row>
    <row r="180" ht="15.75" customHeight="1">
      <c r="D180" s="5"/>
      <c r="E180" s="68"/>
      <c r="G180" s="5"/>
    </row>
    <row r="181" ht="15.75" customHeight="1">
      <c r="D181" s="5"/>
      <c r="E181" s="68"/>
      <c r="G181" s="5"/>
    </row>
    <row r="182" ht="15.75" customHeight="1">
      <c r="D182" s="5"/>
      <c r="E182" s="68"/>
      <c r="G182" s="5"/>
    </row>
    <row r="183" ht="15.75" customHeight="1">
      <c r="D183" s="5"/>
      <c r="E183" s="68"/>
      <c r="G183" s="5"/>
    </row>
    <row r="184" ht="15.75" customHeight="1">
      <c r="D184" s="5"/>
      <c r="E184" s="68"/>
      <c r="G184" s="5"/>
    </row>
    <row r="185" ht="15.75" customHeight="1">
      <c r="D185" s="5"/>
      <c r="E185" s="68"/>
      <c r="G185" s="5"/>
    </row>
    <row r="186" ht="15.75" customHeight="1">
      <c r="D186" s="5"/>
      <c r="E186" s="68"/>
      <c r="G186" s="5"/>
    </row>
    <row r="187" ht="15.75" customHeight="1">
      <c r="D187" s="5"/>
      <c r="E187" s="68"/>
      <c r="G187" s="5"/>
    </row>
    <row r="188" ht="15.75" customHeight="1">
      <c r="D188" s="5"/>
      <c r="E188" s="68"/>
      <c r="G188" s="5"/>
    </row>
    <row r="189" ht="15.75" customHeight="1">
      <c r="D189" s="5"/>
      <c r="E189" s="68"/>
      <c r="G189" s="5"/>
    </row>
    <row r="190" ht="15.75" customHeight="1">
      <c r="D190" s="5"/>
      <c r="E190" s="68"/>
      <c r="G190" s="5"/>
    </row>
    <row r="191" ht="15.75" customHeight="1">
      <c r="D191" s="5"/>
      <c r="E191" s="68"/>
      <c r="G191" s="5"/>
    </row>
    <row r="192" ht="15.75" customHeight="1">
      <c r="D192" s="5"/>
      <c r="E192" s="68"/>
      <c r="G192" s="5"/>
    </row>
    <row r="193" ht="15.75" customHeight="1">
      <c r="D193" s="5"/>
      <c r="E193" s="68"/>
      <c r="G193" s="5"/>
    </row>
    <row r="194" ht="15.75" customHeight="1">
      <c r="D194" s="5"/>
      <c r="E194" s="68"/>
      <c r="G194" s="5"/>
    </row>
    <row r="195" ht="15.75" customHeight="1">
      <c r="D195" s="5"/>
      <c r="E195" s="68"/>
      <c r="G195" s="5"/>
    </row>
    <row r="196" ht="15.75" customHeight="1">
      <c r="D196" s="5"/>
      <c r="E196" s="68"/>
      <c r="G196" s="5"/>
    </row>
    <row r="197" ht="15.75" customHeight="1">
      <c r="D197" s="5"/>
      <c r="E197" s="68"/>
      <c r="G197" s="5"/>
    </row>
    <row r="198" ht="15.75" customHeight="1">
      <c r="D198" s="5"/>
      <c r="E198" s="68"/>
      <c r="G198" s="5"/>
    </row>
    <row r="199" ht="15.75" customHeight="1">
      <c r="D199" s="5"/>
      <c r="E199" s="68"/>
      <c r="G199" s="5"/>
    </row>
    <row r="200" ht="15.75" customHeight="1">
      <c r="D200" s="5"/>
      <c r="E200" s="68"/>
      <c r="G200" s="5"/>
    </row>
    <row r="201" ht="15.75" customHeight="1">
      <c r="D201" s="5"/>
      <c r="E201" s="68"/>
      <c r="G201" s="5"/>
    </row>
    <row r="202" ht="15.75" customHeight="1">
      <c r="D202" s="5"/>
      <c r="E202" s="68"/>
      <c r="G202" s="5"/>
    </row>
    <row r="203" ht="15.75" customHeight="1">
      <c r="D203" s="5"/>
      <c r="E203" s="68"/>
      <c r="G203" s="5"/>
    </row>
    <row r="204" ht="15.75" customHeight="1">
      <c r="D204" s="5"/>
      <c r="E204" s="68"/>
      <c r="G204" s="5"/>
    </row>
    <row r="205" ht="15.75" customHeight="1">
      <c r="D205" s="5"/>
      <c r="E205" s="68"/>
      <c r="G205" s="5"/>
    </row>
    <row r="206" ht="15.75" customHeight="1">
      <c r="D206" s="5"/>
      <c r="E206" s="68"/>
      <c r="G206" s="5"/>
    </row>
    <row r="207" ht="15.75" customHeight="1">
      <c r="D207" s="5"/>
      <c r="E207" s="68"/>
      <c r="G207" s="5"/>
    </row>
    <row r="208" ht="15.75" customHeight="1">
      <c r="D208" s="5"/>
      <c r="E208" s="68"/>
      <c r="G208" s="5"/>
    </row>
    <row r="209" ht="15.75" customHeight="1">
      <c r="D209" s="5"/>
      <c r="E209" s="68"/>
      <c r="G209" s="5"/>
    </row>
    <row r="210" ht="15.75" customHeight="1">
      <c r="D210" s="5"/>
      <c r="E210" s="68"/>
      <c r="G210" s="5"/>
    </row>
    <row r="211" ht="15.75" customHeight="1">
      <c r="D211" s="5"/>
      <c r="E211" s="68"/>
      <c r="G211" s="5"/>
    </row>
    <row r="212" ht="15.75" customHeight="1">
      <c r="D212" s="5"/>
      <c r="E212" s="68"/>
      <c r="G212" s="5"/>
    </row>
    <row r="213" ht="15.75" customHeight="1">
      <c r="D213" s="5"/>
      <c r="E213" s="68"/>
      <c r="G213" s="5"/>
    </row>
    <row r="214" ht="15.75" customHeight="1">
      <c r="D214" s="5"/>
      <c r="E214" s="68"/>
      <c r="G214" s="5"/>
    </row>
    <row r="215" ht="15.75" customHeight="1">
      <c r="D215" s="5"/>
      <c r="E215" s="68"/>
      <c r="G215" s="5"/>
    </row>
    <row r="216" ht="15.75" customHeight="1">
      <c r="D216" s="5"/>
      <c r="E216" s="68"/>
      <c r="G216" s="5"/>
    </row>
    <row r="217" ht="15.75" customHeight="1">
      <c r="D217" s="5"/>
      <c r="E217" s="68"/>
      <c r="G217" s="5"/>
    </row>
    <row r="218" ht="15.75" customHeight="1">
      <c r="D218" s="5"/>
      <c r="E218" s="68"/>
      <c r="G218" s="5"/>
    </row>
    <row r="219" ht="15.75" customHeight="1">
      <c r="D219" s="5"/>
      <c r="E219" s="68"/>
      <c r="G219" s="5"/>
    </row>
    <row r="220" ht="15.75" customHeight="1">
      <c r="D220" s="5"/>
      <c r="E220" s="68"/>
      <c r="G220" s="5"/>
    </row>
    <row r="221" ht="15.75" customHeight="1">
      <c r="D221" s="5"/>
      <c r="E221" s="68"/>
      <c r="G221" s="5"/>
    </row>
    <row r="222" ht="15.75" customHeight="1">
      <c r="D222" s="5"/>
      <c r="E222" s="68"/>
      <c r="G222" s="5"/>
    </row>
    <row r="223" ht="15.75" customHeight="1">
      <c r="D223" s="5"/>
      <c r="E223" s="68"/>
      <c r="G223" s="5"/>
    </row>
    <row r="224" ht="15.75" customHeight="1">
      <c r="D224" s="5"/>
      <c r="E224" s="68"/>
      <c r="G224" s="5"/>
    </row>
    <row r="225" ht="15.75" customHeight="1">
      <c r="D225" s="5"/>
      <c r="E225" s="68"/>
      <c r="G225" s="5"/>
    </row>
    <row r="226" ht="15.75" customHeight="1">
      <c r="D226" s="5"/>
      <c r="E226" s="68"/>
      <c r="G226" s="5"/>
    </row>
    <row r="227" ht="15.75" customHeight="1">
      <c r="D227" s="5"/>
      <c r="E227" s="68"/>
      <c r="G227" s="5"/>
    </row>
    <row r="228" ht="15.75" customHeight="1">
      <c r="D228" s="5"/>
      <c r="E228" s="68"/>
      <c r="G228" s="5"/>
    </row>
    <row r="229" ht="15.75" customHeight="1">
      <c r="D229" s="5"/>
      <c r="E229" s="68"/>
      <c r="G229" s="5"/>
    </row>
    <row r="230" ht="15.75" customHeight="1">
      <c r="D230" s="5"/>
      <c r="E230" s="68"/>
      <c r="G230" s="5"/>
    </row>
    <row r="231" ht="15.75" customHeight="1">
      <c r="D231" s="5"/>
      <c r="E231" s="68"/>
      <c r="G231" s="5"/>
    </row>
    <row r="232" ht="15.75" customHeight="1">
      <c r="D232" s="5"/>
      <c r="E232" s="68"/>
      <c r="G232" s="5"/>
    </row>
    <row r="233" ht="15.75" customHeight="1">
      <c r="D233" s="5"/>
      <c r="E233" s="68"/>
      <c r="G233" s="5"/>
    </row>
    <row r="234" ht="15.75" customHeight="1">
      <c r="D234" s="5"/>
      <c r="E234" s="68"/>
      <c r="G234" s="5"/>
    </row>
    <row r="235" ht="15.75" customHeight="1">
      <c r="D235" s="5"/>
      <c r="E235" s="68"/>
      <c r="G235" s="5"/>
    </row>
    <row r="236" ht="15.75" customHeight="1">
      <c r="D236" s="5"/>
      <c r="E236" s="68"/>
      <c r="G236" s="5"/>
    </row>
    <row r="237" ht="15.75" customHeight="1">
      <c r="D237" s="5"/>
      <c r="E237" s="68"/>
      <c r="G237" s="5"/>
    </row>
    <row r="238" ht="15.75" customHeight="1">
      <c r="D238" s="5"/>
      <c r="E238" s="68"/>
      <c r="G238" s="5"/>
    </row>
    <row r="239" ht="15.75" customHeight="1">
      <c r="D239" s="5"/>
      <c r="E239" s="68"/>
      <c r="G239" s="5"/>
    </row>
    <row r="240" ht="15.75" customHeight="1">
      <c r="D240" s="5"/>
      <c r="E240" s="68"/>
      <c r="G240" s="5"/>
    </row>
    <row r="241" ht="15.75" customHeight="1">
      <c r="D241" s="5"/>
      <c r="E241" s="68"/>
      <c r="G241" s="5"/>
    </row>
    <row r="242" ht="15.75" customHeight="1">
      <c r="D242" s="5"/>
      <c r="E242" s="68"/>
      <c r="G242" s="5"/>
    </row>
    <row r="243" ht="15.75" customHeight="1">
      <c r="D243" s="5"/>
      <c r="E243" s="68"/>
      <c r="G243" s="5"/>
    </row>
    <row r="244" ht="15.75" customHeight="1">
      <c r="D244" s="5"/>
      <c r="E244" s="68"/>
      <c r="G244" s="5"/>
    </row>
    <row r="245" ht="15.75" customHeight="1">
      <c r="D245" s="5"/>
      <c r="E245" s="68"/>
      <c r="G245" s="5"/>
    </row>
    <row r="246" ht="15.75" customHeight="1">
      <c r="D246" s="5"/>
      <c r="E246" s="68"/>
      <c r="G246" s="5"/>
    </row>
    <row r="247" ht="15.75" customHeight="1">
      <c r="D247" s="5"/>
      <c r="E247" s="68"/>
      <c r="G247" s="5"/>
    </row>
    <row r="248" ht="15.75" customHeight="1">
      <c r="D248" s="5"/>
      <c r="E248" s="68"/>
      <c r="G248" s="5"/>
    </row>
    <row r="249" ht="15.75" customHeight="1">
      <c r="D249" s="5"/>
      <c r="E249" s="68"/>
      <c r="G249" s="5"/>
    </row>
    <row r="250" ht="15.75" customHeight="1">
      <c r="D250" s="5"/>
      <c r="E250" s="68"/>
      <c r="G250" s="5"/>
    </row>
    <row r="251" ht="15.75" customHeight="1">
      <c r="D251" s="5"/>
      <c r="E251" s="68"/>
      <c r="G251" s="5"/>
    </row>
    <row r="252" ht="15.75" customHeight="1">
      <c r="D252" s="5"/>
      <c r="E252" s="68"/>
      <c r="G252" s="5"/>
    </row>
    <row r="253" ht="15.75" customHeight="1">
      <c r="D253" s="5"/>
      <c r="E253" s="68"/>
      <c r="G253" s="5"/>
    </row>
    <row r="254" ht="15.75" customHeight="1">
      <c r="D254" s="5"/>
      <c r="E254" s="68"/>
      <c r="G254" s="5"/>
    </row>
    <row r="255" ht="15.75" customHeight="1">
      <c r="D255" s="5"/>
      <c r="E255" s="68"/>
      <c r="G255" s="5"/>
    </row>
    <row r="256" ht="15.75" customHeight="1">
      <c r="D256" s="5"/>
      <c r="E256" s="68"/>
      <c r="G256" s="5"/>
    </row>
    <row r="257" ht="15.75" customHeight="1">
      <c r="D257" s="5"/>
      <c r="E257" s="68"/>
      <c r="G257" s="5"/>
    </row>
    <row r="258" ht="15.75" customHeight="1">
      <c r="D258" s="5"/>
      <c r="E258" s="68"/>
      <c r="G258" s="5"/>
    </row>
    <row r="259" ht="15.75" customHeight="1">
      <c r="D259" s="5"/>
      <c r="E259" s="68"/>
      <c r="G259" s="5"/>
    </row>
    <row r="260" ht="15.75" customHeight="1">
      <c r="D260" s="5"/>
      <c r="E260" s="68"/>
      <c r="G260" s="5"/>
    </row>
    <row r="261" ht="15.75" customHeight="1">
      <c r="D261" s="5"/>
      <c r="E261" s="68"/>
      <c r="G261" s="5"/>
    </row>
    <row r="262" ht="15.75" customHeight="1">
      <c r="D262" s="5"/>
      <c r="E262" s="68"/>
      <c r="G262" s="5"/>
    </row>
    <row r="263" ht="15.75" customHeight="1">
      <c r="D263" s="5"/>
      <c r="E263" s="68"/>
      <c r="G263" s="5"/>
    </row>
    <row r="264" ht="15.75" customHeight="1">
      <c r="D264" s="5"/>
      <c r="E264" s="68"/>
      <c r="G264" s="5"/>
    </row>
    <row r="265" ht="15.75" customHeight="1">
      <c r="D265" s="5"/>
      <c r="E265" s="68"/>
      <c r="G265" s="5"/>
    </row>
    <row r="266" ht="15.75" customHeight="1">
      <c r="D266" s="5"/>
      <c r="E266" s="68"/>
      <c r="G266" s="5"/>
    </row>
    <row r="267" ht="15.75" customHeight="1">
      <c r="D267" s="5"/>
      <c r="E267" s="68"/>
      <c r="G267" s="5"/>
    </row>
    <row r="268" ht="15.75" customHeight="1">
      <c r="D268" s="5"/>
      <c r="E268" s="68"/>
      <c r="G268" s="5"/>
    </row>
    <row r="269" ht="15.75" customHeight="1">
      <c r="D269" s="5"/>
      <c r="E269" s="68"/>
      <c r="G269" s="5"/>
    </row>
    <row r="270" ht="15.75" customHeight="1">
      <c r="D270" s="5"/>
      <c r="E270" s="68"/>
      <c r="G270" s="5"/>
    </row>
    <row r="271" ht="15.75" customHeight="1">
      <c r="D271" s="5"/>
      <c r="E271" s="68"/>
      <c r="G271" s="5"/>
    </row>
    <row r="272" ht="15.75" customHeight="1">
      <c r="D272" s="5"/>
      <c r="E272" s="68"/>
      <c r="G272" s="5"/>
    </row>
    <row r="273" ht="15.75" customHeight="1">
      <c r="D273" s="5"/>
      <c r="E273" s="68"/>
      <c r="G273" s="5"/>
    </row>
    <row r="274" ht="15.75" customHeight="1">
      <c r="D274" s="5"/>
      <c r="E274" s="68"/>
      <c r="G274" s="5"/>
    </row>
    <row r="275" ht="15.75" customHeight="1">
      <c r="D275" s="5"/>
      <c r="E275" s="68"/>
      <c r="G275" s="5"/>
    </row>
    <row r="276" ht="15.75" customHeight="1">
      <c r="D276" s="5"/>
      <c r="E276" s="68"/>
      <c r="G276" s="5"/>
    </row>
    <row r="277" ht="15.75" customHeight="1">
      <c r="D277" s="5"/>
      <c r="E277" s="68"/>
      <c r="G277" s="5"/>
    </row>
    <row r="278" ht="15.75" customHeight="1">
      <c r="D278" s="5"/>
      <c r="E278" s="68"/>
      <c r="G278" s="5"/>
    </row>
    <row r="279" ht="15.75" customHeight="1">
      <c r="D279" s="5"/>
      <c r="E279" s="68"/>
      <c r="G279" s="5"/>
    </row>
    <row r="280" ht="15.75" customHeight="1">
      <c r="D280" s="5"/>
      <c r="E280" s="68"/>
      <c r="G280" s="5"/>
    </row>
    <row r="281" ht="15.75" customHeight="1">
      <c r="D281" s="5"/>
      <c r="E281" s="68"/>
      <c r="G281" s="5"/>
    </row>
    <row r="282" ht="15.75" customHeight="1">
      <c r="D282" s="5"/>
      <c r="E282" s="68"/>
      <c r="G282" s="5"/>
    </row>
    <row r="283" ht="15.75" customHeight="1">
      <c r="D283" s="5"/>
      <c r="E283" s="68"/>
      <c r="G283" s="5"/>
    </row>
    <row r="284" ht="15.75" customHeight="1">
      <c r="D284" s="5"/>
      <c r="E284" s="68"/>
      <c r="G284" s="5"/>
    </row>
    <row r="285" ht="15.75" customHeight="1">
      <c r="D285" s="5"/>
      <c r="E285" s="68"/>
      <c r="G285" s="5"/>
    </row>
    <row r="286" ht="15.75" customHeight="1">
      <c r="D286" s="5"/>
      <c r="E286" s="68"/>
      <c r="G286" s="5"/>
    </row>
    <row r="287" ht="15.75" customHeight="1">
      <c r="D287" s="5"/>
      <c r="E287" s="68"/>
      <c r="G287" s="5"/>
    </row>
    <row r="288" ht="15.75" customHeight="1">
      <c r="D288" s="5"/>
      <c r="E288" s="68"/>
      <c r="G288" s="5"/>
    </row>
    <row r="289" ht="15.75" customHeight="1">
      <c r="D289" s="5"/>
      <c r="E289" s="68"/>
      <c r="G289" s="5"/>
    </row>
    <row r="290" ht="15.75" customHeight="1">
      <c r="D290" s="5"/>
      <c r="E290" s="68"/>
      <c r="G290" s="5"/>
    </row>
    <row r="291" ht="15.75" customHeight="1">
      <c r="D291" s="5"/>
      <c r="E291" s="68"/>
      <c r="G291" s="5"/>
    </row>
    <row r="292" ht="15.75" customHeight="1">
      <c r="D292" s="5"/>
      <c r="E292" s="68"/>
      <c r="G292" s="5"/>
    </row>
    <row r="293" ht="15.75" customHeight="1">
      <c r="D293" s="5"/>
      <c r="E293" s="68"/>
      <c r="G293" s="5"/>
    </row>
    <row r="294" ht="15.75" customHeight="1">
      <c r="D294" s="5"/>
      <c r="E294" s="68"/>
      <c r="G294" s="5"/>
    </row>
    <row r="295" ht="15.75" customHeight="1">
      <c r="D295" s="5"/>
      <c r="E295" s="68"/>
      <c r="G295" s="5"/>
    </row>
    <row r="296" ht="15.75" customHeight="1">
      <c r="D296" s="5"/>
      <c r="E296" s="68"/>
      <c r="G296" s="5"/>
    </row>
    <row r="297" ht="15.75" customHeight="1">
      <c r="D297" s="5"/>
      <c r="E297" s="68"/>
      <c r="G297" s="5"/>
    </row>
    <row r="298" ht="15.75" customHeight="1">
      <c r="D298" s="5"/>
      <c r="E298" s="68"/>
      <c r="G298" s="5"/>
    </row>
    <row r="299" ht="15.75" customHeight="1">
      <c r="D299" s="5"/>
      <c r="E299" s="68"/>
      <c r="G299" s="5"/>
    </row>
    <row r="300" ht="15.75" customHeight="1">
      <c r="D300" s="5"/>
      <c r="E300" s="68"/>
      <c r="G300" s="5"/>
    </row>
    <row r="301" ht="15.75" customHeight="1">
      <c r="D301" s="5"/>
      <c r="E301" s="68"/>
      <c r="G301" s="5"/>
    </row>
    <row r="302" ht="15.75" customHeight="1">
      <c r="D302" s="5"/>
      <c r="E302" s="68"/>
      <c r="G302" s="5"/>
    </row>
    <row r="303" ht="15.75" customHeight="1">
      <c r="D303" s="5"/>
      <c r="E303" s="68"/>
      <c r="G303" s="5"/>
    </row>
    <row r="304" ht="15.75" customHeight="1">
      <c r="D304" s="5"/>
      <c r="E304" s="68"/>
      <c r="G304" s="5"/>
    </row>
    <row r="305" ht="15.75" customHeight="1">
      <c r="D305" s="5"/>
      <c r="E305" s="68"/>
      <c r="G305" s="5"/>
    </row>
    <row r="306" ht="15.75" customHeight="1">
      <c r="D306" s="5"/>
      <c r="E306" s="68"/>
      <c r="G306" s="5"/>
    </row>
    <row r="307" ht="15.75" customHeight="1">
      <c r="D307" s="5"/>
      <c r="E307" s="68"/>
      <c r="G307" s="5"/>
    </row>
    <row r="308" ht="15.75" customHeight="1">
      <c r="D308" s="5"/>
      <c r="E308" s="68"/>
      <c r="G308" s="5"/>
    </row>
    <row r="309" ht="15.75" customHeight="1">
      <c r="D309" s="5"/>
      <c r="E309" s="68"/>
      <c r="G309" s="5"/>
    </row>
    <row r="310" ht="15.75" customHeight="1">
      <c r="D310" s="5"/>
      <c r="E310" s="68"/>
      <c r="G310" s="5"/>
    </row>
    <row r="311" ht="15.75" customHeight="1">
      <c r="D311" s="5"/>
      <c r="E311" s="68"/>
      <c r="G311" s="5"/>
    </row>
    <row r="312" ht="15.75" customHeight="1">
      <c r="D312" s="5"/>
      <c r="E312" s="68"/>
      <c r="G312" s="5"/>
    </row>
    <row r="313" ht="15.75" customHeight="1">
      <c r="D313" s="5"/>
      <c r="E313" s="68"/>
      <c r="G313" s="5"/>
    </row>
    <row r="314" ht="15.75" customHeight="1">
      <c r="D314" s="5"/>
      <c r="E314" s="68"/>
      <c r="G314" s="5"/>
    </row>
    <row r="315" ht="15.75" customHeight="1">
      <c r="D315" s="5"/>
      <c r="E315" s="68"/>
      <c r="G315" s="5"/>
    </row>
    <row r="316" ht="15.75" customHeight="1">
      <c r="D316" s="5"/>
      <c r="E316" s="68"/>
      <c r="G316" s="5"/>
    </row>
    <row r="317" ht="15.75" customHeight="1">
      <c r="D317" s="5"/>
      <c r="E317" s="68"/>
      <c r="G317" s="5"/>
    </row>
    <row r="318" ht="15.75" customHeight="1">
      <c r="D318" s="5"/>
      <c r="E318" s="68"/>
      <c r="G318" s="5"/>
    </row>
    <row r="319" ht="15.75" customHeight="1">
      <c r="D319" s="5"/>
      <c r="E319" s="68"/>
      <c r="G319" s="5"/>
    </row>
    <row r="320" ht="15.75" customHeight="1">
      <c r="D320" s="5"/>
      <c r="E320" s="68"/>
      <c r="G320" s="5"/>
    </row>
    <row r="321" ht="15.75" customHeight="1">
      <c r="D321" s="5"/>
      <c r="E321" s="68"/>
      <c r="G321" s="5"/>
    </row>
    <row r="322" ht="15.75" customHeight="1">
      <c r="D322" s="5"/>
      <c r="E322" s="68"/>
      <c r="G322" s="5"/>
    </row>
    <row r="323" ht="15.75" customHeight="1">
      <c r="D323" s="5"/>
      <c r="E323" s="68"/>
      <c r="G323" s="5"/>
    </row>
    <row r="324" ht="15.75" customHeight="1">
      <c r="D324" s="5"/>
      <c r="E324" s="68"/>
      <c r="G324" s="5"/>
    </row>
    <row r="325" ht="15.75" customHeight="1">
      <c r="D325" s="5"/>
      <c r="E325" s="68"/>
      <c r="G325" s="5"/>
    </row>
    <row r="326" ht="15.75" customHeight="1">
      <c r="D326" s="5"/>
      <c r="E326" s="68"/>
      <c r="G326" s="5"/>
    </row>
    <row r="327" ht="15.75" customHeight="1">
      <c r="D327" s="5"/>
      <c r="E327" s="68"/>
      <c r="G327" s="5"/>
    </row>
    <row r="328" ht="15.75" customHeight="1">
      <c r="D328" s="5"/>
      <c r="E328" s="68"/>
      <c r="G328" s="5"/>
    </row>
    <row r="329" ht="15.75" customHeight="1">
      <c r="D329" s="5"/>
      <c r="E329" s="68"/>
      <c r="G329" s="5"/>
    </row>
    <row r="330" ht="15.75" customHeight="1">
      <c r="D330" s="5"/>
      <c r="E330" s="68"/>
      <c r="G330" s="5"/>
    </row>
    <row r="331" ht="15.75" customHeight="1">
      <c r="D331" s="5"/>
      <c r="E331" s="68"/>
      <c r="G331" s="5"/>
    </row>
    <row r="332" ht="15.75" customHeight="1">
      <c r="D332" s="5"/>
      <c r="E332" s="68"/>
      <c r="G332" s="5"/>
    </row>
    <row r="333" ht="15.75" customHeight="1">
      <c r="D333" s="5"/>
      <c r="E333" s="68"/>
      <c r="G333" s="5"/>
    </row>
    <row r="334" ht="15.75" customHeight="1">
      <c r="D334" s="5"/>
      <c r="E334" s="68"/>
      <c r="G334" s="5"/>
    </row>
    <row r="335" ht="15.75" customHeight="1">
      <c r="D335" s="5"/>
      <c r="E335" s="68"/>
      <c r="G335" s="5"/>
    </row>
    <row r="336" ht="15.75" customHeight="1">
      <c r="D336" s="5"/>
      <c r="E336" s="68"/>
      <c r="G336" s="5"/>
    </row>
    <row r="337" ht="15.75" customHeight="1">
      <c r="D337" s="5"/>
      <c r="E337" s="68"/>
      <c r="G337" s="5"/>
    </row>
    <row r="338" ht="15.75" customHeight="1">
      <c r="D338" s="5"/>
      <c r="E338" s="68"/>
      <c r="G338" s="5"/>
    </row>
    <row r="339" ht="15.75" customHeight="1">
      <c r="D339" s="5"/>
      <c r="E339" s="68"/>
      <c r="G339" s="5"/>
    </row>
    <row r="340" ht="15.75" customHeight="1">
      <c r="D340" s="5"/>
      <c r="E340" s="68"/>
      <c r="G340" s="5"/>
    </row>
    <row r="341" ht="15.75" customHeight="1">
      <c r="D341" s="5"/>
      <c r="E341" s="68"/>
      <c r="G341" s="5"/>
    </row>
    <row r="342" ht="15.75" customHeight="1">
      <c r="D342" s="5"/>
      <c r="E342" s="68"/>
      <c r="G342" s="5"/>
    </row>
    <row r="343" ht="15.75" customHeight="1">
      <c r="D343" s="5"/>
      <c r="E343" s="68"/>
      <c r="G343" s="5"/>
    </row>
    <row r="344" ht="15.75" customHeight="1">
      <c r="D344" s="5"/>
      <c r="E344" s="68"/>
      <c r="G344" s="5"/>
    </row>
    <row r="345" ht="15.75" customHeight="1">
      <c r="D345" s="5"/>
      <c r="E345" s="68"/>
      <c r="G345" s="5"/>
    </row>
    <row r="346" ht="15.75" customHeight="1">
      <c r="D346" s="5"/>
      <c r="E346" s="68"/>
      <c r="G346" s="5"/>
    </row>
    <row r="347" ht="15.75" customHeight="1">
      <c r="D347" s="5"/>
      <c r="E347" s="68"/>
      <c r="G347" s="5"/>
    </row>
    <row r="348" ht="15.75" customHeight="1">
      <c r="D348" s="5"/>
      <c r="E348" s="68"/>
      <c r="G348" s="5"/>
    </row>
    <row r="349" ht="15.75" customHeight="1">
      <c r="D349" s="5"/>
      <c r="E349" s="68"/>
      <c r="G349" s="5"/>
    </row>
    <row r="350" ht="15.75" customHeight="1">
      <c r="D350" s="5"/>
      <c r="E350" s="68"/>
      <c r="G350" s="5"/>
    </row>
    <row r="351" ht="15.75" customHeight="1">
      <c r="D351" s="5"/>
      <c r="E351" s="68"/>
      <c r="G351" s="5"/>
    </row>
    <row r="352" ht="15.75" customHeight="1">
      <c r="D352" s="5"/>
      <c r="E352" s="68"/>
      <c r="G352" s="5"/>
    </row>
    <row r="353" ht="15.75" customHeight="1">
      <c r="D353" s="5"/>
      <c r="E353" s="68"/>
      <c r="G353" s="5"/>
    </row>
    <row r="354" ht="15.75" customHeight="1">
      <c r="D354" s="5"/>
      <c r="E354" s="68"/>
      <c r="G354" s="5"/>
    </row>
    <row r="355" ht="15.75" customHeight="1">
      <c r="D355" s="5"/>
      <c r="E355" s="68"/>
      <c r="G355" s="5"/>
    </row>
    <row r="356" ht="15.75" customHeight="1">
      <c r="D356" s="5"/>
      <c r="E356" s="68"/>
      <c r="G356" s="5"/>
    </row>
    <row r="357" ht="15.75" customHeight="1">
      <c r="D357" s="5"/>
      <c r="E357" s="68"/>
      <c r="G357" s="5"/>
    </row>
    <row r="358" ht="15.75" customHeight="1">
      <c r="D358" s="5"/>
      <c r="E358" s="68"/>
      <c r="G358" s="5"/>
    </row>
    <row r="359" ht="15.75" customHeight="1">
      <c r="D359" s="5"/>
      <c r="E359" s="68"/>
      <c r="G359" s="5"/>
    </row>
    <row r="360" ht="15.75" customHeight="1">
      <c r="D360" s="5"/>
      <c r="E360" s="68"/>
      <c r="G360" s="5"/>
    </row>
    <row r="361" ht="15.75" customHeight="1">
      <c r="D361" s="5"/>
      <c r="E361" s="68"/>
      <c r="G361" s="5"/>
    </row>
    <row r="362" ht="15.75" customHeight="1">
      <c r="D362" s="5"/>
      <c r="E362" s="68"/>
      <c r="G362" s="5"/>
    </row>
    <row r="363" ht="15.75" customHeight="1">
      <c r="D363" s="5"/>
      <c r="E363" s="68"/>
      <c r="G363" s="5"/>
    </row>
    <row r="364" ht="15.75" customHeight="1">
      <c r="D364" s="5"/>
      <c r="E364" s="68"/>
      <c r="G364" s="5"/>
    </row>
    <row r="365" ht="15.75" customHeight="1">
      <c r="D365" s="5"/>
      <c r="E365" s="68"/>
      <c r="G365" s="5"/>
    </row>
    <row r="366" ht="15.75" customHeight="1">
      <c r="D366" s="5"/>
      <c r="E366" s="68"/>
      <c r="G366" s="5"/>
    </row>
    <row r="367" ht="15.75" customHeight="1">
      <c r="D367" s="5"/>
      <c r="E367" s="68"/>
      <c r="G367" s="5"/>
    </row>
    <row r="368" ht="15.75" customHeight="1">
      <c r="D368" s="5"/>
      <c r="E368" s="68"/>
      <c r="G368" s="5"/>
    </row>
    <row r="369" ht="15.75" customHeight="1">
      <c r="D369" s="5"/>
      <c r="E369" s="68"/>
      <c r="G369" s="5"/>
    </row>
    <row r="370" ht="15.75" customHeight="1">
      <c r="D370" s="5"/>
      <c r="E370" s="68"/>
      <c r="G370" s="5"/>
    </row>
    <row r="371" ht="15.75" customHeight="1">
      <c r="D371" s="5"/>
      <c r="E371" s="68"/>
      <c r="G371" s="5"/>
    </row>
    <row r="372" ht="15.75" customHeight="1">
      <c r="D372" s="5"/>
      <c r="E372" s="68"/>
      <c r="G372" s="5"/>
    </row>
    <row r="373" ht="15.75" customHeight="1">
      <c r="D373" s="5"/>
      <c r="E373" s="68"/>
      <c r="G373" s="5"/>
    </row>
    <row r="374" ht="15.75" customHeight="1">
      <c r="D374" s="5"/>
      <c r="E374" s="68"/>
      <c r="G374" s="5"/>
    </row>
    <row r="375" ht="15.75" customHeight="1">
      <c r="D375" s="5"/>
      <c r="E375" s="68"/>
      <c r="G375" s="5"/>
    </row>
    <row r="376" ht="15.75" customHeight="1">
      <c r="D376" s="5"/>
      <c r="E376" s="68"/>
      <c r="G376" s="5"/>
    </row>
    <row r="377" ht="15.75" customHeight="1">
      <c r="D377" s="5"/>
      <c r="E377" s="68"/>
      <c r="G377" s="5"/>
    </row>
    <row r="378" ht="15.75" customHeight="1">
      <c r="D378" s="5"/>
      <c r="E378" s="68"/>
      <c r="G378" s="5"/>
    </row>
    <row r="379" ht="15.75" customHeight="1">
      <c r="D379" s="5"/>
      <c r="E379" s="68"/>
      <c r="G379" s="5"/>
    </row>
    <row r="380" ht="15.75" customHeight="1">
      <c r="D380" s="5"/>
      <c r="E380" s="68"/>
      <c r="G380" s="5"/>
    </row>
    <row r="381" ht="15.75" customHeight="1">
      <c r="D381" s="5"/>
      <c r="E381" s="68"/>
      <c r="G381" s="5"/>
    </row>
    <row r="382" ht="15.75" customHeight="1">
      <c r="D382" s="5"/>
      <c r="E382" s="68"/>
      <c r="G382" s="5"/>
    </row>
    <row r="383" ht="15.75" customHeight="1">
      <c r="D383" s="5"/>
      <c r="E383" s="68"/>
      <c r="G383" s="5"/>
    </row>
    <row r="384" ht="15.75" customHeight="1">
      <c r="D384" s="5"/>
      <c r="E384" s="68"/>
      <c r="G384" s="5"/>
    </row>
    <row r="385" ht="15.75" customHeight="1">
      <c r="D385" s="5"/>
      <c r="E385" s="68"/>
      <c r="G385" s="5"/>
    </row>
    <row r="386" ht="15.75" customHeight="1">
      <c r="D386" s="5"/>
      <c r="E386" s="68"/>
      <c r="G386" s="5"/>
    </row>
    <row r="387" ht="15.75" customHeight="1">
      <c r="D387" s="5"/>
      <c r="E387" s="68"/>
      <c r="G387" s="5"/>
    </row>
    <row r="388" ht="15.75" customHeight="1">
      <c r="D388" s="5"/>
      <c r="E388" s="68"/>
      <c r="G388" s="5"/>
    </row>
    <row r="389" ht="15.75" customHeight="1">
      <c r="D389" s="5"/>
      <c r="E389" s="68"/>
      <c r="G389" s="5"/>
    </row>
    <row r="390" ht="15.75" customHeight="1">
      <c r="D390" s="5"/>
      <c r="E390" s="68"/>
      <c r="G390" s="5"/>
    </row>
    <row r="391" ht="15.75" customHeight="1">
      <c r="D391" s="5"/>
      <c r="E391" s="68"/>
      <c r="G391" s="5"/>
    </row>
    <row r="392" ht="15.75" customHeight="1">
      <c r="D392" s="5"/>
      <c r="E392" s="68"/>
      <c r="G392" s="5"/>
    </row>
    <row r="393" ht="15.75" customHeight="1">
      <c r="D393" s="5"/>
      <c r="E393" s="68"/>
      <c r="G393" s="5"/>
    </row>
    <row r="394" ht="15.75" customHeight="1">
      <c r="D394" s="5"/>
      <c r="E394" s="68"/>
      <c r="G394" s="5"/>
    </row>
    <row r="395" ht="15.75" customHeight="1">
      <c r="D395" s="5"/>
      <c r="E395" s="68"/>
      <c r="G395" s="5"/>
    </row>
    <row r="396" ht="15.75" customHeight="1">
      <c r="D396" s="5"/>
      <c r="E396" s="68"/>
      <c r="G396" s="5"/>
    </row>
    <row r="397" ht="15.75" customHeight="1">
      <c r="D397" s="5"/>
      <c r="E397" s="68"/>
      <c r="G397" s="5"/>
    </row>
    <row r="398" ht="15.75" customHeight="1">
      <c r="D398" s="5"/>
      <c r="E398" s="68"/>
      <c r="G398" s="5"/>
    </row>
    <row r="399" ht="15.75" customHeight="1">
      <c r="D399" s="5"/>
      <c r="E399" s="68"/>
      <c r="G399" s="5"/>
    </row>
    <row r="400" ht="15.75" customHeight="1">
      <c r="D400" s="5"/>
      <c r="E400" s="68"/>
      <c r="G400" s="5"/>
    </row>
    <row r="401" ht="15.75" customHeight="1">
      <c r="D401" s="5"/>
      <c r="E401" s="68"/>
      <c r="G401" s="5"/>
    </row>
    <row r="402" ht="15.75" customHeight="1">
      <c r="D402" s="5"/>
      <c r="E402" s="68"/>
      <c r="G402" s="5"/>
    </row>
    <row r="403" ht="15.75" customHeight="1">
      <c r="D403" s="5"/>
      <c r="E403" s="68"/>
      <c r="G403" s="5"/>
    </row>
    <row r="404" ht="15.75" customHeight="1">
      <c r="D404" s="5"/>
      <c r="E404" s="68"/>
      <c r="G404" s="5"/>
    </row>
    <row r="405" ht="15.75" customHeight="1">
      <c r="D405" s="5"/>
      <c r="E405" s="68"/>
      <c r="G405" s="5"/>
    </row>
    <row r="406" ht="15.75" customHeight="1">
      <c r="D406" s="5"/>
      <c r="E406" s="68"/>
      <c r="G406" s="5"/>
    </row>
    <row r="407" ht="15.75" customHeight="1">
      <c r="D407" s="5"/>
      <c r="E407" s="68"/>
      <c r="G407" s="5"/>
    </row>
    <row r="408" ht="15.75" customHeight="1">
      <c r="D408" s="5"/>
      <c r="E408" s="68"/>
      <c r="G408" s="5"/>
    </row>
    <row r="409" ht="15.75" customHeight="1">
      <c r="D409" s="5"/>
      <c r="E409" s="68"/>
      <c r="G409" s="5"/>
    </row>
    <row r="410" ht="15.75" customHeight="1">
      <c r="D410" s="5"/>
      <c r="E410" s="68"/>
      <c r="G410" s="5"/>
    </row>
    <row r="411" ht="15.75" customHeight="1">
      <c r="D411" s="5"/>
      <c r="E411" s="68"/>
      <c r="G411" s="5"/>
    </row>
    <row r="412" ht="15.75" customHeight="1">
      <c r="D412" s="5"/>
      <c r="E412" s="68"/>
      <c r="G412" s="5"/>
    </row>
    <row r="413" ht="15.75" customHeight="1">
      <c r="D413" s="5"/>
      <c r="E413" s="68"/>
      <c r="G413" s="5"/>
    </row>
    <row r="414" ht="15.75" customHeight="1">
      <c r="D414" s="5"/>
      <c r="E414" s="68"/>
      <c r="G414" s="5"/>
    </row>
    <row r="415" ht="15.75" customHeight="1">
      <c r="D415" s="5"/>
      <c r="E415" s="68"/>
      <c r="G415" s="5"/>
    </row>
    <row r="416" ht="15.75" customHeight="1">
      <c r="D416" s="5"/>
      <c r="E416" s="68"/>
      <c r="G416" s="5"/>
    </row>
    <row r="417" ht="15.75" customHeight="1">
      <c r="D417" s="5"/>
      <c r="E417" s="68"/>
      <c r="G417" s="5"/>
    </row>
    <row r="418" ht="15.75" customHeight="1">
      <c r="D418" s="5"/>
      <c r="E418" s="68"/>
      <c r="G418" s="5"/>
    </row>
    <row r="419" ht="15.75" customHeight="1">
      <c r="D419" s="5"/>
      <c r="E419" s="68"/>
      <c r="G419" s="5"/>
    </row>
    <row r="420" ht="15.75" customHeight="1">
      <c r="D420" s="5"/>
      <c r="E420" s="68"/>
      <c r="G420" s="5"/>
    </row>
    <row r="421" ht="15.75" customHeight="1">
      <c r="D421" s="5"/>
      <c r="E421" s="68"/>
      <c r="G421" s="5"/>
    </row>
    <row r="422" ht="15.75" customHeight="1">
      <c r="D422" s="5"/>
      <c r="E422" s="68"/>
      <c r="G422" s="5"/>
    </row>
    <row r="423" ht="15.75" customHeight="1">
      <c r="D423" s="5"/>
      <c r="E423" s="68"/>
      <c r="G423" s="5"/>
    </row>
    <row r="424" ht="15.75" customHeight="1">
      <c r="D424" s="5"/>
      <c r="E424" s="68"/>
      <c r="G424" s="5"/>
    </row>
    <row r="425" ht="15.75" customHeight="1">
      <c r="D425" s="5"/>
      <c r="E425" s="68"/>
      <c r="G425" s="5"/>
    </row>
    <row r="426" ht="15.75" customHeight="1">
      <c r="D426" s="5"/>
      <c r="E426" s="68"/>
      <c r="G426" s="5"/>
    </row>
    <row r="427" ht="15.75" customHeight="1">
      <c r="D427" s="5"/>
      <c r="E427" s="68"/>
      <c r="G427" s="5"/>
    </row>
    <row r="428" ht="15.75" customHeight="1">
      <c r="D428" s="5"/>
      <c r="E428" s="68"/>
      <c r="G428" s="5"/>
    </row>
    <row r="429" ht="15.75" customHeight="1">
      <c r="D429" s="5"/>
      <c r="E429" s="68"/>
      <c r="G429" s="5"/>
    </row>
    <row r="430" ht="15.75" customHeight="1">
      <c r="D430" s="5"/>
      <c r="E430" s="68"/>
      <c r="G430" s="5"/>
    </row>
    <row r="431" ht="15.75" customHeight="1">
      <c r="D431" s="5"/>
      <c r="E431" s="68"/>
      <c r="G431" s="5"/>
    </row>
    <row r="432" ht="15.75" customHeight="1">
      <c r="D432" s="5"/>
      <c r="E432" s="68"/>
      <c r="G432" s="5"/>
    </row>
    <row r="433" ht="15.75" customHeight="1">
      <c r="D433" s="5"/>
      <c r="E433" s="68"/>
      <c r="G433" s="5"/>
    </row>
    <row r="434" ht="15.75" customHeight="1">
      <c r="D434" s="5"/>
      <c r="E434" s="68"/>
      <c r="G434" s="5"/>
    </row>
    <row r="435" ht="15.75" customHeight="1">
      <c r="D435" s="5"/>
      <c r="E435" s="68"/>
      <c r="G435" s="5"/>
    </row>
    <row r="436" ht="15.75" customHeight="1">
      <c r="D436" s="5"/>
      <c r="E436" s="68"/>
      <c r="G436" s="5"/>
    </row>
    <row r="437" ht="15.75" customHeight="1">
      <c r="D437" s="5"/>
      <c r="E437" s="68"/>
      <c r="G437" s="5"/>
    </row>
    <row r="438" ht="15.75" customHeight="1">
      <c r="D438" s="5"/>
      <c r="E438" s="68"/>
      <c r="G438" s="5"/>
    </row>
    <row r="439" ht="15.75" customHeight="1">
      <c r="D439" s="5"/>
      <c r="E439" s="68"/>
      <c r="G439" s="5"/>
    </row>
    <row r="440" ht="15.75" customHeight="1">
      <c r="D440" s="5"/>
      <c r="E440" s="68"/>
      <c r="G440" s="5"/>
    </row>
    <row r="441" ht="15.75" customHeight="1">
      <c r="D441" s="5"/>
      <c r="E441" s="68"/>
      <c r="G441" s="5"/>
    </row>
    <row r="442" ht="15.75" customHeight="1">
      <c r="D442" s="5"/>
      <c r="E442" s="68"/>
      <c r="G442" s="5"/>
    </row>
    <row r="443" ht="15.75" customHeight="1">
      <c r="D443" s="5"/>
      <c r="E443" s="68"/>
      <c r="G443" s="5"/>
    </row>
    <row r="444" ht="15.75" customHeight="1">
      <c r="D444" s="5"/>
      <c r="E444" s="68"/>
      <c r="G444" s="5"/>
    </row>
    <row r="445" ht="15.75" customHeight="1">
      <c r="D445" s="5"/>
      <c r="E445" s="68"/>
      <c r="G445" s="5"/>
    </row>
    <row r="446" ht="15.75" customHeight="1">
      <c r="D446" s="5"/>
      <c r="E446" s="68"/>
      <c r="G446" s="5"/>
    </row>
    <row r="447" ht="15.75" customHeight="1">
      <c r="D447" s="5"/>
      <c r="E447" s="68"/>
      <c r="G447" s="5"/>
    </row>
    <row r="448" ht="15.75" customHeight="1">
      <c r="D448" s="5"/>
      <c r="E448" s="68"/>
      <c r="G448" s="5"/>
    </row>
    <row r="449" ht="15.75" customHeight="1">
      <c r="D449" s="5"/>
      <c r="E449" s="68"/>
      <c r="G449" s="5"/>
    </row>
    <row r="450" ht="15.75" customHeight="1">
      <c r="D450" s="5"/>
      <c r="E450" s="68"/>
      <c r="G450" s="5"/>
    </row>
    <row r="451" ht="15.75" customHeight="1">
      <c r="D451" s="5"/>
      <c r="E451" s="68"/>
      <c r="G451" s="5"/>
    </row>
    <row r="452" ht="15.75" customHeight="1">
      <c r="D452" s="5"/>
      <c r="E452" s="68"/>
      <c r="G452" s="5"/>
    </row>
    <row r="453" ht="15.75" customHeight="1">
      <c r="D453" s="5"/>
      <c r="E453" s="68"/>
      <c r="G453" s="5"/>
    </row>
    <row r="454" ht="15.75" customHeight="1">
      <c r="D454" s="5"/>
      <c r="E454" s="68"/>
      <c r="G454" s="5"/>
    </row>
    <row r="455" ht="15.75" customHeight="1">
      <c r="D455" s="5"/>
      <c r="E455" s="68"/>
      <c r="G455" s="5"/>
    </row>
    <row r="456" ht="15.75" customHeight="1">
      <c r="D456" s="5"/>
      <c r="E456" s="68"/>
      <c r="G456" s="5"/>
    </row>
    <row r="457" ht="15.75" customHeight="1">
      <c r="D457" s="5"/>
      <c r="E457" s="68"/>
      <c r="G457" s="5"/>
    </row>
    <row r="458" ht="15.75" customHeight="1">
      <c r="D458" s="5"/>
      <c r="E458" s="68"/>
      <c r="G458" s="5"/>
    </row>
    <row r="459" ht="15.75" customHeight="1">
      <c r="D459" s="5"/>
      <c r="E459" s="68"/>
      <c r="G459" s="5"/>
    </row>
    <row r="460" ht="15.75" customHeight="1">
      <c r="D460" s="5"/>
      <c r="E460" s="68"/>
      <c r="G460" s="5"/>
    </row>
    <row r="461" ht="15.75" customHeight="1">
      <c r="D461" s="5"/>
      <c r="E461" s="68"/>
      <c r="G461" s="5"/>
    </row>
    <row r="462" ht="15.75" customHeight="1">
      <c r="D462" s="5"/>
      <c r="E462" s="68"/>
      <c r="G462" s="5"/>
    </row>
    <row r="463" ht="15.75" customHeight="1">
      <c r="D463" s="5"/>
      <c r="E463" s="68"/>
      <c r="G463" s="5"/>
    </row>
    <row r="464" ht="15.75" customHeight="1">
      <c r="D464" s="5"/>
      <c r="E464" s="68"/>
      <c r="G464" s="5"/>
    </row>
    <row r="465" ht="15.75" customHeight="1">
      <c r="D465" s="5"/>
      <c r="E465" s="68"/>
      <c r="G465" s="5"/>
    </row>
    <row r="466" ht="15.75" customHeight="1">
      <c r="D466" s="5"/>
      <c r="E466" s="68"/>
      <c r="G466" s="5"/>
    </row>
    <row r="467" ht="15.75" customHeight="1">
      <c r="D467" s="5"/>
      <c r="E467" s="68"/>
      <c r="G467" s="5"/>
    </row>
    <row r="468" ht="15.75" customHeight="1">
      <c r="D468" s="5"/>
      <c r="E468" s="68"/>
      <c r="G468" s="5"/>
    </row>
    <row r="469" ht="15.75" customHeight="1">
      <c r="D469" s="5"/>
      <c r="E469" s="68"/>
      <c r="G469" s="5"/>
    </row>
    <row r="470" ht="15.75" customHeight="1">
      <c r="D470" s="5"/>
      <c r="E470" s="68"/>
      <c r="G470" s="5"/>
    </row>
    <row r="471" ht="15.75" customHeight="1">
      <c r="D471" s="5"/>
      <c r="E471" s="68"/>
      <c r="G471" s="5"/>
    </row>
    <row r="472" ht="15.75" customHeight="1">
      <c r="D472" s="5"/>
      <c r="E472" s="68"/>
      <c r="G472" s="5"/>
    </row>
    <row r="473" ht="15.75" customHeight="1">
      <c r="D473" s="5"/>
      <c r="E473" s="68"/>
      <c r="G473" s="5"/>
    </row>
    <row r="474" ht="15.75" customHeight="1">
      <c r="D474" s="5"/>
      <c r="E474" s="68"/>
      <c r="G474" s="5"/>
    </row>
    <row r="475" ht="15.75" customHeight="1">
      <c r="D475" s="5"/>
      <c r="E475" s="68"/>
      <c r="G475" s="5"/>
    </row>
    <row r="476" ht="15.75" customHeight="1">
      <c r="D476" s="5"/>
      <c r="E476" s="68"/>
      <c r="G476" s="5"/>
    </row>
    <row r="477" ht="15.75" customHeight="1">
      <c r="D477" s="5"/>
      <c r="E477" s="68"/>
      <c r="G477" s="5"/>
    </row>
    <row r="478" ht="15.75" customHeight="1">
      <c r="D478" s="5"/>
      <c r="E478" s="68"/>
      <c r="G478" s="5"/>
    </row>
    <row r="479" ht="15.75" customHeight="1">
      <c r="D479" s="5"/>
      <c r="E479" s="68"/>
      <c r="G479" s="5"/>
    </row>
    <row r="480" ht="15.75" customHeight="1">
      <c r="D480" s="5"/>
      <c r="E480" s="68"/>
      <c r="G480" s="5"/>
    </row>
    <row r="481" ht="15.75" customHeight="1">
      <c r="D481" s="5"/>
      <c r="E481" s="68"/>
      <c r="G481" s="5"/>
    </row>
    <row r="482" ht="15.75" customHeight="1">
      <c r="D482" s="5"/>
      <c r="E482" s="68"/>
      <c r="G482" s="5"/>
    </row>
    <row r="483" ht="15.75" customHeight="1">
      <c r="D483" s="5"/>
      <c r="E483" s="68"/>
      <c r="G483" s="5"/>
    </row>
    <row r="484" ht="15.75" customHeight="1">
      <c r="D484" s="5"/>
      <c r="E484" s="68"/>
      <c r="G484" s="5"/>
    </row>
    <row r="485" ht="15.75" customHeight="1">
      <c r="D485" s="5"/>
      <c r="E485" s="68"/>
      <c r="G485" s="5"/>
    </row>
    <row r="486" ht="15.75" customHeight="1">
      <c r="D486" s="5"/>
      <c r="E486" s="68"/>
      <c r="G486" s="5"/>
    </row>
    <row r="487" ht="15.75" customHeight="1">
      <c r="D487" s="5"/>
      <c r="E487" s="68"/>
      <c r="G487" s="5"/>
    </row>
    <row r="488" ht="15.75" customHeight="1">
      <c r="D488" s="5"/>
      <c r="E488" s="68"/>
      <c r="G488" s="5"/>
    </row>
    <row r="489" ht="15.75" customHeight="1">
      <c r="D489" s="5"/>
      <c r="E489" s="68"/>
      <c r="G489" s="5"/>
    </row>
    <row r="490" ht="15.75" customHeight="1">
      <c r="D490" s="5"/>
      <c r="E490" s="68"/>
      <c r="G490" s="5"/>
    </row>
    <row r="491" ht="15.75" customHeight="1">
      <c r="D491" s="5"/>
      <c r="E491" s="68"/>
      <c r="G491" s="5"/>
    </row>
    <row r="492" ht="15.75" customHeight="1">
      <c r="D492" s="5"/>
      <c r="E492" s="68"/>
      <c r="G492" s="5"/>
    </row>
    <row r="493" ht="15.75" customHeight="1">
      <c r="D493" s="5"/>
      <c r="E493" s="68"/>
      <c r="G493" s="5"/>
    </row>
    <row r="494" ht="15.75" customHeight="1">
      <c r="D494" s="5"/>
      <c r="E494" s="68"/>
      <c r="G494" s="5"/>
    </row>
    <row r="495" ht="15.75" customHeight="1">
      <c r="D495" s="5"/>
      <c r="E495" s="68"/>
      <c r="G495" s="5"/>
    </row>
    <row r="496" ht="15.75" customHeight="1">
      <c r="D496" s="5"/>
      <c r="E496" s="68"/>
      <c r="G496" s="5"/>
    </row>
    <row r="497" ht="15.75" customHeight="1">
      <c r="D497" s="5"/>
      <c r="E497" s="68"/>
      <c r="G497" s="5"/>
    </row>
    <row r="498" ht="15.75" customHeight="1">
      <c r="D498" s="5"/>
      <c r="E498" s="68"/>
      <c r="G498" s="5"/>
    </row>
    <row r="499" ht="15.75" customHeight="1">
      <c r="D499" s="5"/>
      <c r="E499" s="68"/>
      <c r="G499" s="5"/>
    </row>
    <row r="500" ht="15.75" customHeight="1">
      <c r="D500" s="5"/>
      <c r="E500" s="68"/>
      <c r="G500" s="5"/>
    </row>
    <row r="501" ht="15.75" customHeight="1">
      <c r="D501" s="5"/>
      <c r="E501" s="68"/>
      <c r="G501" s="5"/>
    </row>
    <row r="502" ht="15.75" customHeight="1">
      <c r="D502" s="5"/>
      <c r="E502" s="68"/>
      <c r="G502" s="5"/>
    </row>
    <row r="503" ht="15.75" customHeight="1">
      <c r="D503" s="5"/>
      <c r="E503" s="68"/>
      <c r="G503" s="5"/>
    </row>
    <row r="504" ht="15.75" customHeight="1">
      <c r="D504" s="5"/>
      <c r="E504" s="68"/>
      <c r="G504" s="5"/>
    </row>
    <row r="505" ht="15.75" customHeight="1">
      <c r="D505" s="5"/>
      <c r="E505" s="68"/>
      <c r="G505" s="5"/>
    </row>
    <row r="506" ht="15.75" customHeight="1">
      <c r="D506" s="5"/>
      <c r="E506" s="68"/>
      <c r="G506" s="5"/>
    </row>
    <row r="507" ht="15.75" customHeight="1">
      <c r="D507" s="5"/>
      <c r="E507" s="68"/>
      <c r="G507" s="5"/>
    </row>
    <row r="508" ht="15.75" customHeight="1">
      <c r="D508" s="5"/>
      <c r="E508" s="68"/>
      <c r="G508" s="5"/>
    </row>
    <row r="509" ht="15.75" customHeight="1">
      <c r="D509" s="5"/>
      <c r="E509" s="68"/>
      <c r="G509" s="5"/>
    </row>
    <row r="510" ht="15.75" customHeight="1">
      <c r="D510" s="5"/>
      <c r="E510" s="68"/>
      <c r="G510" s="5"/>
    </row>
    <row r="511" ht="15.75" customHeight="1">
      <c r="D511" s="5"/>
      <c r="E511" s="68"/>
      <c r="G511" s="5"/>
    </row>
    <row r="512" ht="15.75" customHeight="1">
      <c r="D512" s="5"/>
      <c r="E512" s="68"/>
      <c r="G512" s="5"/>
    </row>
    <row r="513" ht="15.75" customHeight="1">
      <c r="D513" s="5"/>
      <c r="E513" s="68"/>
      <c r="G513" s="5"/>
    </row>
    <row r="514" ht="15.75" customHeight="1">
      <c r="D514" s="5"/>
      <c r="E514" s="68"/>
      <c r="G514" s="5"/>
    </row>
    <row r="515" ht="15.75" customHeight="1">
      <c r="D515" s="5"/>
      <c r="E515" s="68"/>
      <c r="G515" s="5"/>
    </row>
    <row r="516" ht="15.75" customHeight="1">
      <c r="D516" s="5"/>
      <c r="E516" s="68"/>
      <c r="G516" s="5"/>
    </row>
    <row r="517" ht="15.75" customHeight="1">
      <c r="D517" s="5"/>
      <c r="E517" s="68"/>
      <c r="G517" s="5"/>
    </row>
    <row r="518" ht="15.75" customHeight="1">
      <c r="D518" s="5"/>
      <c r="E518" s="68"/>
      <c r="G518" s="5"/>
    </row>
    <row r="519" ht="15.75" customHeight="1">
      <c r="D519" s="5"/>
      <c r="E519" s="68"/>
      <c r="G519" s="5"/>
    </row>
    <row r="520" ht="15.75" customHeight="1">
      <c r="D520" s="5"/>
      <c r="E520" s="68"/>
      <c r="G520" s="5"/>
    </row>
    <row r="521" ht="15.75" customHeight="1">
      <c r="D521" s="5"/>
      <c r="E521" s="68"/>
      <c r="G521" s="5"/>
    </row>
    <row r="522" ht="15.75" customHeight="1">
      <c r="D522" s="5"/>
      <c r="E522" s="68"/>
      <c r="G522" s="5"/>
    </row>
    <row r="523" ht="15.75" customHeight="1">
      <c r="D523" s="5"/>
      <c r="E523" s="68"/>
      <c r="G523" s="5"/>
    </row>
    <row r="524" ht="15.75" customHeight="1">
      <c r="D524" s="5"/>
      <c r="E524" s="68"/>
      <c r="G524" s="5"/>
    </row>
    <row r="525" ht="15.75" customHeight="1">
      <c r="D525" s="5"/>
      <c r="E525" s="68"/>
      <c r="G525" s="5"/>
    </row>
    <row r="526" ht="15.75" customHeight="1">
      <c r="D526" s="5"/>
      <c r="E526" s="68"/>
      <c r="G526" s="5"/>
    </row>
    <row r="527" ht="15.75" customHeight="1">
      <c r="D527" s="5"/>
      <c r="E527" s="68"/>
      <c r="G527" s="5"/>
    </row>
    <row r="528" ht="15.75" customHeight="1">
      <c r="D528" s="5"/>
      <c r="E528" s="68"/>
      <c r="G528" s="5"/>
    </row>
    <row r="529" ht="15.75" customHeight="1">
      <c r="D529" s="5"/>
      <c r="E529" s="68"/>
      <c r="G529" s="5"/>
    </row>
    <row r="530" ht="15.75" customHeight="1">
      <c r="D530" s="5"/>
      <c r="E530" s="68"/>
      <c r="G530" s="5"/>
    </row>
    <row r="531" ht="15.75" customHeight="1">
      <c r="D531" s="5"/>
      <c r="E531" s="68"/>
      <c r="G531" s="5"/>
    </row>
    <row r="532" ht="15.75" customHeight="1">
      <c r="D532" s="5"/>
      <c r="E532" s="68"/>
      <c r="G532" s="5"/>
    </row>
    <row r="533" ht="15.75" customHeight="1">
      <c r="D533" s="5"/>
      <c r="E533" s="68"/>
      <c r="G533" s="5"/>
    </row>
    <row r="534" ht="15.75" customHeight="1">
      <c r="D534" s="5"/>
      <c r="E534" s="68"/>
      <c r="G534" s="5"/>
    </row>
    <row r="535" ht="15.75" customHeight="1">
      <c r="D535" s="5"/>
      <c r="E535" s="68"/>
      <c r="G535" s="5"/>
    </row>
    <row r="536" ht="15.75" customHeight="1">
      <c r="D536" s="5"/>
      <c r="E536" s="68"/>
      <c r="G536" s="5"/>
    </row>
    <row r="537" ht="15.75" customHeight="1">
      <c r="D537" s="5"/>
      <c r="E537" s="68"/>
      <c r="G537" s="5"/>
    </row>
    <row r="538" ht="15.75" customHeight="1">
      <c r="D538" s="5"/>
      <c r="E538" s="68"/>
      <c r="G538" s="5"/>
    </row>
    <row r="539" ht="15.75" customHeight="1">
      <c r="D539" s="5"/>
      <c r="E539" s="68"/>
      <c r="G539" s="5"/>
    </row>
    <row r="540" ht="15.75" customHeight="1">
      <c r="D540" s="5"/>
      <c r="E540" s="68"/>
      <c r="G540" s="5"/>
    </row>
    <row r="541" ht="15.75" customHeight="1">
      <c r="D541" s="5"/>
      <c r="E541" s="68"/>
      <c r="G541" s="5"/>
    </row>
    <row r="542" ht="15.75" customHeight="1">
      <c r="D542" s="5"/>
      <c r="E542" s="68"/>
      <c r="G542" s="5"/>
    </row>
    <row r="543" ht="15.75" customHeight="1">
      <c r="D543" s="5"/>
      <c r="E543" s="68"/>
      <c r="G543" s="5"/>
    </row>
    <row r="544" ht="15.75" customHeight="1">
      <c r="D544" s="5"/>
      <c r="E544" s="68"/>
      <c r="G544" s="5"/>
    </row>
    <row r="545" ht="15.75" customHeight="1">
      <c r="D545" s="5"/>
      <c r="E545" s="68"/>
      <c r="G545" s="5"/>
    </row>
    <row r="546" ht="15.75" customHeight="1">
      <c r="D546" s="5"/>
      <c r="E546" s="68"/>
      <c r="G546" s="5"/>
    </row>
    <row r="547" ht="15.75" customHeight="1">
      <c r="D547" s="5"/>
      <c r="E547" s="68"/>
      <c r="G547" s="5"/>
    </row>
    <row r="548" ht="15.75" customHeight="1">
      <c r="D548" s="5"/>
      <c r="E548" s="68"/>
      <c r="G548" s="5"/>
    </row>
    <row r="549" ht="15.75" customHeight="1">
      <c r="D549" s="5"/>
      <c r="E549" s="68"/>
      <c r="G549" s="5"/>
    </row>
    <row r="550" ht="15.75" customHeight="1">
      <c r="D550" s="5"/>
      <c r="E550" s="68"/>
      <c r="G550" s="5"/>
    </row>
    <row r="551" ht="15.75" customHeight="1">
      <c r="D551" s="5"/>
      <c r="E551" s="68"/>
      <c r="G551" s="5"/>
    </row>
    <row r="552" ht="15.75" customHeight="1">
      <c r="D552" s="5"/>
      <c r="E552" s="68"/>
      <c r="G552" s="5"/>
    </row>
    <row r="553" ht="15.75" customHeight="1">
      <c r="D553" s="5"/>
      <c r="E553" s="68"/>
      <c r="G553" s="5"/>
    </row>
    <row r="554" ht="15.75" customHeight="1">
      <c r="D554" s="5"/>
      <c r="E554" s="68"/>
      <c r="G554" s="5"/>
    </row>
    <row r="555" ht="15.75" customHeight="1">
      <c r="D555" s="5"/>
      <c r="E555" s="68"/>
      <c r="G555" s="5"/>
    </row>
    <row r="556" ht="15.75" customHeight="1">
      <c r="D556" s="5"/>
      <c r="E556" s="68"/>
      <c r="G556" s="5"/>
    </row>
    <row r="557" ht="15.75" customHeight="1">
      <c r="D557" s="5"/>
      <c r="E557" s="68"/>
      <c r="G557" s="5"/>
    </row>
    <row r="558" ht="15.75" customHeight="1">
      <c r="D558" s="5"/>
      <c r="E558" s="68"/>
      <c r="G558" s="5"/>
    </row>
    <row r="559" ht="15.75" customHeight="1">
      <c r="D559" s="5"/>
      <c r="E559" s="68"/>
      <c r="G559" s="5"/>
    </row>
    <row r="560" ht="15.75" customHeight="1">
      <c r="D560" s="5"/>
      <c r="E560" s="68"/>
      <c r="G560" s="5"/>
    </row>
    <row r="561" ht="15.75" customHeight="1">
      <c r="D561" s="5"/>
      <c r="E561" s="68"/>
      <c r="G561" s="5"/>
    </row>
    <row r="562" ht="15.75" customHeight="1">
      <c r="D562" s="5"/>
      <c r="E562" s="68"/>
      <c r="G562" s="5"/>
    </row>
    <row r="563" ht="15.75" customHeight="1">
      <c r="D563" s="5"/>
      <c r="E563" s="68"/>
      <c r="G563" s="5"/>
    </row>
    <row r="564" ht="15.75" customHeight="1">
      <c r="D564" s="5"/>
      <c r="E564" s="68"/>
      <c r="G564" s="5"/>
    </row>
    <row r="565" ht="15.75" customHeight="1">
      <c r="D565" s="5"/>
      <c r="E565" s="68"/>
      <c r="G565" s="5"/>
    </row>
    <row r="566" ht="15.75" customHeight="1">
      <c r="D566" s="5"/>
      <c r="E566" s="68"/>
      <c r="G566" s="5"/>
    </row>
    <row r="567" ht="15.75" customHeight="1">
      <c r="D567" s="5"/>
      <c r="E567" s="68"/>
      <c r="G567" s="5"/>
    </row>
    <row r="568" ht="15.75" customHeight="1">
      <c r="D568" s="5"/>
      <c r="E568" s="68"/>
      <c r="G568" s="5"/>
    </row>
    <row r="569" ht="15.75" customHeight="1">
      <c r="D569" s="5"/>
      <c r="E569" s="68"/>
      <c r="G569" s="5"/>
    </row>
    <row r="570" ht="15.75" customHeight="1">
      <c r="D570" s="5"/>
      <c r="E570" s="68"/>
      <c r="G570" s="5"/>
    </row>
    <row r="571" ht="15.75" customHeight="1">
      <c r="D571" s="5"/>
      <c r="E571" s="68"/>
      <c r="G571" s="5"/>
    </row>
    <row r="572" ht="15.75" customHeight="1">
      <c r="D572" s="5"/>
      <c r="E572" s="68"/>
      <c r="G572" s="5"/>
    </row>
    <row r="573" ht="15.75" customHeight="1">
      <c r="D573" s="5"/>
      <c r="E573" s="68"/>
      <c r="G573" s="5"/>
    </row>
    <row r="574" ht="15.75" customHeight="1">
      <c r="D574" s="5"/>
      <c r="E574" s="68"/>
      <c r="G574" s="5"/>
    </row>
    <row r="575" ht="15.75" customHeight="1">
      <c r="D575" s="5"/>
      <c r="E575" s="68"/>
      <c r="G575" s="5"/>
    </row>
    <row r="576" ht="15.75" customHeight="1">
      <c r="D576" s="5"/>
      <c r="E576" s="68"/>
      <c r="G576" s="5"/>
    </row>
    <row r="577" ht="15.75" customHeight="1">
      <c r="D577" s="5"/>
      <c r="E577" s="68"/>
      <c r="G577" s="5"/>
    </row>
    <row r="578" ht="15.75" customHeight="1">
      <c r="D578" s="5"/>
      <c r="E578" s="68"/>
      <c r="G578" s="5"/>
    </row>
    <row r="579" ht="15.75" customHeight="1">
      <c r="D579" s="5"/>
      <c r="E579" s="68"/>
      <c r="G579" s="5"/>
    </row>
    <row r="580" ht="15.75" customHeight="1">
      <c r="D580" s="5"/>
      <c r="E580" s="68"/>
      <c r="G580" s="5"/>
    </row>
    <row r="581" ht="15.75" customHeight="1">
      <c r="D581" s="5"/>
      <c r="E581" s="68"/>
      <c r="G581" s="5"/>
    </row>
    <row r="582" ht="15.75" customHeight="1">
      <c r="D582" s="5"/>
      <c r="E582" s="68"/>
      <c r="G582" s="5"/>
    </row>
    <row r="583" ht="15.75" customHeight="1">
      <c r="D583" s="5"/>
      <c r="E583" s="68"/>
      <c r="G583" s="5"/>
    </row>
    <row r="584" ht="15.75" customHeight="1">
      <c r="D584" s="5"/>
      <c r="E584" s="68"/>
      <c r="G584" s="5"/>
    </row>
    <row r="585" ht="15.75" customHeight="1">
      <c r="D585" s="5"/>
      <c r="E585" s="68"/>
      <c r="G585" s="5"/>
    </row>
    <row r="586" ht="15.75" customHeight="1">
      <c r="D586" s="5"/>
      <c r="E586" s="68"/>
      <c r="G586" s="5"/>
    </row>
    <row r="587" ht="15.75" customHeight="1">
      <c r="D587" s="5"/>
      <c r="E587" s="68"/>
      <c r="G587" s="5"/>
    </row>
    <row r="588" ht="15.75" customHeight="1">
      <c r="D588" s="5"/>
      <c r="E588" s="68"/>
      <c r="G588" s="5"/>
    </row>
    <row r="589" ht="15.75" customHeight="1">
      <c r="D589" s="5"/>
      <c r="E589" s="68"/>
      <c r="G589" s="5"/>
    </row>
    <row r="590" ht="15.75" customHeight="1">
      <c r="D590" s="5"/>
      <c r="E590" s="68"/>
      <c r="G590" s="5"/>
    </row>
    <row r="591" ht="15.75" customHeight="1">
      <c r="D591" s="5"/>
      <c r="E591" s="68"/>
      <c r="G591" s="5"/>
    </row>
    <row r="592" ht="15.75" customHeight="1">
      <c r="D592" s="5"/>
      <c r="E592" s="68"/>
      <c r="G592" s="5"/>
    </row>
    <row r="593" ht="15.75" customHeight="1">
      <c r="D593" s="5"/>
      <c r="E593" s="68"/>
      <c r="G593" s="5"/>
    </row>
    <row r="594" ht="15.75" customHeight="1">
      <c r="D594" s="5"/>
      <c r="E594" s="68"/>
      <c r="G594" s="5"/>
    </row>
    <row r="595" ht="15.75" customHeight="1">
      <c r="D595" s="5"/>
      <c r="E595" s="68"/>
      <c r="G595" s="5"/>
    </row>
    <row r="596" ht="15.75" customHeight="1">
      <c r="D596" s="5"/>
      <c r="E596" s="68"/>
      <c r="G596" s="5"/>
    </row>
    <row r="597" ht="15.75" customHeight="1">
      <c r="D597" s="5"/>
      <c r="E597" s="68"/>
      <c r="G597" s="5"/>
    </row>
    <row r="598" ht="15.75" customHeight="1">
      <c r="D598" s="5"/>
      <c r="E598" s="68"/>
      <c r="G598" s="5"/>
    </row>
    <row r="599" ht="15.75" customHeight="1">
      <c r="D599" s="5"/>
      <c r="E599" s="68"/>
      <c r="G599" s="5"/>
    </row>
    <row r="600" ht="15.75" customHeight="1">
      <c r="D600" s="5"/>
      <c r="E600" s="68"/>
      <c r="G600" s="5"/>
    </row>
    <row r="601" ht="15.75" customHeight="1">
      <c r="D601" s="5"/>
      <c r="E601" s="68"/>
      <c r="G601" s="5"/>
    </row>
    <row r="602" ht="15.75" customHeight="1">
      <c r="D602" s="5"/>
      <c r="E602" s="68"/>
      <c r="G602" s="5"/>
    </row>
    <row r="603" ht="15.75" customHeight="1">
      <c r="D603" s="5"/>
      <c r="E603" s="68"/>
      <c r="G603" s="5"/>
    </row>
    <row r="604" ht="15.75" customHeight="1">
      <c r="D604" s="5"/>
      <c r="E604" s="68"/>
      <c r="G604" s="5"/>
    </row>
    <row r="605" ht="15.75" customHeight="1">
      <c r="D605" s="5"/>
      <c r="E605" s="68"/>
      <c r="G605" s="5"/>
    </row>
    <row r="606" ht="15.75" customHeight="1">
      <c r="D606" s="5"/>
      <c r="E606" s="68"/>
      <c r="G606" s="5"/>
    </row>
    <row r="607" ht="15.75" customHeight="1">
      <c r="D607" s="5"/>
      <c r="E607" s="68"/>
      <c r="G607" s="5"/>
    </row>
    <row r="608" ht="15.75" customHeight="1">
      <c r="D608" s="5"/>
      <c r="E608" s="68"/>
      <c r="G608" s="5"/>
    </row>
    <row r="609" ht="15.75" customHeight="1">
      <c r="D609" s="5"/>
      <c r="E609" s="68"/>
      <c r="G609" s="5"/>
    </row>
    <row r="610" ht="15.75" customHeight="1">
      <c r="D610" s="5"/>
      <c r="E610" s="68"/>
      <c r="G610" s="5"/>
    </row>
    <row r="611" ht="15.75" customHeight="1">
      <c r="D611" s="5"/>
      <c r="E611" s="68"/>
      <c r="G611" s="5"/>
    </row>
    <row r="612" ht="15.75" customHeight="1">
      <c r="D612" s="5"/>
      <c r="E612" s="68"/>
      <c r="G612" s="5"/>
    </row>
    <row r="613" ht="15.75" customHeight="1">
      <c r="D613" s="5"/>
      <c r="E613" s="68"/>
      <c r="G613" s="5"/>
    </row>
    <row r="614" ht="15.75" customHeight="1">
      <c r="D614" s="5"/>
      <c r="E614" s="68"/>
      <c r="G614" s="5"/>
    </row>
    <row r="615" ht="15.75" customHeight="1">
      <c r="D615" s="5"/>
      <c r="E615" s="68"/>
      <c r="G615" s="5"/>
    </row>
    <row r="616" ht="15.75" customHeight="1">
      <c r="D616" s="5"/>
      <c r="E616" s="68"/>
      <c r="G616" s="5"/>
    </row>
    <row r="617" ht="15.75" customHeight="1">
      <c r="D617" s="5"/>
      <c r="E617" s="68"/>
      <c r="G617" s="5"/>
    </row>
    <row r="618" ht="15.75" customHeight="1">
      <c r="D618" s="5"/>
      <c r="E618" s="68"/>
      <c r="G618" s="5"/>
    </row>
    <row r="619" ht="15.75" customHeight="1">
      <c r="D619" s="5"/>
      <c r="E619" s="68"/>
      <c r="G619" s="5"/>
    </row>
    <row r="620" ht="15.75" customHeight="1">
      <c r="D620" s="5"/>
      <c r="E620" s="68"/>
      <c r="G620" s="5"/>
    </row>
    <row r="621" ht="15.75" customHeight="1">
      <c r="D621" s="5"/>
      <c r="E621" s="68"/>
      <c r="G621" s="5"/>
    </row>
    <row r="622" ht="15.75" customHeight="1">
      <c r="D622" s="5"/>
      <c r="E622" s="68"/>
      <c r="G622" s="5"/>
    </row>
    <row r="623" ht="15.75" customHeight="1">
      <c r="D623" s="5"/>
      <c r="E623" s="68"/>
      <c r="G623" s="5"/>
    </row>
    <row r="624" ht="15.75" customHeight="1">
      <c r="D624" s="5"/>
      <c r="E624" s="68"/>
      <c r="G624" s="5"/>
    </row>
    <row r="625" ht="15.75" customHeight="1">
      <c r="D625" s="5"/>
      <c r="E625" s="68"/>
      <c r="G625" s="5"/>
    </row>
    <row r="626" ht="15.75" customHeight="1">
      <c r="D626" s="5"/>
      <c r="E626" s="68"/>
      <c r="G626" s="5"/>
    </row>
    <row r="627" ht="15.75" customHeight="1">
      <c r="D627" s="5"/>
      <c r="E627" s="68"/>
      <c r="G627" s="5"/>
    </row>
    <row r="628" ht="15.75" customHeight="1">
      <c r="D628" s="5"/>
      <c r="E628" s="68"/>
      <c r="G628" s="5"/>
    </row>
    <row r="629" ht="15.75" customHeight="1">
      <c r="D629" s="5"/>
      <c r="E629" s="68"/>
      <c r="G629" s="5"/>
    </row>
    <row r="630" ht="15.75" customHeight="1">
      <c r="D630" s="5"/>
      <c r="E630" s="68"/>
      <c r="G630" s="5"/>
    </row>
    <row r="631" ht="15.75" customHeight="1">
      <c r="D631" s="5"/>
      <c r="E631" s="68"/>
      <c r="G631" s="5"/>
    </row>
    <row r="632" ht="15.75" customHeight="1">
      <c r="D632" s="5"/>
      <c r="E632" s="68"/>
      <c r="G632" s="5"/>
    </row>
    <row r="633" ht="15.75" customHeight="1">
      <c r="D633" s="5"/>
      <c r="E633" s="68"/>
      <c r="G633" s="5"/>
    </row>
    <row r="634" ht="15.75" customHeight="1">
      <c r="D634" s="5"/>
      <c r="E634" s="68"/>
      <c r="G634" s="5"/>
    </row>
    <row r="635" ht="15.75" customHeight="1">
      <c r="D635" s="5"/>
      <c r="E635" s="68"/>
      <c r="G635" s="5"/>
    </row>
    <row r="636" ht="15.75" customHeight="1">
      <c r="D636" s="5"/>
      <c r="E636" s="68"/>
      <c r="G636" s="5"/>
    </row>
    <row r="637" ht="15.75" customHeight="1">
      <c r="D637" s="5"/>
      <c r="E637" s="68"/>
      <c r="G637" s="5"/>
    </row>
    <row r="638" ht="15.75" customHeight="1">
      <c r="D638" s="5"/>
      <c r="E638" s="68"/>
      <c r="G638" s="5"/>
    </row>
    <row r="639" ht="15.75" customHeight="1">
      <c r="D639" s="5"/>
      <c r="E639" s="68"/>
      <c r="G639" s="5"/>
    </row>
    <row r="640" ht="15.75" customHeight="1">
      <c r="D640" s="5"/>
      <c r="E640" s="68"/>
      <c r="G640" s="5"/>
    </row>
    <row r="641" ht="15.75" customHeight="1">
      <c r="D641" s="5"/>
      <c r="E641" s="68"/>
      <c r="G641" s="5"/>
    </row>
    <row r="642" ht="15.75" customHeight="1">
      <c r="D642" s="5"/>
      <c r="E642" s="68"/>
      <c r="G642" s="5"/>
    </row>
    <row r="643" ht="15.75" customHeight="1">
      <c r="D643" s="5"/>
      <c r="E643" s="68"/>
      <c r="G643" s="5"/>
    </row>
    <row r="644" ht="15.75" customHeight="1">
      <c r="D644" s="5"/>
      <c r="E644" s="68"/>
      <c r="G644" s="5"/>
    </row>
    <row r="645" ht="15.75" customHeight="1">
      <c r="D645" s="5"/>
      <c r="E645" s="68"/>
      <c r="G645" s="5"/>
    </row>
    <row r="646" ht="15.75" customHeight="1">
      <c r="D646" s="5"/>
      <c r="E646" s="68"/>
      <c r="G646" s="5"/>
    </row>
    <row r="647" ht="15.75" customHeight="1">
      <c r="D647" s="5"/>
      <c r="E647" s="68"/>
      <c r="G647" s="5"/>
    </row>
    <row r="648" ht="15.75" customHeight="1">
      <c r="D648" s="5"/>
      <c r="E648" s="68"/>
      <c r="G648" s="5"/>
    </row>
    <row r="649" ht="15.75" customHeight="1">
      <c r="D649" s="5"/>
      <c r="E649" s="68"/>
      <c r="G649" s="5"/>
    </row>
    <row r="650" ht="15.75" customHeight="1">
      <c r="D650" s="5"/>
      <c r="E650" s="68"/>
      <c r="G650" s="5"/>
    </row>
    <row r="651" ht="15.75" customHeight="1">
      <c r="D651" s="5"/>
      <c r="E651" s="68"/>
      <c r="G651" s="5"/>
    </row>
    <row r="652" ht="15.75" customHeight="1">
      <c r="D652" s="5"/>
      <c r="E652" s="68"/>
      <c r="G652" s="5"/>
    </row>
    <row r="653" ht="15.75" customHeight="1">
      <c r="D653" s="5"/>
      <c r="E653" s="68"/>
      <c r="G653" s="5"/>
    </row>
    <row r="654" ht="15.75" customHeight="1">
      <c r="D654" s="5"/>
      <c r="E654" s="68"/>
      <c r="G654" s="5"/>
    </row>
    <row r="655" ht="15.75" customHeight="1">
      <c r="D655" s="5"/>
      <c r="E655" s="68"/>
      <c r="G655" s="5"/>
    </row>
    <row r="656" ht="15.75" customHeight="1">
      <c r="D656" s="5"/>
      <c r="E656" s="68"/>
      <c r="G656" s="5"/>
    </row>
    <row r="657" ht="15.75" customHeight="1">
      <c r="D657" s="5"/>
      <c r="E657" s="68"/>
      <c r="G657" s="5"/>
    </row>
    <row r="658" ht="15.75" customHeight="1">
      <c r="D658" s="5"/>
      <c r="E658" s="68"/>
      <c r="G658" s="5"/>
    </row>
    <row r="659" ht="15.75" customHeight="1">
      <c r="D659" s="5"/>
      <c r="E659" s="68"/>
      <c r="G659" s="5"/>
    </row>
    <row r="660" ht="15.75" customHeight="1">
      <c r="D660" s="5"/>
      <c r="E660" s="68"/>
      <c r="G660" s="5"/>
    </row>
    <row r="661" ht="15.75" customHeight="1">
      <c r="D661" s="5"/>
      <c r="E661" s="68"/>
      <c r="G661" s="5"/>
    </row>
    <row r="662" ht="15.75" customHeight="1">
      <c r="D662" s="5"/>
      <c r="E662" s="68"/>
      <c r="G662" s="5"/>
    </row>
    <row r="663" ht="15.75" customHeight="1">
      <c r="D663" s="5"/>
      <c r="E663" s="68"/>
      <c r="G663" s="5"/>
    </row>
    <row r="664" ht="15.75" customHeight="1">
      <c r="D664" s="5"/>
      <c r="E664" s="68"/>
      <c r="G664" s="5"/>
    </row>
    <row r="665" ht="15.75" customHeight="1">
      <c r="D665" s="5"/>
      <c r="E665" s="68"/>
      <c r="G665" s="5"/>
    </row>
    <row r="666" ht="15.75" customHeight="1">
      <c r="D666" s="5"/>
      <c r="E666" s="68"/>
      <c r="G666" s="5"/>
    </row>
    <row r="667" ht="15.75" customHeight="1">
      <c r="D667" s="5"/>
      <c r="E667" s="68"/>
      <c r="G667" s="5"/>
    </row>
    <row r="668" ht="15.75" customHeight="1">
      <c r="D668" s="5"/>
      <c r="E668" s="68"/>
      <c r="G668" s="5"/>
    </row>
    <row r="669" ht="15.75" customHeight="1">
      <c r="D669" s="5"/>
      <c r="E669" s="68"/>
      <c r="G669" s="5"/>
    </row>
    <row r="670" ht="15.75" customHeight="1">
      <c r="D670" s="5"/>
      <c r="E670" s="68"/>
      <c r="G670" s="5"/>
    </row>
    <row r="671" ht="15.75" customHeight="1">
      <c r="D671" s="5"/>
      <c r="E671" s="68"/>
      <c r="G671" s="5"/>
    </row>
    <row r="672" ht="15.75" customHeight="1">
      <c r="D672" s="5"/>
      <c r="E672" s="68"/>
      <c r="G672" s="5"/>
    </row>
    <row r="673" ht="15.75" customHeight="1">
      <c r="D673" s="5"/>
      <c r="E673" s="68"/>
      <c r="G673" s="5"/>
    </row>
    <row r="674" ht="15.75" customHeight="1">
      <c r="D674" s="5"/>
      <c r="E674" s="68"/>
      <c r="G674" s="5"/>
    </row>
    <row r="675" ht="15.75" customHeight="1">
      <c r="D675" s="5"/>
      <c r="E675" s="68"/>
      <c r="G675" s="5"/>
    </row>
    <row r="676" ht="15.75" customHeight="1">
      <c r="D676" s="5"/>
      <c r="E676" s="68"/>
      <c r="G676" s="5"/>
    </row>
    <row r="677" ht="15.75" customHeight="1">
      <c r="D677" s="5"/>
      <c r="E677" s="68"/>
      <c r="G677" s="5"/>
    </row>
    <row r="678" ht="15.75" customHeight="1">
      <c r="D678" s="5"/>
      <c r="E678" s="68"/>
      <c r="G678" s="5"/>
    </row>
    <row r="679" ht="15.75" customHeight="1">
      <c r="D679" s="5"/>
      <c r="E679" s="68"/>
      <c r="G679" s="5"/>
    </row>
    <row r="680" ht="15.75" customHeight="1">
      <c r="D680" s="5"/>
      <c r="E680" s="68"/>
      <c r="G680" s="5"/>
    </row>
    <row r="681" ht="15.75" customHeight="1">
      <c r="D681" s="5"/>
      <c r="E681" s="68"/>
      <c r="G681" s="5"/>
    </row>
    <row r="682" ht="15.75" customHeight="1">
      <c r="D682" s="5"/>
      <c r="E682" s="68"/>
      <c r="G682" s="5"/>
    </row>
    <row r="683" ht="15.75" customHeight="1">
      <c r="D683" s="5"/>
      <c r="E683" s="68"/>
      <c r="G683" s="5"/>
    </row>
    <row r="684" ht="15.75" customHeight="1">
      <c r="D684" s="5"/>
      <c r="E684" s="68"/>
      <c r="G684" s="5"/>
    </row>
    <row r="685" ht="15.75" customHeight="1">
      <c r="D685" s="5"/>
      <c r="E685" s="68"/>
      <c r="G685" s="5"/>
    </row>
    <row r="686" ht="15.75" customHeight="1">
      <c r="D686" s="5"/>
      <c r="E686" s="68"/>
      <c r="G686" s="5"/>
    </row>
    <row r="687" ht="15.75" customHeight="1">
      <c r="D687" s="5"/>
      <c r="E687" s="68"/>
      <c r="G687" s="5"/>
    </row>
    <row r="688" ht="15.75" customHeight="1">
      <c r="D688" s="5"/>
      <c r="E688" s="68"/>
      <c r="G688" s="5"/>
    </row>
    <row r="689" ht="15.75" customHeight="1">
      <c r="D689" s="5"/>
      <c r="E689" s="68"/>
      <c r="G689" s="5"/>
    </row>
    <row r="690" ht="15.75" customHeight="1">
      <c r="D690" s="5"/>
      <c r="E690" s="68"/>
      <c r="G690" s="5"/>
    </row>
    <row r="691" ht="15.75" customHeight="1">
      <c r="D691" s="5"/>
      <c r="E691" s="68"/>
      <c r="G691" s="5"/>
    </row>
    <row r="692" ht="15.75" customHeight="1">
      <c r="D692" s="5"/>
      <c r="E692" s="68"/>
      <c r="G692" s="5"/>
    </row>
    <row r="693" ht="15.75" customHeight="1">
      <c r="D693" s="5"/>
      <c r="E693" s="68"/>
      <c r="G693" s="5"/>
    </row>
    <row r="694" ht="15.75" customHeight="1">
      <c r="D694" s="5"/>
      <c r="E694" s="68"/>
      <c r="G694" s="5"/>
    </row>
    <row r="695" ht="15.75" customHeight="1">
      <c r="D695" s="5"/>
      <c r="E695" s="68"/>
      <c r="G695" s="5"/>
    </row>
    <row r="696" ht="15.75" customHeight="1">
      <c r="D696" s="5"/>
      <c r="E696" s="68"/>
      <c r="G696" s="5"/>
    </row>
    <row r="697" ht="15.75" customHeight="1">
      <c r="D697" s="5"/>
      <c r="E697" s="68"/>
      <c r="G697" s="5"/>
    </row>
    <row r="698" ht="15.75" customHeight="1">
      <c r="D698" s="5"/>
      <c r="E698" s="68"/>
      <c r="G698" s="5"/>
    </row>
    <row r="699" ht="15.75" customHeight="1">
      <c r="D699" s="5"/>
      <c r="E699" s="68"/>
      <c r="G699" s="5"/>
    </row>
    <row r="700" ht="15.75" customHeight="1">
      <c r="D700" s="5"/>
      <c r="E700" s="68"/>
      <c r="G700" s="5"/>
    </row>
    <row r="701" ht="15.75" customHeight="1">
      <c r="D701" s="5"/>
      <c r="E701" s="68"/>
      <c r="G701" s="5"/>
    </row>
    <row r="702" ht="15.75" customHeight="1">
      <c r="D702" s="5"/>
      <c r="E702" s="68"/>
      <c r="G702" s="5"/>
    </row>
    <row r="703" ht="15.75" customHeight="1">
      <c r="D703" s="5"/>
      <c r="E703" s="68"/>
      <c r="G703" s="5"/>
    </row>
    <row r="704" ht="15.75" customHeight="1">
      <c r="D704" s="5"/>
      <c r="E704" s="68"/>
      <c r="G704" s="5"/>
    </row>
    <row r="705" ht="15.75" customHeight="1">
      <c r="D705" s="5"/>
      <c r="E705" s="68"/>
      <c r="G705" s="5"/>
    </row>
    <row r="706" ht="15.75" customHeight="1">
      <c r="D706" s="5"/>
      <c r="E706" s="68"/>
      <c r="G706" s="5"/>
    </row>
    <row r="707" ht="15.75" customHeight="1">
      <c r="D707" s="5"/>
      <c r="E707" s="68"/>
      <c r="G707" s="5"/>
    </row>
    <row r="708" ht="15.75" customHeight="1">
      <c r="D708" s="5"/>
      <c r="E708" s="68"/>
      <c r="G708" s="5"/>
    </row>
    <row r="709" ht="15.75" customHeight="1">
      <c r="D709" s="5"/>
      <c r="E709" s="68"/>
      <c r="G709" s="5"/>
    </row>
    <row r="710" ht="15.75" customHeight="1">
      <c r="D710" s="5"/>
      <c r="E710" s="68"/>
      <c r="G710" s="5"/>
    </row>
    <row r="711" ht="15.75" customHeight="1">
      <c r="D711" s="5"/>
      <c r="E711" s="68"/>
      <c r="G711" s="5"/>
    </row>
    <row r="712" ht="15.75" customHeight="1">
      <c r="D712" s="5"/>
      <c r="E712" s="68"/>
      <c r="G712" s="5"/>
    </row>
    <row r="713" ht="15.75" customHeight="1">
      <c r="D713" s="5"/>
      <c r="E713" s="68"/>
      <c r="G713" s="5"/>
    </row>
    <row r="714" ht="15.75" customHeight="1">
      <c r="D714" s="5"/>
      <c r="E714" s="68"/>
      <c r="G714" s="5"/>
    </row>
    <row r="715" ht="15.75" customHeight="1">
      <c r="D715" s="5"/>
      <c r="E715" s="68"/>
      <c r="G715" s="5"/>
    </row>
    <row r="716" ht="15.75" customHeight="1">
      <c r="D716" s="5"/>
      <c r="E716" s="68"/>
      <c r="G716" s="5"/>
    </row>
    <row r="717" ht="15.75" customHeight="1">
      <c r="D717" s="5"/>
      <c r="E717" s="68"/>
      <c r="G717" s="5"/>
    </row>
    <row r="718" ht="15.75" customHeight="1">
      <c r="D718" s="5"/>
      <c r="E718" s="68"/>
      <c r="G718" s="5"/>
    </row>
    <row r="719" ht="15.75" customHeight="1">
      <c r="D719" s="5"/>
      <c r="E719" s="68"/>
      <c r="G719" s="5"/>
    </row>
    <row r="720" ht="15.75" customHeight="1">
      <c r="D720" s="5"/>
      <c r="E720" s="68"/>
      <c r="G720" s="5"/>
    </row>
    <row r="721" ht="15.75" customHeight="1">
      <c r="D721" s="5"/>
      <c r="E721" s="68"/>
      <c r="G721" s="5"/>
    </row>
    <row r="722" ht="15.75" customHeight="1">
      <c r="D722" s="5"/>
      <c r="E722" s="68"/>
      <c r="G722" s="5"/>
    </row>
    <row r="723" ht="15.75" customHeight="1">
      <c r="D723" s="5"/>
      <c r="E723" s="68"/>
      <c r="G723" s="5"/>
    </row>
    <row r="724" ht="15.75" customHeight="1">
      <c r="D724" s="5"/>
      <c r="E724" s="68"/>
      <c r="G724" s="5"/>
    </row>
    <row r="725" ht="15.75" customHeight="1">
      <c r="D725" s="5"/>
      <c r="E725" s="68"/>
      <c r="G725" s="5"/>
    </row>
    <row r="726" ht="15.75" customHeight="1">
      <c r="D726" s="5"/>
      <c r="E726" s="68"/>
      <c r="G726" s="5"/>
    </row>
    <row r="727" ht="15.75" customHeight="1">
      <c r="D727" s="5"/>
      <c r="E727" s="68"/>
      <c r="G727" s="5"/>
    </row>
    <row r="728" ht="15.75" customHeight="1">
      <c r="D728" s="5"/>
      <c r="E728" s="68"/>
      <c r="G728" s="5"/>
    </row>
    <row r="729" ht="15.75" customHeight="1">
      <c r="D729" s="5"/>
      <c r="E729" s="68"/>
      <c r="G729" s="5"/>
    </row>
    <row r="730" ht="15.75" customHeight="1">
      <c r="D730" s="5"/>
      <c r="E730" s="68"/>
      <c r="G730" s="5"/>
    </row>
    <row r="731" ht="15.75" customHeight="1">
      <c r="D731" s="5"/>
      <c r="E731" s="68"/>
      <c r="G731" s="5"/>
    </row>
    <row r="732" ht="15.75" customHeight="1">
      <c r="D732" s="5"/>
      <c r="E732" s="68"/>
      <c r="G732" s="5"/>
    </row>
    <row r="733" ht="15.75" customHeight="1">
      <c r="D733" s="5"/>
      <c r="E733" s="68"/>
      <c r="G733" s="5"/>
    </row>
    <row r="734" ht="15.75" customHeight="1">
      <c r="D734" s="5"/>
      <c r="E734" s="68"/>
      <c r="G734" s="5"/>
    </row>
    <row r="735" ht="15.75" customHeight="1">
      <c r="D735" s="5"/>
      <c r="E735" s="68"/>
      <c r="G735" s="5"/>
    </row>
    <row r="736" ht="15.75" customHeight="1">
      <c r="D736" s="5"/>
      <c r="E736" s="68"/>
      <c r="G736" s="5"/>
    </row>
    <row r="737" ht="15.75" customHeight="1">
      <c r="D737" s="5"/>
      <c r="E737" s="68"/>
      <c r="G737" s="5"/>
    </row>
    <row r="738" ht="15.75" customHeight="1">
      <c r="D738" s="5"/>
      <c r="E738" s="68"/>
      <c r="G738" s="5"/>
    </row>
    <row r="739" ht="15.75" customHeight="1">
      <c r="D739" s="5"/>
      <c r="E739" s="68"/>
      <c r="G739" s="5"/>
    </row>
    <row r="740" ht="15.75" customHeight="1">
      <c r="D740" s="5"/>
      <c r="E740" s="68"/>
      <c r="G740" s="5"/>
    </row>
    <row r="741" ht="15.75" customHeight="1">
      <c r="D741" s="5"/>
      <c r="E741" s="68"/>
      <c r="G741" s="5"/>
    </row>
    <row r="742" ht="15.75" customHeight="1">
      <c r="D742" s="5"/>
      <c r="E742" s="68"/>
      <c r="G742" s="5"/>
    </row>
    <row r="743" ht="15.75" customHeight="1">
      <c r="D743" s="5"/>
      <c r="E743" s="68"/>
      <c r="G743" s="5"/>
    </row>
    <row r="744" ht="15.75" customHeight="1">
      <c r="D744" s="5"/>
      <c r="E744" s="68"/>
      <c r="G744" s="5"/>
    </row>
    <row r="745" ht="15.75" customHeight="1">
      <c r="D745" s="5"/>
      <c r="E745" s="68"/>
      <c r="G745" s="5"/>
    </row>
    <row r="746" ht="15.75" customHeight="1">
      <c r="D746" s="5"/>
      <c r="E746" s="68"/>
      <c r="G746" s="5"/>
    </row>
    <row r="747" ht="15.75" customHeight="1">
      <c r="D747" s="5"/>
      <c r="E747" s="68"/>
      <c r="G747" s="5"/>
    </row>
    <row r="748" ht="15.75" customHeight="1">
      <c r="D748" s="5"/>
      <c r="E748" s="68"/>
      <c r="G748" s="5"/>
    </row>
    <row r="749" ht="15.75" customHeight="1">
      <c r="D749" s="5"/>
      <c r="E749" s="68"/>
      <c r="G749" s="5"/>
    </row>
    <row r="750" ht="15.75" customHeight="1">
      <c r="D750" s="5"/>
      <c r="E750" s="68"/>
      <c r="G750" s="5"/>
    </row>
    <row r="751" ht="15.75" customHeight="1">
      <c r="D751" s="5"/>
      <c r="E751" s="68"/>
      <c r="G751" s="5"/>
    </row>
    <row r="752" ht="15.75" customHeight="1">
      <c r="D752" s="5"/>
      <c r="E752" s="68"/>
      <c r="G752" s="5"/>
    </row>
    <row r="753" ht="15.75" customHeight="1">
      <c r="D753" s="5"/>
      <c r="E753" s="68"/>
      <c r="G753" s="5"/>
    </row>
    <row r="754" ht="15.75" customHeight="1">
      <c r="D754" s="5"/>
      <c r="E754" s="68"/>
      <c r="G754" s="5"/>
    </row>
    <row r="755" ht="15.75" customHeight="1">
      <c r="D755" s="5"/>
      <c r="E755" s="68"/>
      <c r="G755" s="5"/>
    </row>
    <row r="756" ht="15.75" customHeight="1">
      <c r="D756" s="5"/>
      <c r="E756" s="68"/>
      <c r="G756" s="5"/>
    </row>
    <row r="757" ht="15.75" customHeight="1">
      <c r="D757" s="5"/>
      <c r="E757" s="68"/>
      <c r="G757" s="5"/>
    </row>
    <row r="758" ht="15.75" customHeight="1">
      <c r="D758" s="5"/>
      <c r="E758" s="68"/>
      <c r="G758" s="5"/>
    </row>
    <row r="759" ht="15.75" customHeight="1">
      <c r="D759" s="5"/>
      <c r="E759" s="68"/>
      <c r="G759" s="5"/>
    </row>
    <row r="760" ht="15.75" customHeight="1">
      <c r="D760" s="5"/>
      <c r="E760" s="68"/>
      <c r="G760" s="5"/>
    </row>
    <row r="761" ht="15.75" customHeight="1">
      <c r="D761" s="5"/>
      <c r="E761" s="68"/>
      <c r="G761" s="5"/>
    </row>
    <row r="762" ht="15.75" customHeight="1">
      <c r="D762" s="5"/>
      <c r="E762" s="68"/>
      <c r="G762" s="5"/>
    </row>
    <row r="763" ht="15.75" customHeight="1">
      <c r="D763" s="5"/>
      <c r="E763" s="68"/>
      <c r="G763" s="5"/>
    </row>
    <row r="764" ht="15.75" customHeight="1">
      <c r="D764" s="5"/>
      <c r="E764" s="68"/>
      <c r="G764" s="5"/>
    </row>
    <row r="765" ht="15.75" customHeight="1">
      <c r="D765" s="5"/>
      <c r="E765" s="68"/>
      <c r="G765" s="5"/>
    </row>
    <row r="766" ht="15.75" customHeight="1">
      <c r="D766" s="5"/>
      <c r="E766" s="68"/>
      <c r="G766" s="5"/>
    </row>
    <row r="767" ht="15.75" customHeight="1">
      <c r="D767" s="5"/>
      <c r="E767" s="68"/>
      <c r="G767" s="5"/>
    </row>
    <row r="768" ht="15.75" customHeight="1">
      <c r="D768" s="5"/>
      <c r="E768" s="68"/>
      <c r="G768" s="5"/>
    </row>
    <row r="769" ht="15.75" customHeight="1">
      <c r="D769" s="5"/>
      <c r="E769" s="68"/>
      <c r="G769" s="5"/>
    </row>
    <row r="770" ht="15.75" customHeight="1">
      <c r="D770" s="5"/>
      <c r="E770" s="68"/>
      <c r="G770" s="5"/>
    </row>
    <row r="771" ht="15.75" customHeight="1">
      <c r="D771" s="5"/>
      <c r="E771" s="68"/>
      <c r="G771" s="5"/>
    </row>
    <row r="772" ht="15.75" customHeight="1">
      <c r="D772" s="5"/>
      <c r="E772" s="68"/>
      <c r="G772" s="5"/>
    </row>
    <row r="773" ht="15.75" customHeight="1">
      <c r="D773" s="5"/>
      <c r="E773" s="68"/>
      <c r="G773" s="5"/>
    </row>
    <row r="774" ht="15.75" customHeight="1">
      <c r="D774" s="5"/>
      <c r="E774" s="68"/>
      <c r="G774" s="5"/>
    </row>
    <row r="775" ht="15.75" customHeight="1">
      <c r="D775" s="5"/>
      <c r="E775" s="68"/>
      <c r="G775" s="5"/>
    </row>
    <row r="776" ht="15.75" customHeight="1">
      <c r="D776" s="5"/>
      <c r="E776" s="68"/>
      <c r="G776" s="5"/>
    </row>
    <row r="777" ht="15.75" customHeight="1">
      <c r="D777" s="5"/>
      <c r="E777" s="68"/>
      <c r="G777" s="5"/>
    </row>
    <row r="778" ht="15.75" customHeight="1">
      <c r="D778" s="5"/>
      <c r="E778" s="68"/>
      <c r="G778" s="5"/>
    </row>
    <row r="779" ht="15.75" customHeight="1">
      <c r="D779" s="5"/>
      <c r="E779" s="68"/>
      <c r="G779" s="5"/>
    </row>
    <row r="780" ht="15.75" customHeight="1">
      <c r="D780" s="5"/>
      <c r="E780" s="68"/>
      <c r="G780" s="5"/>
    </row>
    <row r="781" ht="15.75" customHeight="1">
      <c r="D781" s="5"/>
      <c r="E781" s="68"/>
      <c r="G781" s="5"/>
    </row>
    <row r="782" ht="15.75" customHeight="1">
      <c r="D782" s="5"/>
      <c r="E782" s="68"/>
      <c r="G782" s="5"/>
    </row>
    <row r="783" ht="15.75" customHeight="1">
      <c r="D783" s="5"/>
      <c r="E783" s="68"/>
      <c r="G783" s="5"/>
    </row>
    <row r="784" ht="15.75" customHeight="1">
      <c r="D784" s="5"/>
      <c r="E784" s="68"/>
      <c r="G784" s="5"/>
    </row>
    <row r="785" ht="15.75" customHeight="1">
      <c r="D785" s="5"/>
      <c r="E785" s="68"/>
      <c r="G785" s="5"/>
    </row>
    <row r="786" ht="15.75" customHeight="1">
      <c r="D786" s="5"/>
      <c r="E786" s="68"/>
      <c r="G786" s="5"/>
    </row>
    <row r="787" ht="15.75" customHeight="1">
      <c r="D787" s="5"/>
      <c r="E787" s="68"/>
      <c r="G787" s="5"/>
    </row>
    <row r="788" ht="15.75" customHeight="1">
      <c r="D788" s="5"/>
      <c r="E788" s="68"/>
      <c r="G788" s="5"/>
    </row>
    <row r="789" ht="15.75" customHeight="1">
      <c r="D789" s="5"/>
      <c r="E789" s="68"/>
      <c r="G789" s="5"/>
    </row>
    <row r="790" ht="15.75" customHeight="1">
      <c r="D790" s="5"/>
      <c r="E790" s="68"/>
      <c r="G790" s="5"/>
    </row>
    <row r="791" ht="15.75" customHeight="1">
      <c r="D791" s="5"/>
      <c r="E791" s="68"/>
      <c r="G791" s="5"/>
    </row>
    <row r="792" ht="15.75" customHeight="1">
      <c r="D792" s="5"/>
      <c r="E792" s="68"/>
      <c r="G792" s="5"/>
    </row>
    <row r="793" ht="15.75" customHeight="1">
      <c r="D793" s="5"/>
      <c r="E793" s="68"/>
      <c r="G793" s="5"/>
    </row>
    <row r="794" ht="15.75" customHeight="1">
      <c r="D794" s="5"/>
      <c r="E794" s="68"/>
      <c r="G794" s="5"/>
    </row>
    <row r="795" ht="15.75" customHeight="1">
      <c r="D795" s="5"/>
      <c r="E795" s="68"/>
      <c r="G795" s="5"/>
    </row>
    <row r="796" ht="15.75" customHeight="1">
      <c r="D796" s="5"/>
      <c r="E796" s="68"/>
      <c r="G796" s="5"/>
    </row>
    <row r="797" ht="15.75" customHeight="1">
      <c r="D797" s="5"/>
      <c r="E797" s="68"/>
      <c r="G797" s="5"/>
    </row>
    <row r="798" ht="15.75" customHeight="1">
      <c r="D798" s="5"/>
      <c r="E798" s="68"/>
      <c r="G798" s="5"/>
    </row>
    <row r="799" ht="15.75" customHeight="1">
      <c r="D799" s="5"/>
      <c r="E799" s="68"/>
      <c r="G799" s="5"/>
    </row>
    <row r="800" ht="15.75" customHeight="1">
      <c r="D800" s="5"/>
      <c r="E800" s="68"/>
      <c r="G800" s="5"/>
    </row>
    <row r="801" ht="15.75" customHeight="1">
      <c r="D801" s="5"/>
      <c r="E801" s="68"/>
      <c r="G801" s="5"/>
    </row>
    <row r="802" ht="15.75" customHeight="1">
      <c r="D802" s="5"/>
      <c r="E802" s="68"/>
      <c r="G802" s="5"/>
    </row>
    <row r="803" ht="15.75" customHeight="1">
      <c r="D803" s="5"/>
      <c r="E803" s="68"/>
      <c r="G803" s="5"/>
    </row>
    <row r="804" ht="15.75" customHeight="1">
      <c r="D804" s="5"/>
      <c r="E804" s="68"/>
      <c r="G804" s="5"/>
    </row>
    <row r="805" ht="15.75" customHeight="1">
      <c r="D805" s="5"/>
      <c r="E805" s="68"/>
      <c r="G805" s="5"/>
    </row>
    <row r="806" ht="15.75" customHeight="1">
      <c r="D806" s="5"/>
      <c r="E806" s="68"/>
      <c r="G806" s="5"/>
    </row>
    <row r="807" ht="15.75" customHeight="1">
      <c r="D807" s="5"/>
      <c r="E807" s="68"/>
      <c r="G807" s="5"/>
    </row>
    <row r="808" ht="15.75" customHeight="1">
      <c r="D808" s="5"/>
      <c r="E808" s="68"/>
      <c r="G808" s="5"/>
    </row>
    <row r="809" ht="15.75" customHeight="1">
      <c r="D809" s="5"/>
      <c r="E809" s="68"/>
      <c r="G809" s="5"/>
    </row>
    <row r="810" ht="15.75" customHeight="1">
      <c r="D810" s="5"/>
      <c r="E810" s="68"/>
      <c r="G810" s="5"/>
    </row>
    <row r="811" ht="15.75" customHeight="1">
      <c r="D811" s="5"/>
      <c r="E811" s="68"/>
      <c r="G811" s="5"/>
    </row>
    <row r="812" ht="15.75" customHeight="1">
      <c r="D812" s="5"/>
      <c r="E812" s="68"/>
      <c r="G812" s="5"/>
    </row>
    <row r="813" ht="15.75" customHeight="1">
      <c r="D813" s="5"/>
      <c r="E813" s="68"/>
      <c r="G813" s="5"/>
    </row>
    <row r="814" ht="15.75" customHeight="1">
      <c r="D814" s="5"/>
      <c r="E814" s="68"/>
      <c r="G814" s="5"/>
    </row>
    <row r="815" ht="15.75" customHeight="1">
      <c r="D815" s="5"/>
      <c r="E815" s="68"/>
      <c r="G815" s="5"/>
    </row>
    <row r="816" ht="15.75" customHeight="1">
      <c r="D816" s="5"/>
      <c r="E816" s="68"/>
      <c r="G816" s="5"/>
    </row>
    <row r="817" ht="15.75" customHeight="1">
      <c r="D817" s="5"/>
      <c r="E817" s="68"/>
      <c r="G817" s="5"/>
    </row>
    <row r="818" ht="15.75" customHeight="1">
      <c r="D818" s="5"/>
      <c r="E818" s="68"/>
      <c r="G818" s="5"/>
    </row>
    <row r="819" ht="15.75" customHeight="1">
      <c r="D819" s="5"/>
      <c r="E819" s="68"/>
      <c r="G819" s="5"/>
    </row>
    <row r="820" ht="15.75" customHeight="1">
      <c r="D820" s="5"/>
      <c r="E820" s="68"/>
      <c r="G820" s="5"/>
    </row>
    <row r="821" ht="15.75" customHeight="1">
      <c r="D821" s="5"/>
      <c r="E821" s="68"/>
      <c r="G821" s="5"/>
    </row>
    <row r="822" ht="15.75" customHeight="1">
      <c r="D822" s="5"/>
      <c r="E822" s="68"/>
      <c r="G822" s="5"/>
    </row>
    <row r="823" ht="15.75" customHeight="1">
      <c r="D823" s="5"/>
      <c r="E823" s="68"/>
      <c r="G823" s="5"/>
    </row>
    <row r="824" ht="15.75" customHeight="1">
      <c r="D824" s="5"/>
      <c r="E824" s="68"/>
      <c r="G824" s="5"/>
    </row>
    <row r="825" ht="15.75" customHeight="1">
      <c r="D825" s="5"/>
      <c r="E825" s="68"/>
      <c r="G825" s="5"/>
    </row>
    <row r="826" ht="15.75" customHeight="1">
      <c r="D826" s="5"/>
      <c r="E826" s="68"/>
      <c r="G826" s="5"/>
    </row>
    <row r="827" ht="15.75" customHeight="1">
      <c r="D827" s="5"/>
      <c r="E827" s="68"/>
      <c r="G827" s="5"/>
    </row>
    <row r="828" ht="15.75" customHeight="1">
      <c r="D828" s="5"/>
      <c r="E828" s="68"/>
      <c r="G828" s="5"/>
    </row>
    <row r="829" ht="15.75" customHeight="1">
      <c r="D829" s="5"/>
      <c r="E829" s="68"/>
      <c r="G829" s="5"/>
    </row>
    <row r="830" ht="15.75" customHeight="1">
      <c r="D830" s="5"/>
      <c r="E830" s="68"/>
      <c r="G830" s="5"/>
    </row>
    <row r="831" ht="15.75" customHeight="1">
      <c r="D831" s="5"/>
      <c r="E831" s="68"/>
      <c r="G831" s="5"/>
    </row>
    <row r="832" ht="15.75" customHeight="1">
      <c r="D832" s="5"/>
      <c r="E832" s="68"/>
      <c r="G832" s="5"/>
    </row>
    <row r="833" ht="15.75" customHeight="1">
      <c r="D833" s="5"/>
      <c r="E833" s="68"/>
      <c r="G833" s="5"/>
    </row>
    <row r="834" ht="15.75" customHeight="1">
      <c r="D834" s="5"/>
      <c r="E834" s="68"/>
      <c r="G834" s="5"/>
    </row>
    <row r="835" ht="15.75" customHeight="1">
      <c r="D835" s="5"/>
      <c r="E835" s="68"/>
      <c r="G835" s="5"/>
    </row>
    <row r="836" ht="15.75" customHeight="1">
      <c r="D836" s="5"/>
      <c r="E836" s="68"/>
      <c r="G836" s="5"/>
    </row>
    <row r="837" ht="15.75" customHeight="1">
      <c r="D837" s="5"/>
      <c r="E837" s="68"/>
      <c r="G837" s="5"/>
    </row>
    <row r="838" ht="15.75" customHeight="1">
      <c r="D838" s="5"/>
      <c r="E838" s="68"/>
      <c r="G838" s="5"/>
    </row>
    <row r="839" ht="15.75" customHeight="1">
      <c r="D839" s="5"/>
      <c r="E839" s="68"/>
      <c r="G839" s="5"/>
    </row>
    <row r="840" ht="15.75" customHeight="1">
      <c r="D840" s="5"/>
      <c r="E840" s="68"/>
      <c r="G840" s="5"/>
    </row>
    <row r="841" ht="15.75" customHeight="1">
      <c r="D841" s="5"/>
      <c r="E841" s="68"/>
      <c r="G841" s="5"/>
    </row>
    <row r="842" ht="15.75" customHeight="1">
      <c r="D842" s="5"/>
      <c r="E842" s="68"/>
      <c r="G842" s="5"/>
    </row>
    <row r="843" ht="15.75" customHeight="1">
      <c r="D843" s="5"/>
      <c r="E843" s="68"/>
      <c r="G843" s="5"/>
    </row>
    <row r="844" ht="15.75" customHeight="1">
      <c r="D844" s="5"/>
      <c r="E844" s="68"/>
      <c r="G844" s="5"/>
    </row>
    <row r="845" ht="15.75" customHeight="1">
      <c r="D845" s="5"/>
      <c r="E845" s="68"/>
      <c r="G845" s="5"/>
    </row>
    <row r="846" ht="15.75" customHeight="1">
      <c r="D846" s="5"/>
      <c r="E846" s="68"/>
      <c r="G846" s="5"/>
    </row>
    <row r="847" ht="15.75" customHeight="1">
      <c r="D847" s="5"/>
      <c r="E847" s="68"/>
      <c r="G847" s="5"/>
    </row>
    <row r="848" ht="15.75" customHeight="1">
      <c r="D848" s="5"/>
      <c r="E848" s="68"/>
      <c r="G848" s="5"/>
    </row>
    <row r="849" ht="15.75" customHeight="1">
      <c r="D849" s="5"/>
      <c r="E849" s="68"/>
      <c r="G849" s="5"/>
    </row>
    <row r="850" ht="15.75" customHeight="1">
      <c r="D850" s="5"/>
      <c r="E850" s="68"/>
      <c r="G850" s="5"/>
    </row>
    <row r="851" ht="15.75" customHeight="1">
      <c r="D851" s="5"/>
      <c r="E851" s="68"/>
      <c r="G851" s="5"/>
    </row>
    <row r="852" ht="15.75" customHeight="1">
      <c r="D852" s="5"/>
      <c r="E852" s="68"/>
      <c r="G852" s="5"/>
    </row>
    <row r="853" ht="15.75" customHeight="1">
      <c r="D853" s="5"/>
      <c r="E853" s="68"/>
      <c r="G853" s="5"/>
    </row>
    <row r="854" ht="15.75" customHeight="1">
      <c r="D854" s="5"/>
      <c r="E854" s="68"/>
      <c r="G854" s="5"/>
    </row>
    <row r="855" ht="15.75" customHeight="1">
      <c r="D855" s="5"/>
      <c r="E855" s="68"/>
      <c r="G855" s="5"/>
    </row>
    <row r="856" ht="15.75" customHeight="1">
      <c r="D856" s="5"/>
      <c r="E856" s="68"/>
      <c r="G856" s="5"/>
    </row>
    <row r="857" ht="15.75" customHeight="1">
      <c r="D857" s="5"/>
      <c r="E857" s="68"/>
      <c r="G857" s="5"/>
    </row>
    <row r="858" ht="15.75" customHeight="1">
      <c r="D858" s="5"/>
      <c r="E858" s="68"/>
      <c r="G858" s="5"/>
    </row>
    <row r="859" ht="15.75" customHeight="1">
      <c r="D859" s="5"/>
      <c r="E859" s="68"/>
      <c r="G859" s="5"/>
    </row>
    <row r="860" ht="15.75" customHeight="1">
      <c r="D860" s="5"/>
      <c r="E860" s="68"/>
      <c r="G860" s="5"/>
    </row>
    <row r="861" ht="15.75" customHeight="1">
      <c r="D861" s="5"/>
      <c r="E861" s="68"/>
      <c r="G861" s="5"/>
    </row>
    <row r="862" ht="15.75" customHeight="1">
      <c r="D862" s="5"/>
      <c r="E862" s="68"/>
      <c r="G862" s="5"/>
    </row>
    <row r="863" ht="15.75" customHeight="1">
      <c r="D863" s="5"/>
      <c r="E863" s="68"/>
      <c r="G863" s="5"/>
    </row>
    <row r="864" ht="15.75" customHeight="1">
      <c r="D864" s="5"/>
      <c r="E864" s="68"/>
      <c r="G864" s="5"/>
    </row>
    <row r="865" ht="15.75" customHeight="1">
      <c r="D865" s="5"/>
      <c r="E865" s="68"/>
      <c r="G865" s="5"/>
    </row>
    <row r="866" ht="15.75" customHeight="1">
      <c r="D866" s="5"/>
      <c r="E866" s="68"/>
      <c r="G866" s="5"/>
    </row>
    <row r="867" ht="15.75" customHeight="1">
      <c r="D867" s="5"/>
      <c r="E867" s="68"/>
      <c r="G867" s="5"/>
    </row>
    <row r="868" ht="15.75" customHeight="1">
      <c r="D868" s="5"/>
      <c r="E868" s="68"/>
      <c r="G868" s="5"/>
    </row>
    <row r="869" ht="15.75" customHeight="1">
      <c r="D869" s="5"/>
      <c r="E869" s="68"/>
      <c r="G869" s="5"/>
    </row>
    <row r="870" ht="15.75" customHeight="1">
      <c r="D870" s="5"/>
      <c r="E870" s="68"/>
      <c r="G870" s="5"/>
    </row>
    <row r="871" ht="15.75" customHeight="1">
      <c r="D871" s="5"/>
      <c r="E871" s="68"/>
      <c r="G871" s="5"/>
    </row>
    <row r="872" ht="15.75" customHeight="1">
      <c r="D872" s="5"/>
      <c r="E872" s="68"/>
      <c r="G872" s="5"/>
    </row>
    <row r="873" ht="15.75" customHeight="1">
      <c r="D873" s="5"/>
      <c r="E873" s="68"/>
      <c r="G873" s="5"/>
    </row>
    <row r="874" ht="15.75" customHeight="1">
      <c r="D874" s="5"/>
      <c r="E874" s="68"/>
      <c r="G874" s="5"/>
    </row>
    <row r="875" ht="15.75" customHeight="1">
      <c r="D875" s="5"/>
      <c r="E875" s="68"/>
      <c r="G875" s="5"/>
    </row>
    <row r="876" ht="15.75" customHeight="1">
      <c r="D876" s="5"/>
      <c r="E876" s="68"/>
      <c r="G876" s="5"/>
    </row>
    <row r="877" ht="15.75" customHeight="1">
      <c r="D877" s="5"/>
      <c r="E877" s="68"/>
      <c r="G877" s="5"/>
    </row>
    <row r="878" ht="15.75" customHeight="1">
      <c r="D878" s="5"/>
      <c r="E878" s="68"/>
      <c r="G878" s="5"/>
    </row>
    <row r="879" ht="15.75" customHeight="1">
      <c r="D879" s="5"/>
      <c r="E879" s="68"/>
      <c r="G879" s="5"/>
    </row>
    <row r="880" ht="15.75" customHeight="1">
      <c r="D880" s="5"/>
      <c r="E880" s="68"/>
      <c r="G880" s="5"/>
    </row>
    <row r="881" ht="15.75" customHeight="1">
      <c r="D881" s="5"/>
      <c r="E881" s="68"/>
      <c r="G881" s="5"/>
    </row>
    <row r="882" ht="15.75" customHeight="1">
      <c r="D882" s="5"/>
      <c r="E882" s="68"/>
      <c r="G882" s="5"/>
    </row>
    <row r="883" ht="15.75" customHeight="1">
      <c r="D883" s="5"/>
      <c r="E883" s="68"/>
      <c r="G883" s="5"/>
    </row>
    <row r="884" ht="15.75" customHeight="1">
      <c r="D884" s="5"/>
      <c r="E884" s="68"/>
      <c r="G884" s="5"/>
    </row>
    <row r="885" ht="15.75" customHeight="1">
      <c r="D885" s="5"/>
      <c r="E885" s="68"/>
      <c r="G885" s="5"/>
    </row>
    <row r="886" ht="15.75" customHeight="1">
      <c r="D886" s="5"/>
      <c r="E886" s="68"/>
      <c r="G886" s="5"/>
    </row>
    <row r="887" ht="15.75" customHeight="1">
      <c r="D887" s="5"/>
      <c r="E887" s="68"/>
      <c r="G887" s="5"/>
    </row>
    <row r="888" ht="15.75" customHeight="1">
      <c r="D888" s="5"/>
      <c r="E888" s="68"/>
      <c r="G888" s="5"/>
    </row>
    <row r="889" ht="15.75" customHeight="1">
      <c r="D889" s="5"/>
      <c r="E889" s="68"/>
      <c r="G889" s="5"/>
    </row>
    <row r="890" ht="15.75" customHeight="1">
      <c r="D890" s="5"/>
      <c r="E890" s="68"/>
      <c r="G890" s="5"/>
    </row>
    <row r="891" ht="15.75" customHeight="1">
      <c r="D891" s="5"/>
      <c r="E891" s="68"/>
      <c r="G891" s="5"/>
    </row>
    <row r="892" ht="15.75" customHeight="1">
      <c r="D892" s="5"/>
      <c r="E892" s="68"/>
      <c r="G892" s="5"/>
    </row>
    <row r="893" ht="15.75" customHeight="1">
      <c r="D893" s="5"/>
      <c r="E893" s="68"/>
      <c r="G893" s="5"/>
    </row>
    <row r="894" ht="15.75" customHeight="1">
      <c r="D894" s="5"/>
      <c r="E894" s="68"/>
      <c r="G894" s="5"/>
    </row>
    <row r="895" ht="15.75" customHeight="1">
      <c r="D895" s="5"/>
      <c r="E895" s="68"/>
      <c r="G895" s="5"/>
    </row>
    <row r="896" ht="15.75" customHeight="1">
      <c r="D896" s="5"/>
      <c r="E896" s="68"/>
      <c r="G896" s="5"/>
    </row>
    <row r="897" ht="15.75" customHeight="1">
      <c r="D897" s="5"/>
      <c r="E897" s="68"/>
      <c r="G897" s="5"/>
    </row>
    <row r="898" ht="15.75" customHeight="1">
      <c r="D898" s="5"/>
      <c r="E898" s="68"/>
      <c r="G898" s="5"/>
    </row>
    <row r="899" ht="15.75" customHeight="1">
      <c r="D899" s="5"/>
      <c r="E899" s="68"/>
      <c r="G899" s="5"/>
    </row>
    <row r="900" ht="15.75" customHeight="1">
      <c r="D900" s="5"/>
      <c r="E900" s="68"/>
      <c r="G900" s="5"/>
    </row>
    <row r="901" ht="15.75" customHeight="1">
      <c r="D901" s="5"/>
      <c r="E901" s="68"/>
      <c r="G901" s="5"/>
    </row>
    <row r="902" ht="15.75" customHeight="1">
      <c r="D902" s="5"/>
      <c r="E902" s="68"/>
      <c r="G902" s="5"/>
    </row>
    <row r="903" ht="15.75" customHeight="1">
      <c r="D903" s="5"/>
      <c r="E903" s="68"/>
      <c r="G903" s="5"/>
    </row>
    <row r="904" ht="15.75" customHeight="1">
      <c r="D904" s="5"/>
      <c r="E904" s="68"/>
      <c r="G904" s="5"/>
    </row>
    <row r="905" ht="15.75" customHeight="1">
      <c r="D905" s="5"/>
      <c r="E905" s="68"/>
      <c r="G905" s="5"/>
    </row>
    <row r="906" ht="15.75" customHeight="1">
      <c r="D906" s="5"/>
      <c r="E906" s="68"/>
      <c r="G906" s="5"/>
    </row>
    <row r="907" ht="15.75" customHeight="1">
      <c r="D907" s="5"/>
      <c r="E907" s="68"/>
      <c r="G907" s="5"/>
    </row>
    <row r="908" ht="15.75" customHeight="1">
      <c r="D908" s="5"/>
      <c r="E908" s="68"/>
      <c r="G908" s="5"/>
    </row>
    <row r="909" ht="15.75" customHeight="1">
      <c r="D909" s="5"/>
      <c r="E909" s="68"/>
      <c r="G909" s="5"/>
    </row>
    <row r="910" ht="15.75" customHeight="1">
      <c r="D910" s="5"/>
      <c r="E910" s="68"/>
      <c r="G910" s="5"/>
    </row>
    <row r="911" ht="15.75" customHeight="1">
      <c r="D911" s="5"/>
      <c r="E911" s="68"/>
      <c r="G911" s="5"/>
    </row>
    <row r="912" ht="15.75" customHeight="1">
      <c r="D912" s="5"/>
      <c r="E912" s="68"/>
      <c r="G912" s="5"/>
    </row>
    <row r="913" ht="15.75" customHeight="1">
      <c r="D913" s="5"/>
      <c r="E913" s="68"/>
      <c r="G913" s="5"/>
    </row>
    <row r="914" ht="15.75" customHeight="1">
      <c r="D914" s="5"/>
      <c r="E914" s="68"/>
      <c r="G914" s="5"/>
    </row>
    <row r="915" ht="15.75" customHeight="1">
      <c r="D915" s="5"/>
      <c r="E915" s="68"/>
      <c r="G915" s="5"/>
    </row>
    <row r="916" ht="15.75" customHeight="1">
      <c r="D916" s="5"/>
      <c r="E916" s="68"/>
      <c r="G916" s="5"/>
    </row>
    <row r="917" ht="15.75" customHeight="1">
      <c r="D917" s="5"/>
      <c r="E917" s="68"/>
      <c r="G917" s="5"/>
    </row>
    <row r="918" ht="15.75" customHeight="1">
      <c r="D918" s="5"/>
      <c r="E918" s="68"/>
      <c r="G918" s="5"/>
    </row>
    <row r="919" ht="15.75" customHeight="1">
      <c r="D919" s="5"/>
      <c r="E919" s="68"/>
      <c r="G919" s="5"/>
    </row>
    <row r="920" ht="15.75" customHeight="1">
      <c r="D920" s="5"/>
      <c r="E920" s="68"/>
      <c r="G920" s="5"/>
    </row>
    <row r="921" ht="15.75" customHeight="1">
      <c r="D921" s="5"/>
      <c r="E921" s="68"/>
      <c r="G921" s="5"/>
    </row>
    <row r="922" ht="15.75" customHeight="1">
      <c r="D922" s="5"/>
      <c r="E922" s="68"/>
      <c r="G922" s="5"/>
    </row>
    <row r="923" ht="15.75" customHeight="1">
      <c r="D923" s="5"/>
      <c r="E923" s="68"/>
      <c r="G923" s="5"/>
    </row>
    <row r="924" ht="15.75" customHeight="1">
      <c r="D924" s="5"/>
      <c r="E924" s="68"/>
      <c r="G924" s="5"/>
    </row>
    <row r="925" ht="15.75" customHeight="1">
      <c r="D925" s="5"/>
      <c r="E925" s="68"/>
      <c r="G925" s="5"/>
    </row>
    <row r="926" ht="15.75" customHeight="1">
      <c r="D926" s="5"/>
      <c r="E926" s="68"/>
      <c r="G926" s="5"/>
    </row>
    <row r="927" ht="15.75" customHeight="1">
      <c r="D927" s="5"/>
      <c r="E927" s="68"/>
      <c r="G927" s="5"/>
    </row>
    <row r="928" ht="15.75" customHeight="1">
      <c r="D928" s="5"/>
      <c r="E928" s="68"/>
      <c r="G928" s="5"/>
    </row>
    <row r="929" ht="15.75" customHeight="1">
      <c r="D929" s="5"/>
      <c r="E929" s="68"/>
      <c r="G929" s="5"/>
    </row>
    <row r="930" ht="15.75" customHeight="1">
      <c r="D930" s="5"/>
      <c r="E930" s="68"/>
      <c r="G930" s="5"/>
    </row>
    <row r="931" ht="15.75" customHeight="1">
      <c r="D931" s="5"/>
      <c r="E931" s="68"/>
      <c r="G931" s="5"/>
    </row>
    <row r="932" ht="15.75" customHeight="1">
      <c r="D932" s="5"/>
      <c r="E932" s="68"/>
      <c r="G932" s="5"/>
    </row>
    <row r="933" ht="15.75" customHeight="1">
      <c r="D933" s="5"/>
      <c r="E933" s="68"/>
      <c r="G933" s="5"/>
    </row>
    <row r="934" ht="15.75" customHeight="1">
      <c r="D934" s="5"/>
      <c r="E934" s="68"/>
      <c r="G934" s="5"/>
    </row>
    <row r="935" ht="15.75" customHeight="1">
      <c r="D935" s="5"/>
      <c r="E935" s="68"/>
      <c r="G935" s="5"/>
    </row>
    <row r="936" ht="15.75" customHeight="1">
      <c r="D936" s="5"/>
      <c r="E936" s="68"/>
      <c r="G936" s="5"/>
    </row>
    <row r="937" ht="15.75" customHeight="1">
      <c r="D937" s="5"/>
      <c r="E937" s="68"/>
      <c r="G937" s="5"/>
    </row>
    <row r="938" ht="15.75" customHeight="1">
      <c r="D938" s="5"/>
      <c r="E938" s="68"/>
      <c r="G938" s="5"/>
    </row>
    <row r="939" ht="15.75" customHeight="1">
      <c r="D939" s="5"/>
      <c r="E939" s="68"/>
      <c r="G939" s="5"/>
    </row>
    <row r="940" ht="15.75" customHeight="1">
      <c r="D940" s="5"/>
      <c r="E940" s="68"/>
      <c r="G940" s="5"/>
    </row>
    <row r="941" ht="15.75" customHeight="1">
      <c r="D941" s="5"/>
      <c r="E941" s="68"/>
      <c r="G941" s="5"/>
    </row>
    <row r="942" ht="15.75" customHeight="1">
      <c r="D942" s="5"/>
      <c r="E942" s="68"/>
      <c r="G942" s="5"/>
    </row>
    <row r="943" ht="15.75" customHeight="1">
      <c r="D943" s="5"/>
      <c r="E943" s="68"/>
      <c r="G943" s="5"/>
    </row>
    <row r="944" ht="15.75" customHeight="1">
      <c r="D944" s="5"/>
      <c r="E944" s="68"/>
      <c r="G944" s="5"/>
    </row>
    <row r="945" ht="15.75" customHeight="1">
      <c r="D945" s="5"/>
      <c r="E945" s="68"/>
      <c r="G945" s="5"/>
    </row>
    <row r="946" ht="15.75" customHeight="1">
      <c r="D946" s="5"/>
      <c r="E946" s="68"/>
      <c r="G946" s="5"/>
    </row>
    <row r="947" ht="15.75" customHeight="1">
      <c r="D947" s="5"/>
      <c r="E947" s="68"/>
      <c r="G947" s="5"/>
    </row>
    <row r="948" ht="15.75" customHeight="1">
      <c r="D948" s="5"/>
      <c r="E948" s="68"/>
      <c r="G948" s="5"/>
    </row>
    <row r="949" ht="15.75" customHeight="1">
      <c r="D949" s="5"/>
      <c r="E949" s="68"/>
      <c r="G949" s="5"/>
    </row>
    <row r="950" ht="15.75" customHeight="1">
      <c r="D950" s="5"/>
      <c r="E950" s="68"/>
      <c r="G950" s="5"/>
    </row>
    <row r="951" ht="15.75" customHeight="1">
      <c r="D951" s="5"/>
      <c r="E951" s="68"/>
      <c r="G951" s="5"/>
    </row>
    <row r="952" ht="15.75" customHeight="1">
      <c r="D952" s="5"/>
      <c r="E952" s="68"/>
      <c r="G952" s="5"/>
    </row>
    <row r="953" ht="15.75" customHeight="1">
      <c r="D953" s="5"/>
      <c r="E953" s="68"/>
      <c r="G953" s="5"/>
    </row>
    <row r="954" ht="15.75" customHeight="1">
      <c r="D954" s="5"/>
      <c r="E954" s="68"/>
      <c r="G954" s="5"/>
    </row>
    <row r="955" ht="15.75" customHeight="1">
      <c r="D955" s="5"/>
      <c r="E955" s="68"/>
      <c r="G955" s="5"/>
    </row>
    <row r="956" ht="15.75" customHeight="1">
      <c r="D956" s="5"/>
      <c r="E956" s="68"/>
      <c r="G956" s="5"/>
    </row>
    <row r="957" ht="15.75" customHeight="1">
      <c r="D957" s="5"/>
      <c r="E957" s="68"/>
      <c r="G957" s="5"/>
    </row>
    <row r="958" ht="15.75" customHeight="1">
      <c r="D958" s="5"/>
      <c r="E958" s="68"/>
      <c r="G958" s="5"/>
    </row>
    <row r="959" ht="15.75" customHeight="1">
      <c r="D959" s="5"/>
      <c r="E959" s="68"/>
      <c r="G959" s="5"/>
    </row>
    <row r="960" ht="15.75" customHeight="1">
      <c r="D960" s="5"/>
      <c r="E960" s="68"/>
      <c r="G960" s="5"/>
    </row>
    <row r="961" ht="15.75" customHeight="1">
      <c r="D961" s="5"/>
      <c r="E961" s="68"/>
      <c r="G961" s="5"/>
    </row>
    <row r="962" ht="15.75" customHeight="1">
      <c r="D962" s="5"/>
      <c r="E962" s="68"/>
      <c r="G962" s="5"/>
    </row>
    <row r="963" ht="15.75" customHeight="1">
      <c r="D963" s="5"/>
      <c r="E963" s="68"/>
      <c r="G963" s="5"/>
    </row>
    <row r="964" ht="15.75" customHeight="1">
      <c r="D964" s="5"/>
      <c r="E964" s="68"/>
      <c r="G964" s="5"/>
    </row>
    <row r="965" ht="15.75" customHeight="1">
      <c r="D965" s="5"/>
      <c r="E965" s="68"/>
      <c r="G965" s="5"/>
    </row>
    <row r="966" ht="15.75" customHeight="1">
      <c r="D966" s="5"/>
      <c r="E966" s="68"/>
      <c r="G966" s="5"/>
    </row>
    <row r="967" ht="15.75" customHeight="1">
      <c r="D967" s="5"/>
      <c r="E967" s="68"/>
      <c r="G967" s="5"/>
    </row>
    <row r="968" ht="15.75" customHeight="1">
      <c r="D968" s="5"/>
      <c r="E968" s="68"/>
      <c r="G968" s="5"/>
    </row>
    <row r="969" ht="15.75" customHeight="1">
      <c r="D969" s="5"/>
      <c r="E969" s="68"/>
      <c r="G969" s="5"/>
    </row>
    <row r="970" ht="15.75" customHeight="1">
      <c r="D970" s="5"/>
      <c r="E970" s="68"/>
      <c r="G970" s="5"/>
    </row>
    <row r="971" ht="15.75" customHeight="1">
      <c r="D971" s="5"/>
      <c r="E971" s="68"/>
      <c r="G971" s="5"/>
    </row>
    <row r="972" ht="15.75" customHeight="1">
      <c r="D972" s="5"/>
      <c r="E972" s="68"/>
      <c r="G972" s="5"/>
    </row>
    <row r="973" ht="15.75" customHeight="1">
      <c r="D973" s="5"/>
      <c r="E973" s="68"/>
      <c r="G973" s="5"/>
    </row>
    <row r="974" ht="15.75" customHeight="1">
      <c r="D974" s="5"/>
      <c r="E974" s="68"/>
      <c r="G974" s="5"/>
    </row>
    <row r="975" ht="15.75" customHeight="1">
      <c r="D975" s="5"/>
      <c r="E975" s="68"/>
      <c r="G975" s="5"/>
    </row>
    <row r="976" ht="15.75" customHeight="1">
      <c r="D976" s="5"/>
      <c r="E976" s="68"/>
      <c r="G976" s="5"/>
    </row>
    <row r="977" ht="15.75" customHeight="1">
      <c r="D977" s="5"/>
      <c r="E977" s="68"/>
      <c r="G977" s="5"/>
    </row>
    <row r="978" ht="15.75" customHeight="1">
      <c r="D978" s="5"/>
      <c r="E978" s="68"/>
      <c r="G978" s="5"/>
    </row>
    <row r="979" ht="15.75" customHeight="1">
      <c r="D979" s="5"/>
      <c r="E979" s="68"/>
      <c r="G979" s="5"/>
    </row>
    <row r="980" ht="15.75" customHeight="1">
      <c r="D980" s="5"/>
      <c r="E980" s="68"/>
      <c r="G980" s="5"/>
    </row>
    <row r="981" ht="15.75" customHeight="1">
      <c r="D981" s="5"/>
      <c r="E981" s="68"/>
      <c r="G981" s="5"/>
    </row>
    <row r="982" ht="15.75" customHeight="1">
      <c r="D982" s="5"/>
      <c r="E982" s="68"/>
      <c r="G982" s="5"/>
    </row>
    <row r="983" ht="15.75" customHeight="1">
      <c r="D983" s="5"/>
      <c r="E983" s="68"/>
      <c r="G983" s="5"/>
    </row>
    <row r="984" ht="15.75" customHeight="1">
      <c r="D984" s="5"/>
      <c r="E984" s="68"/>
      <c r="G984" s="5"/>
    </row>
    <row r="985" ht="15.75" customHeight="1">
      <c r="D985" s="5"/>
      <c r="E985" s="68"/>
      <c r="G985" s="5"/>
    </row>
    <row r="986" ht="15.75" customHeight="1">
      <c r="D986" s="5"/>
      <c r="E986" s="68"/>
      <c r="G986" s="5"/>
    </row>
    <row r="987" ht="15.75" customHeight="1">
      <c r="D987" s="5"/>
      <c r="E987" s="68"/>
      <c r="G987" s="5"/>
    </row>
    <row r="988" ht="15.75" customHeight="1">
      <c r="D988" s="5"/>
      <c r="E988" s="68"/>
      <c r="G988" s="5"/>
    </row>
    <row r="989" ht="15.75" customHeight="1">
      <c r="D989" s="5"/>
      <c r="E989" s="68"/>
      <c r="G989" s="5"/>
    </row>
    <row r="990" ht="15.75" customHeight="1">
      <c r="D990" s="5"/>
      <c r="E990" s="68"/>
      <c r="G990" s="5"/>
    </row>
    <row r="991" ht="15.75" customHeight="1">
      <c r="D991" s="5"/>
      <c r="E991" s="68"/>
      <c r="G991" s="5"/>
    </row>
    <row r="992" ht="15.75" customHeight="1">
      <c r="D992" s="5"/>
      <c r="E992" s="68"/>
      <c r="G992" s="5"/>
    </row>
    <row r="993" ht="15.75" customHeight="1">
      <c r="D993" s="5"/>
      <c r="E993" s="68"/>
      <c r="G993" s="5"/>
    </row>
    <row r="994" ht="15.75" customHeight="1">
      <c r="D994" s="5"/>
      <c r="E994" s="68"/>
      <c r="G994" s="5"/>
    </row>
    <row r="995" ht="15.75" customHeight="1">
      <c r="D995" s="5"/>
      <c r="E995" s="68"/>
      <c r="G995" s="5"/>
    </row>
    <row r="996" ht="15.75" customHeight="1">
      <c r="D996" s="5"/>
      <c r="E996" s="68"/>
      <c r="G996" s="5"/>
    </row>
    <row r="997" ht="15.75" customHeight="1">
      <c r="D997" s="5"/>
      <c r="E997" s="68"/>
      <c r="G997" s="5"/>
    </row>
    <row r="998" ht="15.75" customHeight="1">
      <c r="D998" s="5"/>
      <c r="E998" s="68"/>
      <c r="G998" s="5"/>
    </row>
    <row r="999" ht="15.75" customHeight="1">
      <c r="D999" s="5"/>
      <c r="E999" s="68"/>
      <c r="G999" s="5"/>
    </row>
    <row r="1000" ht="15.75" customHeight="1">
      <c r="D1000" s="5"/>
      <c r="E1000" s="68"/>
      <c r="G1000" s="5"/>
    </row>
  </sheetData>
  <printOptions headings="0" gridLines="0"/>
  <pageMargins left="0.25196850393700787" right="0.25196850393700787" top="0.75196850393700787" bottom="0.75196850393700787" header="0" footer="0"/>
  <pageSetup paperSize="9" scale="100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26" width="8.8599999999999994"/>
  </cols>
  <sheetData>
    <row r="1">
      <c r="A1" s="65" t="s">
        <v>355</v>
      </c>
      <c r="B1" s="65" t="s">
        <v>356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70078740157480324" right="0.70078740157480324" top="0.75196850393700787" bottom="0.75196850393700787" header="0" footer="0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FERREC Rozenn</dc:creator>
  <cp:revision>1</cp:revision>
  <dcterms:created xsi:type="dcterms:W3CDTF">2025-02-20T09:13:47Z</dcterms:created>
  <dcterms:modified xsi:type="dcterms:W3CDTF">2025-04-22T08:52:51Z</dcterms:modified>
</cp:coreProperties>
</file>