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ШЭ МИЭМ ИВТ\Python\project1\python_project_192\Work\Data\"/>
    </mc:Choice>
  </mc:AlternateContent>
  <xr:revisionPtr revIDLastSave="0" documentId="13_ncr:1_{2ABF3600-35B8-4387-A9D9-3085D588BB71}" xr6:coauthVersionLast="45" xr6:coauthVersionMax="45" xr10:uidLastSave="{00000000-0000-0000-0000-000000000000}"/>
  <bookViews>
    <workbookView xWindow="-108" yWindow="-108" windowWidth="23256" windowHeight="12576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</sheets>
  <definedNames>
    <definedName name="_xlnm._FilterDatabase" localSheetId="3" hidden="1">Информация!$A$1:$F$51</definedName>
    <definedName name="_xlnm._FilterDatabase" localSheetId="1" hidden="1">Работник!$A$1:$C$51</definedName>
    <definedName name="_xlnm._FilterDatabase" localSheetId="0" hidden="1">Учет!$A$1:$E$51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16" i="1"/>
  <c r="D49" i="1"/>
  <c r="D22" i="1" l="1"/>
  <c r="D51" i="1"/>
  <c r="D18" i="1"/>
  <c r="D23" i="1"/>
  <c r="D3" i="1"/>
  <c r="D39" i="1"/>
  <c r="D42" i="1"/>
  <c r="D44" i="1"/>
  <c r="D10" i="1"/>
  <c r="D34" i="1"/>
  <c r="D6" i="1"/>
  <c r="D21" i="1"/>
  <c r="D31" i="1"/>
  <c r="D7" i="1"/>
  <c r="D15" i="1"/>
  <c r="D13" i="1"/>
  <c r="D41" i="1"/>
  <c r="D17" i="1"/>
  <c r="D19" i="1"/>
  <c r="D4" i="1"/>
  <c r="D46" i="1"/>
  <c r="D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4" l="1"/>
  <c r="A4" i="4" s="1"/>
  <c r="A5" i="4" s="1"/>
  <c r="A6" i="4" s="1"/>
  <c r="A7" i="4" s="1"/>
  <c r="A3" i="5" l="1"/>
  <c r="A4" i="5" s="1"/>
  <c r="A5" i="5" s="1"/>
  <c r="A6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<sst xmlns="http://schemas.openxmlformats.org/spreadsheetml/2006/main" count="287" uniqueCount="188">
  <si>
    <t>Код</t>
  </si>
  <si>
    <t>Тип выплаты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</si>
  <si>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</si>
  <si>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</si>
  <si>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</si>
  <si>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</si>
  <si>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</si>
  <si>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</si>
  <si>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</si>
  <si>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</si>
  <si>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</si>
  <si>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</si>
  <si>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</si>
  <si>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Норма (ч)</t>
  </si>
  <si>
    <t>Ставка (ч)</t>
  </si>
  <si>
    <t>Высшее</t>
  </si>
  <si>
    <t>Среднее общее</t>
  </si>
  <si>
    <t>Среднее профессиональное</t>
  </si>
  <si>
    <t>Студент</t>
  </si>
  <si>
    <t>Директор отдела</t>
  </si>
  <si>
    <t>Зам дирекктора отдела</t>
  </si>
  <si>
    <t>Тим лидер</t>
  </si>
  <si>
    <t>Секретарь</t>
  </si>
  <si>
    <t>Бухгалтер</t>
  </si>
  <si>
    <t>Логистика</t>
  </si>
  <si>
    <t>Бухгалтерия</t>
  </si>
  <si>
    <t>Отдел кадров</t>
  </si>
  <si>
    <t>Отдел продаж</t>
  </si>
  <si>
    <t>Кредитование</t>
  </si>
  <si>
    <t>Разработчик</t>
  </si>
  <si>
    <t>Павлов Евдоким Валерьянович</t>
  </si>
  <si>
    <t>Князева Санда Рудольфовна</t>
  </si>
  <si>
    <t>Трофимов Платон Семенович</t>
  </si>
  <si>
    <t>Шестаков Самуил Тимурович</t>
  </si>
  <si>
    <t>Пестов Алексей Иринеевич</t>
  </si>
  <si>
    <t>Суханова Наталья Евсеевна</t>
  </si>
  <si>
    <t>Лазарев Елисей Гордеевич</t>
  </si>
  <si>
    <t>Пестов Сергей Владленович</t>
  </si>
  <si>
    <t>Суханова Амелия Тимофеевна</t>
  </si>
  <si>
    <t>Авдеева Альжбета Мироновна</t>
  </si>
  <si>
    <t>Зуев Феликс Георгьевич</t>
  </si>
  <si>
    <t>Зыкова Женевьева Тимофеевна</t>
  </si>
  <si>
    <t>Большаков Вилен Юлианович</t>
  </si>
  <si>
    <t>Гусева Дарина Тарасовна</t>
  </si>
  <si>
    <t>Орлова Грета Митрофановна</t>
  </si>
  <si>
    <t>Белоусов Арсений Оскарович</t>
  </si>
  <si>
    <t>Щербаков Вадим Вадимович</t>
  </si>
  <si>
    <t>Комаров Валерий Геннадиевич</t>
  </si>
  <si>
    <t>Наумов Виталий Серапионович</t>
  </si>
  <si>
    <t>Зыков Петр Давидович</t>
  </si>
  <si>
    <t>Савельев Панкрат Григорьевич</t>
  </si>
  <si>
    <t>Борисова Эмилия Борисовна</t>
  </si>
  <si>
    <t>Баранов Геннадий Филиппович</t>
  </si>
  <si>
    <t>Егоров Анатолий Феликсович</t>
  </si>
  <si>
    <t>Коновалов Петр Иринеевич</t>
  </si>
  <si>
    <t>Брагин Лукьян Онисимович</t>
  </si>
  <si>
    <t>Ильин Эльдар Рудольфович</t>
  </si>
  <si>
    <t>Евсеев Демьян Антонович</t>
  </si>
  <si>
    <t>Мишин Тимур Сергеевич</t>
  </si>
  <si>
    <t>Быкова Диша Федосеевна</t>
  </si>
  <si>
    <t>Сысоев Захар Русланович</t>
  </si>
  <si>
    <t>Рогова Богдана Пантелеймоновна</t>
  </si>
  <si>
    <t>Аксёнов Гарри Глебович</t>
  </si>
  <si>
    <t>Никитин Варлам Рудольфович</t>
  </si>
  <si>
    <t>Белозёров Трофим Онисимович</t>
  </si>
  <si>
    <t>Костин Денис Парфеньевич</t>
  </si>
  <si>
    <t>Горбунов Трофим Мэлорович</t>
  </si>
  <si>
    <t>Блинова Риана Руслановна</t>
  </si>
  <si>
    <t>Попова Анита Валентиновна</t>
  </si>
  <si>
    <t>Третьяков Нелли Платонович</t>
  </si>
  <si>
    <t>Николаев Панкрат Львович</t>
  </si>
  <si>
    <t>Горбунов Артур Иванович</t>
  </si>
  <si>
    <t>Лукин Юстиниан Онисимович</t>
  </si>
  <si>
    <t>Архипов Руслан Адольфович</t>
  </si>
  <si>
    <t>Носков Василий Федорович</t>
  </si>
  <si>
    <t>Королёв Карл Валентинович</t>
  </si>
  <si>
    <t>Меркушев Велор Андреевич</t>
  </si>
  <si>
    <t>Богданов Рудольф Лукьянович</t>
  </si>
  <si>
    <t>Марков Аверкий Степанович</t>
  </si>
  <si>
    <t>Кириллов Федор Германнович</t>
  </si>
  <si>
    <t>Hidden Bluff Cove, Shaktoolik, ND</t>
  </si>
  <si>
    <t>Quaking Glen, Turnagain Heights, MD</t>
  </si>
  <si>
    <t>Old Private, Ben Hur, KY</t>
  </si>
  <si>
    <t>Burning Beacon Ramp, Iron Horse</t>
  </si>
  <si>
    <t>Stony Sky Run, You Bet</t>
  </si>
  <si>
    <t>Thunder Panda Extension, Black Forest</t>
  </si>
  <si>
    <t>Iron Canyon, Bullfrog, OR, 97710-4707</t>
  </si>
  <si>
    <t>Cozy Knoll, Sunshine Camp, AB</t>
  </si>
  <si>
    <t>Red Wagon Heights, Dixie, AR</t>
  </si>
  <si>
    <t>Jagged Gate, Toppenish, WY, 82526-8820</t>
  </si>
  <si>
    <t>Silent Gate Crest, Usk, NH</t>
  </si>
  <si>
    <t>Silver Pony Parade, Mayday, CA</t>
  </si>
  <si>
    <t>Bright Expressway, Gay, LA, 71318-1559</t>
  </si>
  <si>
    <t>Rocky Dale Swale, Lame Deer</t>
  </si>
  <si>
    <t>Pleasant Townline, Angels Grove, ID</t>
  </si>
  <si>
    <t>Sleepy Spring Circle, Dime, CT</t>
  </si>
  <si>
    <t>Cinder Mountain Meadow, Zoar, ON</t>
  </si>
  <si>
    <t>Gentle Bear Cape, Lucky, SD</t>
  </si>
  <si>
    <t>Broad Terrace, Old Joe, MA</t>
  </si>
  <si>
    <t>Noble Vale, Peru, KS, 67126-0526</t>
  </si>
  <si>
    <t>Clear Autumn Pathway, Agenda, MT</t>
  </si>
  <si>
    <t>Golden Lake Forest, Ringo, DE</t>
  </si>
  <si>
    <t>Merry Cloud Lookout, Paducah, ND</t>
  </si>
  <si>
    <t>Lazy Plaza, Tyewhoppety, TN, 38526-7920</t>
  </si>
  <si>
    <t>Heather Common, Dry Prong, KS</t>
  </si>
  <si>
    <t>Crystal Road, Blackduck, BC, V2L-5C7</t>
  </si>
  <si>
    <t>Velvet Line, Ottertail, ME, 04747-1131</t>
  </si>
  <si>
    <t>Indian Branch Mount, Heartease, NJ</t>
  </si>
  <si>
    <t>Foggy Creek Maze, Jerktail, TX</t>
  </si>
  <si>
    <t>Sunny Pioneer Green, Wamduska, MI</t>
  </si>
  <si>
    <t>Quiet Trace, Bushnell, IN, 46213-3328</t>
  </si>
  <si>
    <t>Easy Front, Kokernot, BC, V2O-0P1</t>
  </si>
  <si>
    <t>Dusty Point, Montreal, WI, 54473-1297</t>
  </si>
  <si>
    <t>Little Inlet, New Diggings, MI</t>
  </si>
  <si>
    <t>Fallen Downs, Big Blackjack Landing</t>
  </si>
  <si>
    <t>Harvest Avenue, Crackertown, MI, 48802-0974</t>
  </si>
  <si>
    <t>Lost Hills Court, Parrott, IN</t>
  </si>
  <si>
    <t>Hazy Rise Autoroute, Thunderbolt, MO</t>
  </si>
  <si>
    <t>Honey Parkway, Burnt Mills, DC</t>
  </si>
  <si>
    <t>Cotton Goose Turnabout, Monumental, NE</t>
  </si>
  <si>
    <t>Amber Apple Wharf, Sunshine, ME</t>
  </si>
  <si>
    <t>Umber Street, Timberlost, NE, 69698-9165</t>
  </si>
  <si>
    <t>Colonial Mountain, Paulins Kill, DE</t>
  </si>
  <si>
    <t>Round Prairie Landing, Great Kills</t>
  </si>
  <si>
    <t>Dewy Dale, Matrimony, MB, R1Q-8X1</t>
  </si>
  <si>
    <t>Grand Butterfly Freeway, Perfection, ON</t>
  </si>
  <si>
    <t>Green Robin Link, Scienceville, IA</t>
  </si>
  <si>
    <t>Emerald Pike, Sharpeye, WY, 83158-2929</t>
  </si>
  <si>
    <t>Shady Towers, Whisler, WY, 83101-4037</t>
  </si>
  <si>
    <t>Wishing Close, Pilltown, LA, 70482-3691</t>
  </si>
  <si>
    <t>Премия</t>
  </si>
  <si>
    <t>Оклад</t>
  </si>
  <si>
    <t>+7(495)826-76-16</t>
  </si>
  <si>
    <t>+7(495)106-14-31</t>
  </si>
  <si>
    <t>+7(495)824-74-13</t>
  </si>
  <si>
    <t>+7(495)394-22-70</t>
  </si>
  <si>
    <t>+7(495)968-68-48</t>
  </si>
  <si>
    <t>+7(495)450-98-27</t>
  </si>
  <si>
    <t>+7(495)415-83-97</t>
  </si>
  <si>
    <t>+7(495)828-10-92</t>
  </si>
  <si>
    <t>+7(495)606-45-43</t>
  </si>
  <si>
    <t>+7(495)949-86-76</t>
  </si>
  <si>
    <t>+7(495)919-20-78</t>
  </si>
  <si>
    <t>+7(495)970-07-20</t>
  </si>
  <si>
    <t>+7(495)268-70-27</t>
  </si>
  <si>
    <t>+7(495)778-44-45</t>
  </si>
  <si>
    <t>+7(495)646-62-55</t>
  </si>
  <si>
    <t>+7(495)252-08-24</t>
  </si>
  <si>
    <t>+7(495)838-95-69</t>
  </si>
  <si>
    <t>+7(495)387-83-22</t>
  </si>
  <si>
    <t>+7(495)796-94-12</t>
  </si>
  <si>
    <t>+7(495)747-56-16</t>
  </si>
  <si>
    <t>+7(495)455-01-44</t>
  </si>
  <si>
    <t>+7(495)314-73-76</t>
  </si>
  <si>
    <t>+7(495)631-04-38</t>
  </si>
  <si>
    <t>+7(495)857-57-40</t>
  </si>
  <si>
    <t>+7(495)953-10-76</t>
  </si>
  <si>
    <t>+7(495)811-28-84</t>
  </si>
  <si>
    <t>+7(495)155-69-48</t>
  </si>
  <si>
    <t>+7(495)962-71-39</t>
  </si>
  <si>
    <t>+7(495)931-00-84</t>
  </si>
  <si>
    <t>+7(495)961-85-53</t>
  </si>
  <si>
    <t>+7(916)424-30-91</t>
  </si>
  <si>
    <t>+7(916)897-19-45</t>
  </si>
  <si>
    <t>+7(916)960-73-39</t>
  </si>
  <si>
    <t>+7(916)630-63-27</t>
  </si>
  <si>
    <t>+7(916)511-60-23</t>
  </si>
  <si>
    <t>+7(916)100-15-69</t>
  </si>
  <si>
    <t>+7(916)291-63-13</t>
  </si>
  <si>
    <t>+7(916)446-76-45</t>
  </si>
  <si>
    <t>+7(916)568-69-15</t>
  </si>
  <si>
    <t>+7(916)262-72-11</t>
  </si>
  <si>
    <t>+7(952)756-17-22</t>
  </si>
  <si>
    <t>+7(952)850-72-13</t>
  </si>
  <si>
    <t>+7(952)687-19-01</t>
  </si>
  <si>
    <t>+7(952)818-31-15</t>
  </si>
  <si>
    <t>+7(952)720-55-36</t>
  </si>
  <si>
    <t>+7(952)860-08-46</t>
  </si>
  <si>
    <t>+7(952)237-24-96</t>
  </si>
  <si>
    <t>+7(952)056-17-20</t>
  </si>
  <si>
    <t>+7(952)510-04-64</t>
  </si>
  <si>
    <t>+7(952)354-20-08</t>
  </si>
  <si>
    <t>+7(495)664-52-60</t>
  </si>
  <si>
    <t>+7(495)253-88-12</t>
  </si>
  <si>
    <t>+7(495)355-33-00</t>
  </si>
  <si>
    <t>+7(495)182-94-07</t>
  </si>
  <si>
    <t>+7(495)716-08-62</t>
  </si>
  <si>
    <t>Неоконченное высшее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</si>
</sst>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E51"/>
  <sheetViews>
    <sheetView tabSelected="1" workbookViewId="0">
      <selection activeCell="D49" sqref="D49"/>
    </sheetView>
  </sheetViews>
  <sheetFormatPr defaultRowHeight="14.4" x14ac:dyDescent="0.3"/>
  <cols>
    <col min="1" max="1" width="4.33203125" style="4" bestFit="1" customWidth="1"/>
    <col min="2" max="2" width="12" bestFit="1" customWidth="1"/>
    <col min="3" max="3" width="15.5546875" customWidth="1"/>
    <col min="4" max="4" width="7" bestFit="1" customWidth="1"/>
    <col min="5" max="5" width="18" style="4" customWidth="1"/>
  </cols>
  <sheetData>
    <row r="1" spans="1:5" x14ac:dyDescent="0.3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>
        <v>1</v>
      </c>
      <c r="B2" t="s">
        <v>130</v>
      </c>
      <c r="C2">
        <v>27</v>
      </c>
      <c r="D2">
        <v>34900</v>
      </c>
      <c r="E2">
        <v>43</v>
      </c>
    </row>
    <row r="3" spans="1:5" x14ac:dyDescent="0.3">
      <c r="A3">
        <f>A2+1</f>
        <v>2</v>
      </c>
      <c r="B3" t="s">
        <v>131</v>
      </c>
      <c r="C3">
        <v>24</v>
      </c>
      <c r="D3">
        <f>74300*1.5</f>
        <v>111450</v>
      </c>
      <c r="E3">
        <v>33</v>
      </c>
    </row>
    <row r="4" spans="1:5" x14ac:dyDescent="0.3">
      <c r="A4">
        <f t="shared" ref="A4:A51" si="0">A3+1</f>
        <v>3</v>
      </c>
      <c r="B4" t="s">
        <v>131</v>
      </c>
      <c r="C4">
        <v>27</v>
      </c>
      <c r="D4">
        <f>79560*0.5</f>
        <v>39780</v>
      </c>
      <c r="E4">
        <v>41</v>
      </c>
    </row>
    <row r="5" spans="1:5" x14ac:dyDescent="0.3">
      <c r="A5">
        <f t="shared" si="0"/>
        <v>4</v>
      </c>
      <c r="B5" t="s">
        <v>131</v>
      </c>
      <c r="C5">
        <v>19</v>
      </c>
      <c r="D5">
        <v>64900</v>
      </c>
      <c r="E5">
        <v>20</v>
      </c>
    </row>
    <row r="6" spans="1:5" x14ac:dyDescent="0.3">
      <c r="A6">
        <f t="shared" si="0"/>
        <v>5</v>
      </c>
      <c r="B6" t="s">
        <v>130</v>
      </c>
      <c r="C6">
        <v>17</v>
      </c>
      <c r="D6">
        <f>32395*2</f>
        <v>64790</v>
      </c>
      <c r="E6">
        <v>12</v>
      </c>
    </row>
    <row r="7" spans="1:5" x14ac:dyDescent="0.3">
      <c r="A7">
        <f t="shared" si="0"/>
        <v>6</v>
      </c>
      <c r="B7" t="s">
        <v>130</v>
      </c>
      <c r="C7">
        <v>30</v>
      </c>
      <c r="D7">
        <f>33550*0.5</f>
        <v>16775</v>
      </c>
      <c r="E7">
        <v>49</v>
      </c>
    </row>
    <row r="8" spans="1:5" x14ac:dyDescent="0.3">
      <c r="A8">
        <f t="shared" si="0"/>
        <v>7</v>
      </c>
      <c r="B8" t="s">
        <v>131</v>
      </c>
      <c r="C8">
        <v>19</v>
      </c>
      <c r="D8">
        <v>61900</v>
      </c>
      <c r="E8">
        <v>19</v>
      </c>
    </row>
    <row r="9" spans="1:5" x14ac:dyDescent="0.3">
      <c r="A9">
        <f t="shared" si="0"/>
        <v>8</v>
      </c>
      <c r="B9" t="s">
        <v>130</v>
      </c>
      <c r="C9">
        <v>24</v>
      </c>
      <c r="D9">
        <v>29600</v>
      </c>
      <c r="E9">
        <v>35</v>
      </c>
    </row>
    <row r="10" spans="1:5" x14ac:dyDescent="0.3">
      <c r="A10">
        <f t="shared" si="0"/>
        <v>9</v>
      </c>
      <c r="B10" t="s">
        <v>131</v>
      </c>
      <c r="C10">
        <v>20</v>
      </c>
      <c r="D10">
        <f>78120*1.5</f>
        <v>117180</v>
      </c>
      <c r="E10">
        <v>23</v>
      </c>
    </row>
    <row r="11" spans="1:5" x14ac:dyDescent="0.3">
      <c r="A11">
        <f t="shared" si="0"/>
        <v>10</v>
      </c>
      <c r="B11" t="s">
        <v>130</v>
      </c>
      <c r="C11">
        <v>25</v>
      </c>
      <c r="D11">
        <v>37140</v>
      </c>
      <c r="E11">
        <v>36</v>
      </c>
    </row>
    <row r="12" spans="1:5" x14ac:dyDescent="0.3">
      <c r="A12">
        <f t="shared" si="0"/>
        <v>11</v>
      </c>
      <c r="B12" t="s">
        <v>131</v>
      </c>
      <c r="C12">
        <v>28</v>
      </c>
      <c r="D12">
        <v>46800</v>
      </c>
      <c r="E12">
        <v>47</v>
      </c>
    </row>
    <row r="13" spans="1:5" x14ac:dyDescent="0.3">
      <c r="A13">
        <f t="shared" si="0"/>
        <v>12</v>
      </c>
      <c r="B13" t="s">
        <v>131</v>
      </c>
      <c r="C13">
        <v>19</v>
      </c>
      <c r="D13">
        <f>44900*0.5</f>
        <v>22450</v>
      </c>
      <c r="E13">
        <v>17</v>
      </c>
    </row>
    <row r="14" spans="1:5" x14ac:dyDescent="0.3">
      <c r="A14">
        <f t="shared" si="0"/>
        <v>13</v>
      </c>
      <c r="B14" t="s">
        <v>130</v>
      </c>
      <c r="C14">
        <v>22</v>
      </c>
      <c r="D14">
        <v>37500</v>
      </c>
      <c r="E14">
        <v>28</v>
      </c>
    </row>
    <row r="15" spans="1:5" x14ac:dyDescent="0.3">
      <c r="A15">
        <f t="shared" si="0"/>
        <v>14</v>
      </c>
      <c r="B15" t="s">
        <v>130</v>
      </c>
      <c r="C15">
        <v>22</v>
      </c>
      <c r="D15">
        <f>28500*0.8</f>
        <v>22800</v>
      </c>
      <c r="E15">
        <v>29</v>
      </c>
    </row>
    <row r="16" spans="1:5" x14ac:dyDescent="0.3">
      <c r="A16">
        <f t="shared" si="0"/>
        <v>15</v>
      </c>
      <c r="B16" t="s">
        <v>130</v>
      </c>
      <c r="C16">
        <v>27</v>
      </c>
      <c r="D16">
        <f>32350*2.5</f>
        <v>80875</v>
      </c>
      <c r="E16">
        <v>42</v>
      </c>
    </row>
    <row r="17" spans="1:5" x14ac:dyDescent="0.3">
      <c r="A17">
        <f t="shared" si="0"/>
        <v>16</v>
      </c>
      <c r="B17" t="s">
        <v>131</v>
      </c>
      <c r="C17">
        <v>26</v>
      </c>
      <c r="D17">
        <f>90000*0.8</f>
        <v>72000</v>
      </c>
      <c r="E17">
        <v>38</v>
      </c>
    </row>
    <row r="18" spans="1:5" x14ac:dyDescent="0.3">
      <c r="A18">
        <f t="shared" si="0"/>
        <v>17</v>
      </c>
      <c r="B18" t="s">
        <v>131</v>
      </c>
      <c r="C18">
        <v>27</v>
      </c>
      <c r="D18">
        <f>69740*1.5</f>
        <v>104610</v>
      </c>
      <c r="E18">
        <v>44</v>
      </c>
    </row>
    <row r="19" spans="1:5" x14ac:dyDescent="0.3">
      <c r="A19">
        <f t="shared" si="0"/>
        <v>18</v>
      </c>
      <c r="B19" t="s">
        <v>130</v>
      </c>
      <c r="C19">
        <v>16</v>
      </c>
      <c r="D19">
        <f>34700*0.5</f>
        <v>17350</v>
      </c>
      <c r="E19">
        <v>5</v>
      </c>
    </row>
    <row r="20" spans="1:5" x14ac:dyDescent="0.3">
      <c r="A20">
        <f t="shared" si="0"/>
        <v>19</v>
      </c>
      <c r="B20" t="s">
        <v>131</v>
      </c>
      <c r="C20">
        <v>17</v>
      </c>
      <c r="D20">
        <f>53100*0.8</f>
        <v>42480</v>
      </c>
      <c r="E20">
        <v>9</v>
      </c>
    </row>
    <row r="21" spans="1:5" x14ac:dyDescent="0.3">
      <c r="A21">
        <f t="shared" si="0"/>
        <v>20</v>
      </c>
      <c r="B21" t="s">
        <v>131</v>
      </c>
      <c r="C21">
        <v>17</v>
      </c>
      <c r="D21">
        <f>50600*1.5</f>
        <v>75900</v>
      </c>
      <c r="E21">
        <v>10</v>
      </c>
    </row>
    <row r="22" spans="1:5" x14ac:dyDescent="0.3">
      <c r="A22">
        <f t="shared" si="0"/>
        <v>21</v>
      </c>
      <c r="B22" t="s">
        <v>131</v>
      </c>
      <c r="C22">
        <v>29</v>
      </c>
      <c r="D22">
        <f>98850*1.2</f>
        <v>118620</v>
      </c>
      <c r="E22">
        <v>48</v>
      </c>
    </row>
    <row r="23" spans="1:5" x14ac:dyDescent="0.3">
      <c r="A23">
        <f t="shared" si="0"/>
        <v>22</v>
      </c>
      <c r="B23" t="s">
        <v>131</v>
      </c>
      <c r="C23">
        <v>26</v>
      </c>
      <c r="D23">
        <f>55320*1.5</f>
        <v>82980</v>
      </c>
      <c r="E23">
        <v>39</v>
      </c>
    </row>
    <row r="24" spans="1:5" x14ac:dyDescent="0.3">
      <c r="A24">
        <f t="shared" si="0"/>
        <v>23</v>
      </c>
      <c r="B24" t="s">
        <v>131</v>
      </c>
      <c r="C24">
        <v>22</v>
      </c>
      <c r="D24">
        <v>67700</v>
      </c>
      <c r="E24">
        <v>26</v>
      </c>
    </row>
    <row r="25" spans="1:5" x14ac:dyDescent="0.3">
      <c r="A25">
        <f t="shared" si="0"/>
        <v>24</v>
      </c>
      <c r="B25" t="s">
        <v>130</v>
      </c>
      <c r="C25">
        <v>15</v>
      </c>
      <c r="D25">
        <v>53550</v>
      </c>
      <c r="E25">
        <v>1</v>
      </c>
    </row>
    <row r="26" spans="1:5" x14ac:dyDescent="0.3">
      <c r="A26">
        <f t="shared" si="0"/>
        <v>25</v>
      </c>
      <c r="B26" t="s">
        <v>131</v>
      </c>
      <c r="C26">
        <v>23</v>
      </c>
      <c r="D26">
        <v>54400</v>
      </c>
      <c r="E26">
        <v>30</v>
      </c>
    </row>
    <row r="27" spans="1:5" x14ac:dyDescent="0.3">
      <c r="A27">
        <f t="shared" si="0"/>
        <v>26</v>
      </c>
      <c r="B27" t="s">
        <v>130</v>
      </c>
      <c r="C27">
        <v>23</v>
      </c>
      <c r="D27">
        <v>29975</v>
      </c>
      <c r="E27">
        <v>31</v>
      </c>
    </row>
    <row r="28" spans="1:5" x14ac:dyDescent="0.3">
      <c r="A28">
        <f t="shared" si="0"/>
        <v>27</v>
      </c>
      <c r="B28" t="s">
        <v>130</v>
      </c>
      <c r="C28">
        <v>24</v>
      </c>
      <c r="D28">
        <v>31550</v>
      </c>
      <c r="E28">
        <v>34</v>
      </c>
    </row>
    <row r="29" spans="1:5" x14ac:dyDescent="0.3">
      <c r="A29">
        <f t="shared" si="0"/>
        <v>28</v>
      </c>
      <c r="B29" t="s">
        <v>130</v>
      </c>
      <c r="C29">
        <v>18</v>
      </c>
      <c r="D29">
        <v>33200</v>
      </c>
      <c r="E29">
        <v>14</v>
      </c>
    </row>
    <row r="30" spans="1:5" x14ac:dyDescent="0.3">
      <c r="A30">
        <f t="shared" si="0"/>
        <v>29</v>
      </c>
      <c r="B30" t="s">
        <v>130</v>
      </c>
      <c r="C30">
        <v>17</v>
      </c>
      <c r="D30">
        <v>42780</v>
      </c>
      <c r="E30">
        <v>6</v>
      </c>
    </row>
    <row r="31" spans="1:5" x14ac:dyDescent="0.3">
      <c r="A31">
        <f t="shared" si="0"/>
        <v>30</v>
      </c>
      <c r="B31" t="s">
        <v>131</v>
      </c>
      <c r="C31">
        <v>17</v>
      </c>
      <c r="D31">
        <f>51100*1.5</f>
        <v>76650</v>
      </c>
      <c r="E31">
        <v>8</v>
      </c>
    </row>
    <row r="32" spans="1:5" x14ac:dyDescent="0.3">
      <c r="A32">
        <f t="shared" si="0"/>
        <v>31</v>
      </c>
      <c r="B32" t="s">
        <v>130</v>
      </c>
      <c r="C32">
        <v>15</v>
      </c>
      <c r="D32">
        <v>30000</v>
      </c>
      <c r="E32">
        <v>2</v>
      </c>
    </row>
    <row r="33" spans="1:5" x14ac:dyDescent="0.3">
      <c r="A33">
        <f t="shared" si="0"/>
        <v>32</v>
      </c>
      <c r="B33" t="s">
        <v>130</v>
      </c>
      <c r="C33">
        <v>18</v>
      </c>
      <c r="D33">
        <v>28250</v>
      </c>
      <c r="E33">
        <v>15</v>
      </c>
    </row>
    <row r="34" spans="1:5" x14ac:dyDescent="0.3">
      <c r="A34">
        <f t="shared" si="0"/>
        <v>33</v>
      </c>
      <c r="B34" t="s">
        <v>131</v>
      </c>
      <c r="C34">
        <v>19</v>
      </c>
      <c r="D34">
        <f>64800*1.5</f>
        <v>97200</v>
      </c>
      <c r="E34">
        <v>16</v>
      </c>
    </row>
    <row r="35" spans="1:5" x14ac:dyDescent="0.3">
      <c r="A35">
        <f t="shared" si="0"/>
        <v>34</v>
      </c>
      <c r="B35" t="s">
        <v>131</v>
      </c>
      <c r="C35">
        <v>16</v>
      </c>
      <c r="D35">
        <v>81600</v>
      </c>
      <c r="E35">
        <v>4</v>
      </c>
    </row>
    <row r="36" spans="1:5" x14ac:dyDescent="0.3">
      <c r="A36">
        <f t="shared" si="0"/>
        <v>35</v>
      </c>
      <c r="B36" t="s">
        <v>130</v>
      </c>
      <c r="C36">
        <v>27</v>
      </c>
      <c r="D36">
        <v>41160</v>
      </c>
      <c r="E36">
        <v>46</v>
      </c>
    </row>
    <row r="37" spans="1:5" x14ac:dyDescent="0.3">
      <c r="A37">
        <f t="shared" si="0"/>
        <v>36</v>
      </c>
      <c r="B37" t="s">
        <v>131</v>
      </c>
      <c r="C37">
        <v>27</v>
      </c>
      <c r="D37">
        <v>73700</v>
      </c>
      <c r="E37">
        <v>40</v>
      </c>
    </row>
    <row r="38" spans="1:5" x14ac:dyDescent="0.3">
      <c r="A38">
        <f t="shared" si="0"/>
        <v>37</v>
      </c>
      <c r="B38" t="s">
        <v>131</v>
      </c>
      <c r="C38">
        <v>19</v>
      </c>
      <c r="D38">
        <v>66480</v>
      </c>
      <c r="E38">
        <v>22</v>
      </c>
    </row>
    <row r="39" spans="1:5" x14ac:dyDescent="0.3">
      <c r="A39">
        <f t="shared" si="0"/>
        <v>38</v>
      </c>
      <c r="B39" t="s">
        <v>131</v>
      </c>
      <c r="C39">
        <v>30</v>
      </c>
      <c r="D39">
        <f>89280*0.6</f>
        <v>53568</v>
      </c>
      <c r="E39">
        <v>50</v>
      </c>
    </row>
    <row r="40" spans="1:5" x14ac:dyDescent="0.3">
      <c r="A40">
        <f t="shared" si="0"/>
        <v>39</v>
      </c>
      <c r="B40" t="s">
        <v>131</v>
      </c>
      <c r="C40">
        <v>23</v>
      </c>
      <c r="D40">
        <f>53200*2</f>
        <v>106400</v>
      </c>
      <c r="E40">
        <v>32</v>
      </c>
    </row>
    <row r="41" spans="1:5" x14ac:dyDescent="0.3">
      <c r="A41">
        <f t="shared" si="0"/>
        <v>40</v>
      </c>
      <c r="B41" t="s">
        <v>130</v>
      </c>
      <c r="C41">
        <v>17</v>
      </c>
      <c r="D41">
        <f>54000*0.8</f>
        <v>43200</v>
      </c>
      <c r="E41">
        <v>7</v>
      </c>
    </row>
    <row r="42" spans="1:5" x14ac:dyDescent="0.3">
      <c r="A42">
        <f t="shared" si="0"/>
        <v>41</v>
      </c>
      <c r="B42" t="s">
        <v>130</v>
      </c>
      <c r="C42">
        <v>22</v>
      </c>
      <c r="D42">
        <f>32400*2</f>
        <v>64800</v>
      </c>
      <c r="E42">
        <v>27</v>
      </c>
    </row>
    <row r="43" spans="1:5" x14ac:dyDescent="0.3">
      <c r="A43">
        <f t="shared" si="0"/>
        <v>42</v>
      </c>
      <c r="B43" t="s">
        <v>130</v>
      </c>
      <c r="C43">
        <v>25</v>
      </c>
      <c r="D43">
        <v>29050</v>
      </c>
      <c r="E43">
        <v>37</v>
      </c>
    </row>
    <row r="44" spans="1:5" x14ac:dyDescent="0.3">
      <c r="A44">
        <f t="shared" si="0"/>
        <v>43</v>
      </c>
      <c r="B44" t="s">
        <v>130</v>
      </c>
      <c r="C44">
        <v>21</v>
      </c>
      <c r="D44">
        <f>27100*2.5</f>
        <v>67750</v>
      </c>
      <c r="E44">
        <v>25</v>
      </c>
    </row>
    <row r="45" spans="1:5" x14ac:dyDescent="0.3">
      <c r="A45">
        <f t="shared" si="0"/>
        <v>44</v>
      </c>
      <c r="B45" t="s">
        <v>130</v>
      </c>
      <c r="C45">
        <v>19</v>
      </c>
      <c r="D45">
        <v>35585</v>
      </c>
      <c r="E45">
        <v>18</v>
      </c>
    </row>
    <row r="46" spans="1:5" x14ac:dyDescent="0.3">
      <c r="A46">
        <f t="shared" si="0"/>
        <v>45</v>
      </c>
      <c r="B46" t="s">
        <v>130</v>
      </c>
      <c r="C46">
        <v>17</v>
      </c>
      <c r="D46">
        <f>34440*0.8</f>
        <v>27552</v>
      </c>
      <c r="E46">
        <v>11</v>
      </c>
    </row>
    <row r="47" spans="1:5" x14ac:dyDescent="0.3">
      <c r="A47">
        <f t="shared" si="0"/>
        <v>46</v>
      </c>
      <c r="B47" t="s">
        <v>130</v>
      </c>
      <c r="C47">
        <v>16</v>
      </c>
      <c r="D47">
        <v>27665</v>
      </c>
      <c r="E47">
        <v>3</v>
      </c>
    </row>
    <row r="48" spans="1:5" x14ac:dyDescent="0.3">
      <c r="A48">
        <f t="shared" si="0"/>
        <v>47</v>
      </c>
      <c r="B48" t="s">
        <v>131</v>
      </c>
      <c r="C48">
        <v>20</v>
      </c>
      <c r="D48">
        <v>70080</v>
      </c>
      <c r="E48">
        <v>24</v>
      </c>
    </row>
    <row r="49" spans="1:5" x14ac:dyDescent="0.3">
      <c r="A49">
        <f t="shared" si="0"/>
        <v>48</v>
      </c>
      <c r="B49" t="s">
        <v>130</v>
      </c>
      <c r="C49">
        <v>18</v>
      </c>
      <c r="D49">
        <f>33400*2.5</f>
        <v>83500</v>
      </c>
      <c r="E49">
        <v>13</v>
      </c>
    </row>
    <row r="50" spans="1:5" x14ac:dyDescent="0.3">
      <c r="A50">
        <f t="shared" si="0"/>
        <v>49</v>
      </c>
      <c r="B50" t="s">
        <v>130</v>
      </c>
      <c r="C50">
        <v>19</v>
      </c>
      <c r="D50">
        <v>29340</v>
      </c>
      <c r="E50">
        <v>21</v>
      </c>
    </row>
    <row r="51" spans="1:5" x14ac:dyDescent="0.3">
      <c r="A51">
        <f t="shared" si="0"/>
        <v>50</v>
      </c>
      <c r="B51" t="s">
        <v>131</v>
      </c>
      <c r="C51">
        <v>27</v>
      </c>
      <c r="D51">
        <f>62200*1.5</f>
        <v>93300</v>
      </c>
      <c r="E51">
        <v>45</v>
      </c>
    </row>
  </sheetData>
  <autoFilter ref="A1:E51" xr:uid="{3AB0C455-E0A1-4208-8A7E-BDFA1C3E7149}"/>
  <sortState xmlns:xlrd2="http://schemas.microsoft.com/office/spreadsheetml/2017/richdata2" ref="A2:F51">
    <sortCondition ref="F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C51"/>
  <sheetViews>
    <sheetView workbookViewId="0">
      <selection activeCell="L56" sqref="L56"/>
    </sheetView>
  </sheetViews>
  <sheetFormatPr defaultRowHeight="14.4" x14ac:dyDescent="0.3"/>
  <cols>
    <col min="1" max="1" width="4.33203125" style="4" bestFit="1" customWidth="1"/>
    <col min="2" max="2" width="14.44140625" style="4" bestFit="1" customWidth="1"/>
    <col min="3" max="3" width="10.44140625" style="4" bestFit="1" customWidth="1"/>
  </cols>
  <sheetData>
    <row r="1" spans="1:3" x14ac:dyDescent="0.3">
      <c r="A1" s="4" t="s">
        <v>0</v>
      </c>
      <c r="B1" s="4" t="s">
        <v>5</v>
      </c>
      <c r="C1" s="4" t="s">
        <v>6</v>
      </c>
    </row>
    <row r="2" spans="1:3" x14ac:dyDescent="0.3">
      <c r="A2" s="4">
        <v>1</v>
      </c>
      <c r="B2" s="4">
        <v>4</v>
      </c>
      <c r="C2" s="4">
        <v>4</v>
      </c>
    </row>
    <row r="3" spans="1:3" x14ac:dyDescent="0.3">
      <c r="A3" s="4">
        <f>A2+1</f>
        <v>2</v>
      </c>
      <c r="B3" s="4">
        <v>4</v>
      </c>
      <c r="C3" s="4">
        <v>2</v>
      </c>
    </row>
    <row r="4" spans="1:3" x14ac:dyDescent="0.3">
      <c r="A4" s="4">
        <f t="shared" ref="A4:A51" si="0">A3+1</f>
        <v>3</v>
      </c>
      <c r="B4" s="4">
        <v>6</v>
      </c>
      <c r="C4" s="4">
        <v>5</v>
      </c>
    </row>
    <row r="5" spans="1:3" x14ac:dyDescent="0.3">
      <c r="A5" s="4">
        <f t="shared" si="0"/>
        <v>4</v>
      </c>
      <c r="B5" s="4">
        <v>6</v>
      </c>
      <c r="C5" s="4">
        <v>3</v>
      </c>
    </row>
    <row r="6" spans="1:3" x14ac:dyDescent="0.3">
      <c r="A6" s="4">
        <f t="shared" si="0"/>
        <v>5</v>
      </c>
      <c r="B6" s="4">
        <v>5</v>
      </c>
      <c r="C6" s="4">
        <v>3</v>
      </c>
    </row>
    <row r="7" spans="1:3" x14ac:dyDescent="0.3">
      <c r="A7" s="4">
        <f t="shared" si="0"/>
        <v>6</v>
      </c>
      <c r="B7" s="4">
        <v>6</v>
      </c>
      <c r="C7" s="4">
        <v>2</v>
      </c>
    </row>
    <row r="8" spans="1:3" x14ac:dyDescent="0.3">
      <c r="A8" s="4">
        <f t="shared" si="0"/>
        <v>7</v>
      </c>
      <c r="B8" s="4">
        <v>4</v>
      </c>
      <c r="C8" s="4">
        <v>5</v>
      </c>
    </row>
    <row r="9" spans="1:3" x14ac:dyDescent="0.3">
      <c r="A9" s="4">
        <f t="shared" si="0"/>
        <v>8</v>
      </c>
      <c r="B9" s="4">
        <v>1</v>
      </c>
      <c r="C9" s="4">
        <v>2</v>
      </c>
    </row>
    <row r="10" spans="1:3" x14ac:dyDescent="0.3">
      <c r="A10" s="4">
        <f t="shared" si="0"/>
        <v>9</v>
      </c>
      <c r="B10" s="4">
        <v>5</v>
      </c>
      <c r="C10" s="4">
        <v>3</v>
      </c>
    </row>
    <row r="11" spans="1:3" x14ac:dyDescent="0.3">
      <c r="A11" s="4">
        <f t="shared" si="0"/>
        <v>10</v>
      </c>
      <c r="B11" s="4">
        <v>1</v>
      </c>
      <c r="C11" s="4">
        <v>3</v>
      </c>
    </row>
    <row r="12" spans="1:3" x14ac:dyDescent="0.3">
      <c r="A12" s="4">
        <f t="shared" si="0"/>
        <v>11</v>
      </c>
      <c r="B12" s="4">
        <v>5</v>
      </c>
      <c r="C12" s="4">
        <v>5</v>
      </c>
    </row>
    <row r="13" spans="1:3" x14ac:dyDescent="0.3">
      <c r="A13" s="4">
        <f t="shared" si="0"/>
        <v>12</v>
      </c>
      <c r="B13" s="4">
        <v>1</v>
      </c>
      <c r="C13" s="4">
        <v>3</v>
      </c>
    </row>
    <row r="14" spans="1:3" x14ac:dyDescent="0.3">
      <c r="A14" s="4">
        <f t="shared" si="0"/>
        <v>13</v>
      </c>
      <c r="B14" s="4">
        <v>2</v>
      </c>
      <c r="C14" s="4">
        <v>3</v>
      </c>
    </row>
    <row r="15" spans="1:3" x14ac:dyDescent="0.3">
      <c r="A15" s="4">
        <f t="shared" si="0"/>
        <v>14</v>
      </c>
      <c r="B15" s="4">
        <v>6</v>
      </c>
      <c r="C15" s="4">
        <v>3</v>
      </c>
    </row>
    <row r="16" spans="1:3" x14ac:dyDescent="0.3">
      <c r="A16" s="4">
        <f t="shared" si="0"/>
        <v>15</v>
      </c>
      <c r="B16" s="4">
        <v>6</v>
      </c>
      <c r="C16" s="4">
        <v>2</v>
      </c>
    </row>
    <row r="17" spans="1:3" x14ac:dyDescent="0.3">
      <c r="A17" s="4">
        <f t="shared" si="0"/>
        <v>16</v>
      </c>
      <c r="B17" s="4">
        <v>1</v>
      </c>
      <c r="C17" s="4">
        <v>4</v>
      </c>
    </row>
    <row r="18" spans="1:3" x14ac:dyDescent="0.3">
      <c r="A18" s="4">
        <f t="shared" si="0"/>
        <v>17</v>
      </c>
      <c r="B18" s="4">
        <v>4</v>
      </c>
      <c r="C18" s="4">
        <v>3</v>
      </c>
    </row>
    <row r="19" spans="1:3" x14ac:dyDescent="0.3">
      <c r="A19" s="4">
        <f t="shared" si="0"/>
        <v>18</v>
      </c>
      <c r="B19" s="4">
        <v>3</v>
      </c>
      <c r="C19" s="4">
        <v>4</v>
      </c>
    </row>
    <row r="20" spans="1:3" x14ac:dyDescent="0.3">
      <c r="A20" s="4">
        <f t="shared" si="0"/>
        <v>19</v>
      </c>
      <c r="B20" s="4">
        <v>5</v>
      </c>
      <c r="C20" s="4">
        <v>1</v>
      </c>
    </row>
    <row r="21" spans="1:3" x14ac:dyDescent="0.3">
      <c r="A21" s="4">
        <f t="shared" si="0"/>
        <v>20</v>
      </c>
      <c r="B21" s="4">
        <v>4</v>
      </c>
      <c r="C21" s="4">
        <v>1</v>
      </c>
    </row>
    <row r="22" spans="1:3" x14ac:dyDescent="0.3">
      <c r="A22" s="4">
        <f t="shared" si="0"/>
        <v>21</v>
      </c>
      <c r="B22" s="4">
        <v>6</v>
      </c>
      <c r="C22" s="4">
        <v>5</v>
      </c>
    </row>
    <row r="23" spans="1:3" x14ac:dyDescent="0.3">
      <c r="A23" s="4">
        <f t="shared" si="0"/>
        <v>22</v>
      </c>
      <c r="B23" s="4">
        <v>3</v>
      </c>
      <c r="C23" s="4">
        <v>5</v>
      </c>
    </row>
    <row r="24" spans="1:3" x14ac:dyDescent="0.3">
      <c r="A24" s="4">
        <f t="shared" si="0"/>
        <v>23</v>
      </c>
      <c r="B24" s="4">
        <v>1</v>
      </c>
      <c r="C24" s="4">
        <v>5</v>
      </c>
    </row>
    <row r="25" spans="1:3" x14ac:dyDescent="0.3">
      <c r="A25" s="4">
        <f t="shared" si="0"/>
        <v>24</v>
      </c>
      <c r="B25" s="4">
        <v>5</v>
      </c>
      <c r="C25" s="4">
        <v>4</v>
      </c>
    </row>
    <row r="26" spans="1:3" x14ac:dyDescent="0.3">
      <c r="A26" s="4">
        <f t="shared" si="0"/>
        <v>25</v>
      </c>
      <c r="B26" s="4">
        <v>1</v>
      </c>
      <c r="C26" s="4">
        <v>5</v>
      </c>
    </row>
    <row r="27" spans="1:3" x14ac:dyDescent="0.3">
      <c r="A27" s="4">
        <f t="shared" si="0"/>
        <v>26</v>
      </c>
      <c r="B27" s="4">
        <v>3</v>
      </c>
      <c r="C27" s="4">
        <v>1</v>
      </c>
    </row>
    <row r="28" spans="1:3" x14ac:dyDescent="0.3">
      <c r="A28" s="4">
        <f t="shared" si="0"/>
        <v>27</v>
      </c>
      <c r="B28" s="4">
        <v>1</v>
      </c>
      <c r="C28" s="4">
        <v>4</v>
      </c>
    </row>
    <row r="29" spans="1:3" x14ac:dyDescent="0.3">
      <c r="A29" s="4">
        <f t="shared" si="0"/>
        <v>28</v>
      </c>
      <c r="B29" s="4">
        <v>6</v>
      </c>
      <c r="C29" s="4">
        <v>4</v>
      </c>
    </row>
    <row r="30" spans="1:3" x14ac:dyDescent="0.3">
      <c r="A30" s="4">
        <f t="shared" si="0"/>
        <v>29</v>
      </c>
      <c r="B30" s="4">
        <v>4</v>
      </c>
      <c r="C30" s="4">
        <v>2</v>
      </c>
    </row>
    <row r="31" spans="1:3" x14ac:dyDescent="0.3">
      <c r="A31" s="4">
        <f t="shared" si="0"/>
        <v>30</v>
      </c>
      <c r="B31" s="4">
        <v>6</v>
      </c>
      <c r="C31" s="4">
        <v>3</v>
      </c>
    </row>
    <row r="32" spans="1:3" x14ac:dyDescent="0.3">
      <c r="A32" s="4">
        <f t="shared" si="0"/>
        <v>31</v>
      </c>
      <c r="B32" s="4">
        <v>3</v>
      </c>
      <c r="C32" s="4">
        <v>2</v>
      </c>
    </row>
    <row r="33" spans="1:3" x14ac:dyDescent="0.3">
      <c r="A33" s="4">
        <f t="shared" si="0"/>
        <v>32</v>
      </c>
      <c r="B33" s="4">
        <v>2</v>
      </c>
      <c r="C33" s="4">
        <v>5</v>
      </c>
    </row>
    <row r="34" spans="1:3" x14ac:dyDescent="0.3">
      <c r="A34" s="4">
        <f t="shared" si="0"/>
        <v>33</v>
      </c>
      <c r="B34" s="4">
        <v>1</v>
      </c>
      <c r="C34" s="4">
        <v>2</v>
      </c>
    </row>
    <row r="35" spans="1:3" x14ac:dyDescent="0.3">
      <c r="A35" s="4">
        <f t="shared" si="0"/>
        <v>34</v>
      </c>
      <c r="B35" s="4">
        <v>3</v>
      </c>
      <c r="C35" s="4">
        <v>4</v>
      </c>
    </row>
    <row r="36" spans="1:3" x14ac:dyDescent="0.3">
      <c r="A36" s="4">
        <f t="shared" si="0"/>
        <v>35</v>
      </c>
      <c r="B36" s="4">
        <v>3</v>
      </c>
      <c r="C36" s="4">
        <v>5</v>
      </c>
    </row>
    <row r="37" spans="1:3" x14ac:dyDescent="0.3">
      <c r="A37" s="4">
        <f t="shared" si="0"/>
        <v>36</v>
      </c>
      <c r="B37" s="4">
        <v>6</v>
      </c>
      <c r="C37" s="4">
        <v>2</v>
      </c>
    </row>
    <row r="38" spans="1:3" x14ac:dyDescent="0.3">
      <c r="A38" s="4">
        <f t="shared" si="0"/>
        <v>37</v>
      </c>
      <c r="B38" s="4">
        <v>6</v>
      </c>
      <c r="C38" s="4">
        <v>2</v>
      </c>
    </row>
    <row r="39" spans="1:3" x14ac:dyDescent="0.3">
      <c r="A39" s="4">
        <f t="shared" si="0"/>
        <v>38</v>
      </c>
      <c r="B39" s="4">
        <v>5</v>
      </c>
      <c r="C39" s="4">
        <v>3</v>
      </c>
    </row>
    <row r="40" spans="1:3" x14ac:dyDescent="0.3">
      <c r="A40" s="4">
        <f t="shared" si="0"/>
        <v>39</v>
      </c>
      <c r="B40" s="4">
        <v>1</v>
      </c>
      <c r="C40" s="4">
        <v>4</v>
      </c>
    </row>
    <row r="41" spans="1:3" x14ac:dyDescent="0.3">
      <c r="A41" s="4">
        <f t="shared" si="0"/>
        <v>40</v>
      </c>
      <c r="B41" s="4">
        <v>6</v>
      </c>
      <c r="C41" s="4">
        <v>4</v>
      </c>
    </row>
    <row r="42" spans="1:3" x14ac:dyDescent="0.3">
      <c r="A42" s="4">
        <f t="shared" si="0"/>
        <v>41</v>
      </c>
      <c r="B42" s="4">
        <v>5</v>
      </c>
      <c r="C42" s="4">
        <v>1</v>
      </c>
    </row>
    <row r="43" spans="1:3" x14ac:dyDescent="0.3">
      <c r="A43" s="4">
        <f t="shared" si="0"/>
        <v>42</v>
      </c>
      <c r="B43" s="4">
        <v>2</v>
      </c>
      <c r="C43" s="4">
        <v>4</v>
      </c>
    </row>
    <row r="44" spans="1:3" x14ac:dyDescent="0.3">
      <c r="A44" s="4">
        <f t="shared" si="0"/>
        <v>43</v>
      </c>
      <c r="B44" s="4">
        <v>4</v>
      </c>
      <c r="C44" s="4">
        <v>2</v>
      </c>
    </row>
    <row r="45" spans="1:3" x14ac:dyDescent="0.3">
      <c r="A45" s="4">
        <f t="shared" si="0"/>
        <v>44</v>
      </c>
      <c r="B45" s="4">
        <v>2</v>
      </c>
      <c r="C45" s="4">
        <v>2</v>
      </c>
    </row>
    <row r="46" spans="1:3" x14ac:dyDescent="0.3">
      <c r="A46" s="4">
        <f t="shared" si="0"/>
        <v>45</v>
      </c>
      <c r="B46" s="4">
        <v>1</v>
      </c>
      <c r="C46" s="4">
        <v>5</v>
      </c>
    </row>
    <row r="47" spans="1:3" x14ac:dyDescent="0.3">
      <c r="A47" s="4">
        <f t="shared" si="0"/>
        <v>46</v>
      </c>
      <c r="B47" s="4">
        <v>3</v>
      </c>
      <c r="C47" s="4">
        <v>5</v>
      </c>
    </row>
    <row r="48" spans="1:3" x14ac:dyDescent="0.3">
      <c r="A48" s="4">
        <f t="shared" si="0"/>
        <v>47</v>
      </c>
      <c r="B48" s="4">
        <v>4</v>
      </c>
      <c r="C48" s="4">
        <v>3</v>
      </c>
    </row>
    <row r="49" spans="1:3" x14ac:dyDescent="0.3">
      <c r="A49" s="4">
        <f t="shared" si="0"/>
        <v>48</v>
      </c>
      <c r="B49" s="4">
        <v>1</v>
      </c>
      <c r="C49" s="4">
        <v>4</v>
      </c>
    </row>
    <row r="50" spans="1:3" x14ac:dyDescent="0.3">
      <c r="A50" s="4">
        <f t="shared" si="0"/>
        <v>49</v>
      </c>
      <c r="B50" s="4">
        <v>4</v>
      </c>
      <c r="C50" s="4">
        <v>1</v>
      </c>
    </row>
    <row r="51" spans="1:3" x14ac:dyDescent="0.3">
      <c r="A51" s="4">
        <f t="shared" si="0"/>
        <v>50</v>
      </c>
      <c r="B51" s="4">
        <v>6</v>
      </c>
      <c r="C51" s="4">
        <v>2</v>
      </c>
    </row>
  </sheetData>
  <autoFilter ref="A1:C51" xr:uid="{FD4CF48E-A833-48FB-BC6A-33F9A826F4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D7"/>
  <sheetViews>
    <sheetView workbookViewId="0">
      <selection activeCell="B29" sqref="B29"/>
    </sheetView>
  </sheetViews>
  <sheetFormatPr defaultRowHeight="14.4" x14ac:dyDescent="0.3"/>
  <cols>
    <col min="1" max="1" width="4.33203125" style="4" bestFit="1" customWidth="1"/>
    <col min="2" max="2" width="21" customWidth="1"/>
    <col min="3" max="3" width="9.109375" bestFit="1" customWidth="1"/>
    <col min="4" max="4" width="9.33203125" bestFit="1" customWidth="1"/>
  </cols>
  <sheetData>
    <row r="1" spans="1:4" x14ac:dyDescent="0.3">
      <c r="A1" s="4" t="s">
        <v>0</v>
      </c>
      <c r="B1" t="s">
        <v>12</v>
      </c>
      <c r="C1" t="s">
        <v>13</v>
      </c>
      <c r="D1" t="s">
        <v>14</v>
      </c>
    </row>
    <row r="2" spans="1:4" x14ac:dyDescent="0.3">
      <c r="A2" s="4">
        <v>1</v>
      </c>
      <c r="B2" t="s">
        <v>19</v>
      </c>
      <c r="C2">
        <v>40</v>
      </c>
      <c r="D2">
        <v>8</v>
      </c>
    </row>
    <row r="3" spans="1:4" x14ac:dyDescent="0.3">
      <c r="A3" s="4">
        <f>A2+1</f>
        <v>2</v>
      </c>
      <c r="B3" t="s">
        <v>20</v>
      </c>
      <c r="C3">
        <v>30</v>
      </c>
      <c r="D3">
        <v>6</v>
      </c>
    </row>
    <row r="4" spans="1:4" x14ac:dyDescent="0.3">
      <c r="A4" s="4">
        <f t="shared" ref="A4:A7" si="0">A3+1</f>
        <v>3</v>
      </c>
      <c r="B4" t="s">
        <v>21</v>
      </c>
      <c r="C4">
        <v>50</v>
      </c>
      <c r="D4">
        <v>4</v>
      </c>
    </row>
    <row r="5" spans="1:4" x14ac:dyDescent="0.3">
      <c r="A5" s="4">
        <f t="shared" si="0"/>
        <v>4</v>
      </c>
      <c r="B5" t="s">
        <v>22</v>
      </c>
      <c r="C5">
        <v>30</v>
      </c>
      <c r="D5">
        <v>10</v>
      </c>
    </row>
    <row r="6" spans="1:4" x14ac:dyDescent="0.3">
      <c r="A6" s="4">
        <f t="shared" si="0"/>
        <v>5</v>
      </c>
      <c r="B6" t="s">
        <v>29</v>
      </c>
      <c r="C6">
        <v>40</v>
      </c>
      <c r="D6">
        <v>6</v>
      </c>
    </row>
    <row r="7" spans="1:4" x14ac:dyDescent="0.3">
      <c r="A7" s="4">
        <f t="shared" si="0"/>
        <v>6</v>
      </c>
      <c r="B7" t="s">
        <v>23</v>
      </c>
      <c r="C7">
        <v>30</v>
      </c>
      <c r="D7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sheetPr filterMode="1"/>
  <dimension ref="A1:F51"/>
  <sheetViews>
    <sheetView workbookViewId="0">
      <selection activeCell="C1" sqref="C1:C1048576"/>
    </sheetView>
  </sheetViews>
  <sheetFormatPr defaultRowHeight="14.4" x14ac:dyDescent="0.3"/>
  <cols>
    <col min="1" max="1" width="4.33203125" style="4" bestFit="1" customWidth="1"/>
    <col min="2" max="2" width="38" customWidth="1"/>
    <col min="3" max="3" width="14.44140625" customWidth="1"/>
    <col min="4" max="4" width="16.5546875" customWidth="1"/>
    <col min="5" max="5" width="25.77734375" bestFit="1" customWidth="1"/>
    <col min="6" max="6" width="39.44140625" bestFit="1" customWidth="1"/>
    <col min="9" max="9" width="15.5546875" bestFit="1" customWidth="1"/>
  </cols>
  <sheetData>
    <row r="1" spans="1:6" x14ac:dyDescent="0.3">
      <c r="A1" s="4" t="s">
        <v>0</v>
      </c>
      <c r="B1" t="s">
        <v>7</v>
      </c>
      <c r="C1" t="s">
        <v>8</v>
      </c>
      <c r="D1" t="s">
        <v>9</v>
      </c>
      <c r="E1" s="5" t="s">
        <v>10</v>
      </c>
      <c r="F1" t="s">
        <v>11</v>
      </c>
    </row>
    <row r="2" spans="1:6" hidden="1" x14ac:dyDescent="0.3">
      <c r="A2" s="4">
        <v>1</v>
      </c>
      <c r="B2" t="s">
        <v>30</v>
      </c>
      <c r="C2">
        <v>1837</v>
      </c>
      <c r="D2" t="s">
        <v>150</v>
      </c>
      <c r="E2" t="s">
        <v>17</v>
      </c>
      <c r="F2" t="s">
        <v>80</v>
      </c>
    </row>
    <row r="3" spans="1:6" x14ac:dyDescent="0.3">
      <c r="A3" s="4">
        <v>2</v>
      </c>
      <c r="B3" t="s">
        <v>31</v>
      </c>
      <c r="C3">
        <v>1704</v>
      </c>
      <c r="D3" t="s">
        <v>141</v>
      </c>
      <c r="E3" t="s">
        <v>15</v>
      </c>
      <c r="F3" t="s">
        <v>81</v>
      </c>
    </row>
    <row r="4" spans="1:6" x14ac:dyDescent="0.3">
      <c r="A4" s="4">
        <v>3</v>
      </c>
      <c r="B4" t="s">
        <v>32</v>
      </c>
      <c r="C4">
        <v>1135</v>
      </c>
      <c r="D4" t="s">
        <v>168</v>
      </c>
      <c r="E4" t="s">
        <v>15</v>
      </c>
      <c r="F4" t="s">
        <v>82</v>
      </c>
    </row>
    <row r="5" spans="1:6" hidden="1" x14ac:dyDescent="0.3">
      <c r="A5" s="4">
        <v>4</v>
      </c>
      <c r="B5" t="s">
        <v>33</v>
      </c>
      <c r="C5">
        <v>1105</v>
      </c>
      <c r="D5" t="s">
        <v>139</v>
      </c>
      <c r="E5" t="s">
        <v>187</v>
      </c>
      <c r="F5" t="s">
        <v>83</v>
      </c>
    </row>
    <row r="6" spans="1:6" hidden="1" x14ac:dyDescent="0.3">
      <c r="A6" s="4">
        <v>5</v>
      </c>
      <c r="B6" t="s">
        <v>34</v>
      </c>
      <c r="C6">
        <v>1532</v>
      </c>
      <c r="D6" t="s">
        <v>148</v>
      </c>
      <c r="E6" t="s">
        <v>16</v>
      </c>
      <c r="F6" t="s">
        <v>84</v>
      </c>
    </row>
    <row r="7" spans="1:6" x14ac:dyDescent="0.3">
      <c r="A7" s="4">
        <v>6</v>
      </c>
      <c r="B7" t="s">
        <v>35</v>
      </c>
      <c r="C7">
        <v>1401</v>
      </c>
      <c r="D7" t="s">
        <v>134</v>
      </c>
      <c r="E7" t="s">
        <v>15</v>
      </c>
      <c r="F7" t="s">
        <v>85</v>
      </c>
    </row>
    <row r="8" spans="1:6" hidden="1" x14ac:dyDescent="0.3">
      <c r="A8" s="4">
        <v>7</v>
      </c>
      <c r="B8" t="s">
        <v>36</v>
      </c>
      <c r="C8">
        <v>1030</v>
      </c>
      <c r="D8" t="s">
        <v>174</v>
      </c>
      <c r="E8" t="s">
        <v>18</v>
      </c>
      <c r="F8" t="s">
        <v>86</v>
      </c>
    </row>
    <row r="9" spans="1:6" x14ac:dyDescent="0.3">
      <c r="A9" s="4">
        <v>8</v>
      </c>
      <c r="B9" t="s">
        <v>37</v>
      </c>
      <c r="C9">
        <v>1207</v>
      </c>
      <c r="D9" t="s">
        <v>167</v>
      </c>
      <c r="E9" t="s">
        <v>15</v>
      </c>
      <c r="F9" t="s">
        <v>87</v>
      </c>
    </row>
    <row r="10" spans="1:6" hidden="1" x14ac:dyDescent="0.3">
      <c r="A10" s="4">
        <v>9</v>
      </c>
      <c r="B10" t="s">
        <v>38</v>
      </c>
      <c r="C10">
        <v>1043</v>
      </c>
      <c r="D10" t="s">
        <v>169</v>
      </c>
      <c r="E10" t="s">
        <v>18</v>
      </c>
      <c r="F10" t="s">
        <v>88</v>
      </c>
    </row>
    <row r="11" spans="1:6" x14ac:dyDescent="0.3">
      <c r="A11" s="4">
        <v>10</v>
      </c>
      <c r="B11" t="s">
        <v>39</v>
      </c>
      <c r="C11">
        <v>1019</v>
      </c>
      <c r="D11" t="s">
        <v>144</v>
      </c>
      <c r="E11" t="s">
        <v>15</v>
      </c>
      <c r="F11" t="s">
        <v>89</v>
      </c>
    </row>
    <row r="12" spans="1:6" hidden="1" x14ac:dyDescent="0.3">
      <c r="A12" s="4">
        <v>11</v>
      </c>
      <c r="B12" t="s">
        <v>40</v>
      </c>
      <c r="C12">
        <v>1446</v>
      </c>
      <c r="D12" t="s">
        <v>152</v>
      </c>
      <c r="E12" t="s">
        <v>18</v>
      </c>
      <c r="F12" t="s">
        <v>90</v>
      </c>
    </row>
    <row r="13" spans="1:6" x14ac:dyDescent="0.3">
      <c r="A13" s="4">
        <v>12</v>
      </c>
      <c r="B13" t="s">
        <v>41</v>
      </c>
      <c r="C13">
        <v>1148</v>
      </c>
      <c r="D13" t="s">
        <v>176</v>
      </c>
      <c r="E13" t="s">
        <v>15</v>
      </c>
      <c r="F13" t="s">
        <v>91</v>
      </c>
    </row>
    <row r="14" spans="1:6" x14ac:dyDescent="0.3">
      <c r="A14" s="4">
        <v>13</v>
      </c>
      <c r="B14" t="s">
        <v>42</v>
      </c>
      <c r="C14">
        <v>1902</v>
      </c>
      <c r="D14" t="s">
        <v>161</v>
      </c>
      <c r="E14" t="s">
        <v>15</v>
      </c>
      <c r="F14" t="s">
        <v>92</v>
      </c>
    </row>
    <row r="15" spans="1:6" x14ac:dyDescent="0.3">
      <c r="A15" s="4">
        <v>14</v>
      </c>
      <c r="B15" t="s">
        <v>43</v>
      </c>
      <c r="C15">
        <v>1642</v>
      </c>
      <c r="D15" t="s">
        <v>171</v>
      </c>
      <c r="E15" t="s">
        <v>15</v>
      </c>
      <c r="F15" t="s">
        <v>93</v>
      </c>
    </row>
    <row r="16" spans="1:6" x14ac:dyDescent="0.3">
      <c r="A16" s="4">
        <v>15</v>
      </c>
      <c r="B16" t="s">
        <v>44</v>
      </c>
      <c r="C16">
        <v>1215</v>
      </c>
      <c r="D16" t="s">
        <v>160</v>
      </c>
      <c r="E16" t="s">
        <v>15</v>
      </c>
      <c r="F16" t="s">
        <v>94</v>
      </c>
    </row>
    <row r="17" spans="1:6" x14ac:dyDescent="0.3">
      <c r="A17" s="4">
        <v>16</v>
      </c>
      <c r="B17" t="s">
        <v>45</v>
      </c>
      <c r="C17">
        <v>1414</v>
      </c>
      <c r="D17" t="s">
        <v>146</v>
      </c>
      <c r="E17" t="s">
        <v>15</v>
      </c>
      <c r="F17" t="s">
        <v>95</v>
      </c>
    </row>
    <row r="18" spans="1:6" hidden="1" x14ac:dyDescent="0.3">
      <c r="A18" s="4">
        <v>17</v>
      </c>
      <c r="B18" t="s">
        <v>46</v>
      </c>
      <c r="C18">
        <v>1516</v>
      </c>
      <c r="D18" t="s">
        <v>135</v>
      </c>
      <c r="E18" t="s">
        <v>16</v>
      </c>
      <c r="F18" t="s">
        <v>96</v>
      </c>
    </row>
    <row r="19" spans="1:6" hidden="1" x14ac:dyDescent="0.3">
      <c r="A19" s="4">
        <v>18</v>
      </c>
      <c r="B19" t="s">
        <v>47</v>
      </c>
      <c r="C19">
        <v>1633</v>
      </c>
      <c r="D19" t="s">
        <v>172</v>
      </c>
      <c r="E19" t="s">
        <v>17</v>
      </c>
      <c r="F19" t="s">
        <v>97</v>
      </c>
    </row>
    <row r="20" spans="1:6" x14ac:dyDescent="0.3">
      <c r="A20" s="4">
        <v>19</v>
      </c>
      <c r="B20" t="s">
        <v>48</v>
      </c>
      <c r="C20">
        <v>1041</v>
      </c>
      <c r="D20" t="s">
        <v>181</v>
      </c>
      <c r="E20" t="s">
        <v>15</v>
      </c>
      <c r="F20" t="s">
        <v>98</v>
      </c>
    </row>
    <row r="21" spans="1:6" x14ac:dyDescent="0.3">
      <c r="A21" s="4">
        <v>20</v>
      </c>
      <c r="B21" t="s">
        <v>49</v>
      </c>
      <c r="C21">
        <v>1740</v>
      </c>
      <c r="D21" t="s">
        <v>133</v>
      </c>
      <c r="E21" t="s">
        <v>15</v>
      </c>
      <c r="F21" t="s">
        <v>99</v>
      </c>
    </row>
    <row r="22" spans="1:6" hidden="1" x14ac:dyDescent="0.3">
      <c r="A22" s="4">
        <v>21</v>
      </c>
      <c r="B22" t="s">
        <v>50</v>
      </c>
      <c r="C22">
        <v>1303</v>
      </c>
      <c r="D22" t="s">
        <v>164</v>
      </c>
      <c r="E22" t="s">
        <v>187</v>
      </c>
      <c r="F22" t="s">
        <v>100</v>
      </c>
    </row>
    <row r="23" spans="1:6" hidden="1" x14ac:dyDescent="0.3">
      <c r="A23" s="4">
        <v>22</v>
      </c>
      <c r="B23" t="s">
        <v>51</v>
      </c>
      <c r="C23">
        <v>1929</v>
      </c>
      <c r="D23" t="s">
        <v>178</v>
      </c>
      <c r="E23" t="s">
        <v>17</v>
      </c>
      <c r="F23" t="s">
        <v>101</v>
      </c>
    </row>
    <row r="24" spans="1:6" hidden="1" x14ac:dyDescent="0.3">
      <c r="A24" s="4">
        <v>23</v>
      </c>
      <c r="B24" t="s">
        <v>52</v>
      </c>
      <c r="C24">
        <v>1645</v>
      </c>
      <c r="D24" t="s">
        <v>149</v>
      </c>
      <c r="E24" t="s">
        <v>17</v>
      </c>
      <c r="F24" t="s">
        <v>102</v>
      </c>
    </row>
    <row r="25" spans="1:6" x14ac:dyDescent="0.3">
      <c r="A25" s="4">
        <v>24</v>
      </c>
      <c r="B25" t="s">
        <v>53</v>
      </c>
      <c r="C25">
        <v>1308</v>
      </c>
      <c r="D25" t="s">
        <v>136</v>
      </c>
      <c r="E25" t="s">
        <v>15</v>
      </c>
      <c r="F25" t="s">
        <v>103</v>
      </c>
    </row>
    <row r="26" spans="1:6" hidden="1" x14ac:dyDescent="0.3">
      <c r="A26" s="4">
        <v>25</v>
      </c>
      <c r="B26" t="s">
        <v>54</v>
      </c>
      <c r="C26">
        <v>1706</v>
      </c>
      <c r="D26" t="s">
        <v>159</v>
      </c>
      <c r="E26" t="s">
        <v>17</v>
      </c>
      <c r="F26" t="s">
        <v>104</v>
      </c>
    </row>
    <row r="27" spans="1:6" hidden="1" x14ac:dyDescent="0.3">
      <c r="A27" s="4">
        <v>26</v>
      </c>
      <c r="B27" t="s">
        <v>55</v>
      </c>
      <c r="C27">
        <v>1039</v>
      </c>
      <c r="D27" t="s">
        <v>157</v>
      </c>
      <c r="E27" t="s">
        <v>17</v>
      </c>
      <c r="F27" t="s">
        <v>105</v>
      </c>
    </row>
    <row r="28" spans="1:6" x14ac:dyDescent="0.3">
      <c r="A28" s="4">
        <v>27</v>
      </c>
      <c r="B28" t="s">
        <v>56</v>
      </c>
      <c r="C28">
        <v>1636</v>
      </c>
      <c r="D28" t="s">
        <v>137</v>
      </c>
      <c r="E28" t="s">
        <v>15</v>
      </c>
      <c r="F28" t="s">
        <v>106</v>
      </c>
    </row>
    <row r="29" spans="1:6" x14ac:dyDescent="0.3">
      <c r="A29" s="4">
        <v>28</v>
      </c>
      <c r="B29" t="s">
        <v>57</v>
      </c>
      <c r="C29">
        <v>1827</v>
      </c>
      <c r="D29" t="s">
        <v>175</v>
      </c>
      <c r="E29" t="s">
        <v>15</v>
      </c>
      <c r="F29" t="s">
        <v>107</v>
      </c>
    </row>
    <row r="30" spans="1:6" hidden="1" x14ac:dyDescent="0.3">
      <c r="A30" s="4">
        <v>29</v>
      </c>
      <c r="B30" t="s">
        <v>58</v>
      </c>
      <c r="C30">
        <v>2010</v>
      </c>
      <c r="D30" t="s">
        <v>155</v>
      </c>
      <c r="E30" t="s">
        <v>18</v>
      </c>
      <c r="F30" t="s">
        <v>108</v>
      </c>
    </row>
    <row r="31" spans="1:6" x14ac:dyDescent="0.3">
      <c r="A31" s="4">
        <v>30</v>
      </c>
      <c r="B31" t="s">
        <v>59</v>
      </c>
      <c r="C31">
        <v>1226</v>
      </c>
      <c r="D31" t="s">
        <v>138</v>
      </c>
      <c r="E31" t="s">
        <v>15</v>
      </c>
      <c r="F31" t="s">
        <v>109</v>
      </c>
    </row>
    <row r="32" spans="1:6" x14ac:dyDescent="0.3">
      <c r="A32" s="4">
        <v>31</v>
      </c>
      <c r="B32" t="s">
        <v>60</v>
      </c>
      <c r="C32">
        <v>1011</v>
      </c>
      <c r="D32" t="s">
        <v>132</v>
      </c>
      <c r="E32" t="s">
        <v>15</v>
      </c>
      <c r="F32" t="s">
        <v>110</v>
      </c>
    </row>
    <row r="33" spans="1:6" x14ac:dyDescent="0.3">
      <c r="A33" s="4">
        <v>32</v>
      </c>
      <c r="B33" t="s">
        <v>61</v>
      </c>
      <c r="C33">
        <v>2024</v>
      </c>
      <c r="D33" t="s">
        <v>140</v>
      </c>
      <c r="E33" t="s">
        <v>15</v>
      </c>
      <c r="F33" t="s">
        <v>111</v>
      </c>
    </row>
    <row r="34" spans="1:6" hidden="1" x14ac:dyDescent="0.3">
      <c r="A34" s="4">
        <v>33</v>
      </c>
      <c r="B34" t="s">
        <v>62</v>
      </c>
      <c r="C34">
        <v>1823</v>
      </c>
      <c r="D34" t="s">
        <v>154</v>
      </c>
      <c r="E34" t="s">
        <v>17</v>
      </c>
      <c r="F34" t="s">
        <v>112</v>
      </c>
    </row>
    <row r="35" spans="1:6" x14ac:dyDescent="0.3">
      <c r="A35" s="4">
        <v>34</v>
      </c>
      <c r="B35" t="s">
        <v>63</v>
      </c>
      <c r="C35">
        <v>1225</v>
      </c>
      <c r="D35" t="s">
        <v>156</v>
      </c>
      <c r="E35" t="s">
        <v>15</v>
      </c>
      <c r="F35" t="s">
        <v>113</v>
      </c>
    </row>
    <row r="36" spans="1:6" x14ac:dyDescent="0.3">
      <c r="A36" s="4">
        <v>35</v>
      </c>
      <c r="B36" t="s">
        <v>64</v>
      </c>
      <c r="C36">
        <v>1612</v>
      </c>
      <c r="D36" t="s">
        <v>158</v>
      </c>
      <c r="E36" t="s">
        <v>15</v>
      </c>
      <c r="F36" t="s">
        <v>114</v>
      </c>
    </row>
    <row r="37" spans="1:6" hidden="1" x14ac:dyDescent="0.3">
      <c r="A37" s="4">
        <v>36</v>
      </c>
      <c r="B37" t="s">
        <v>65</v>
      </c>
      <c r="C37">
        <v>2038</v>
      </c>
      <c r="D37" t="s">
        <v>153</v>
      </c>
      <c r="E37" t="s">
        <v>187</v>
      </c>
      <c r="F37" t="s">
        <v>115</v>
      </c>
    </row>
    <row r="38" spans="1:6" x14ac:dyDescent="0.3">
      <c r="A38" s="4">
        <v>37</v>
      </c>
      <c r="B38" t="s">
        <v>66</v>
      </c>
      <c r="C38">
        <v>1147</v>
      </c>
      <c r="D38" t="s">
        <v>142</v>
      </c>
      <c r="E38" t="s">
        <v>15</v>
      </c>
      <c r="F38" t="s">
        <v>116</v>
      </c>
    </row>
    <row r="39" spans="1:6" hidden="1" x14ac:dyDescent="0.3">
      <c r="A39" s="4">
        <v>38</v>
      </c>
      <c r="B39" t="s">
        <v>67</v>
      </c>
      <c r="C39">
        <v>1417</v>
      </c>
      <c r="D39" t="s">
        <v>145</v>
      </c>
      <c r="E39" t="s">
        <v>18</v>
      </c>
      <c r="F39" t="s">
        <v>117</v>
      </c>
    </row>
    <row r="40" spans="1:6" x14ac:dyDescent="0.3">
      <c r="A40" s="4">
        <v>39</v>
      </c>
      <c r="B40" t="s">
        <v>68</v>
      </c>
      <c r="C40">
        <v>1622</v>
      </c>
      <c r="D40" t="s">
        <v>165</v>
      </c>
      <c r="E40" t="s">
        <v>15</v>
      </c>
      <c r="F40" t="s">
        <v>118</v>
      </c>
    </row>
    <row r="41" spans="1:6" hidden="1" x14ac:dyDescent="0.3">
      <c r="A41" s="4">
        <v>40</v>
      </c>
      <c r="B41" t="s">
        <v>69</v>
      </c>
      <c r="C41">
        <v>2018</v>
      </c>
      <c r="D41" t="s">
        <v>166</v>
      </c>
      <c r="E41" t="s">
        <v>187</v>
      </c>
      <c r="F41" t="s">
        <v>119</v>
      </c>
    </row>
    <row r="42" spans="1:6" hidden="1" x14ac:dyDescent="0.3">
      <c r="A42" s="4">
        <v>41</v>
      </c>
      <c r="B42" t="s">
        <v>70</v>
      </c>
      <c r="C42">
        <v>1534</v>
      </c>
      <c r="D42" t="s">
        <v>162</v>
      </c>
      <c r="E42" t="s">
        <v>16</v>
      </c>
      <c r="F42" t="s">
        <v>120</v>
      </c>
    </row>
    <row r="43" spans="1:6" x14ac:dyDescent="0.3">
      <c r="A43" s="4">
        <v>42</v>
      </c>
      <c r="B43" t="s">
        <v>71</v>
      </c>
      <c r="C43">
        <v>1520</v>
      </c>
      <c r="D43" t="s">
        <v>173</v>
      </c>
      <c r="E43" t="s">
        <v>15</v>
      </c>
      <c r="F43" t="s">
        <v>121</v>
      </c>
    </row>
    <row r="44" spans="1:6" hidden="1" x14ac:dyDescent="0.3">
      <c r="A44" s="4">
        <v>43</v>
      </c>
      <c r="B44" t="s">
        <v>72</v>
      </c>
      <c r="C44">
        <v>1744</v>
      </c>
      <c r="D44" t="s">
        <v>177</v>
      </c>
      <c r="E44" t="s">
        <v>17</v>
      </c>
      <c r="F44" t="s">
        <v>122</v>
      </c>
    </row>
    <row r="45" spans="1:6" hidden="1" x14ac:dyDescent="0.3">
      <c r="A45" s="4">
        <v>44</v>
      </c>
      <c r="B45" t="s">
        <v>73</v>
      </c>
      <c r="C45">
        <v>1209</v>
      </c>
      <c r="D45" t="s">
        <v>151</v>
      </c>
      <c r="E45" t="s">
        <v>17</v>
      </c>
      <c r="F45" t="s">
        <v>123</v>
      </c>
    </row>
    <row r="46" spans="1:6" hidden="1" x14ac:dyDescent="0.3">
      <c r="A46" s="4">
        <v>45</v>
      </c>
      <c r="B46" t="s">
        <v>74</v>
      </c>
      <c r="C46">
        <v>1321</v>
      </c>
      <c r="D46" t="s">
        <v>147</v>
      </c>
      <c r="E46" t="s">
        <v>17</v>
      </c>
      <c r="F46" t="s">
        <v>124</v>
      </c>
    </row>
    <row r="47" spans="1:6" hidden="1" x14ac:dyDescent="0.3">
      <c r="A47" s="4">
        <v>46</v>
      </c>
      <c r="B47" t="s">
        <v>75</v>
      </c>
      <c r="C47">
        <v>1649</v>
      </c>
      <c r="D47" t="s">
        <v>179</v>
      </c>
      <c r="E47" t="s">
        <v>17</v>
      </c>
      <c r="F47" t="s">
        <v>125</v>
      </c>
    </row>
    <row r="48" spans="1:6" x14ac:dyDescent="0.3">
      <c r="A48" s="4">
        <v>47</v>
      </c>
      <c r="B48" t="s">
        <v>76</v>
      </c>
      <c r="C48">
        <v>2013</v>
      </c>
      <c r="D48" t="s">
        <v>143</v>
      </c>
      <c r="E48" t="s">
        <v>15</v>
      </c>
      <c r="F48" t="s">
        <v>126</v>
      </c>
    </row>
    <row r="49" spans="1:6" x14ac:dyDescent="0.3">
      <c r="A49" s="4">
        <v>48</v>
      </c>
      <c r="B49" t="s">
        <v>77</v>
      </c>
      <c r="C49">
        <v>1828</v>
      </c>
      <c r="D49" t="s">
        <v>170</v>
      </c>
      <c r="E49" t="s">
        <v>15</v>
      </c>
      <c r="F49" t="s">
        <v>127</v>
      </c>
    </row>
    <row r="50" spans="1:6" hidden="1" x14ac:dyDescent="0.3">
      <c r="A50" s="4">
        <v>49</v>
      </c>
      <c r="B50" t="s">
        <v>78</v>
      </c>
      <c r="C50">
        <v>1600</v>
      </c>
      <c r="D50" t="s">
        <v>180</v>
      </c>
      <c r="E50" t="s">
        <v>16</v>
      </c>
      <c r="F50" t="s">
        <v>128</v>
      </c>
    </row>
    <row r="51" spans="1:6" x14ac:dyDescent="0.3">
      <c r="A51" s="4">
        <v>50</v>
      </c>
      <c r="B51" t="s">
        <v>79</v>
      </c>
      <c r="C51">
        <v>1531</v>
      </c>
      <c r="D51" t="s">
        <v>163</v>
      </c>
      <c r="E51" t="s">
        <v>15</v>
      </c>
      <c r="F51" t="s">
        <v>129</v>
      </c>
    </row>
  </sheetData>
  <autoFilter ref="A1:F51" xr:uid="{BC7C2BAA-FB9B-4DAD-A1A8-C66F82305779}">
    <filterColumn colId="4">
      <filters>
        <filter val="Высшее"/>
      </filters>
    </filterColumn>
  </autoFilter>
  <sortState xmlns:xlrd2="http://schemas.microsoft.com/office/spreadsheetml/2017/richdata2" ref="C58:D107">
    <sortCondition ref="D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F3" sqref="F3"/>
    </sheetView>
  </sheetViews>
  <sheetFormatPr defaultRowHeight="14.4" x14ac:dyDescent="0.3"/>
  <cols>
    <col min="1" max="1" width="4.33203125" style="4" bestFit="1" customWidth="1"/>
    <col min="2" max="2" width="14.5546875" customWidth="1"/>
    <col min="3" max="3" width="15.5546875" bestFit="1" customWidth="1"/>
  </cols>
  <sheetData>
    <row r="1" spans="1:3" x14ac:dyDescent="0.3">
      <c r="A1" s="4" t="s">
        <v>0</v>
      </c>
      <c r="B1" t="s">
        <v>12</v>
      </c>
      <c r="C1" t="s">
        <v>9</v>
      </c>
    </row>
    <row r="2" spans="1:3" x14ac:dyDescent="0.3">
      <c r="A2" s="4">
        <v>1</v>
      </c>
      <c r="B2" t="s">
        <v>24</v>
      </c>
      <c r="C2" t="s">
        <v>182</v>
      </c>
    </row>
    <row r="3" spans="1:3" x14ac:dyDescent="0.3">
      <c r="A3" s="4">
        <f>A2+1</f>
        <v>2</v>
      </c>
      <c r="B3" t="s">
        <v>25</v>
      </c>
      <c r="C3" t="s">
        <v>183</v>
      </c>
    </row>
    <row r="4" spans="1:3" x14ac:dyDescent="0.3">
      <c r="A4" s="4">
        <f t="shared" ref="A4:A6" si="0">A3+1</f>
        <v>3</v>
      </c>
      <c r="B4" t="s">
        <v>26</v>
      </c>
      <c r="C4" t="s">
        <v>184</v>
      </c>
    </row>
    <row r="5" spans="1:3" x14ac:dyDescent="0.3">
      <c r="A5" s="4">
        <f t="shared" si="0"/>
        <v>4</v>
      </c>
      <c r="B5" t="s">
        <v>27</v>
      </c>
      <c r="C5" t="s">
        <v>185</v>
      </c>
    </row>
    <row r="6" spans="1:3" x14ac:dyDescent="0.3">
      <c r="A6" s="4">
        <f t="shared" si="0"/>
        <v>5</v>
      </c>
      <c r="B6" t="s">
        <v>28</v>
      </c>
      <c r="C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Должность</vt:lpstr>
      <vt:lpstr>Информация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Константинов</dc:creator>
  <cp:lastModifiedBy>Алексей Константинов</cp:lastModifiedBy>
  <dcterms:created xsi:type="dcterms:W3CDTF">2020-05-04T22:17:27Z</dcterms:created>
  <dcterms:modified xsi:type="dcterms:W3CDTF">2020-06-11T12:32:41Z</dcterms:modified>
</cp:coreProperties>
</file>