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2695" windowHeight="8640" activeTab="1"/>
  </bookViews>
  <sheets>
    <sheet name="SA-1" sheetId="1" r:id="rId1"/>
    <sheet name="SA-2" sheetId="2" r:id="rId2"/>
    <sheet name="SA-3" sheetId="3" r:id="rId3"/>
    <sheet name="SA-4" sheetId="4" r:id="rId4"/>
    <sheet name="SA-5" sheetId="5" r:id="rId5"/>
  </sheets>
  <calcPr calcId="145621"/>
</workbook>
</file>

<file path=xl/calcChain.xml><?xml version="1.0" encoding="utf-8"?>
<calcChain xmlns="http://schemas.openxmlformats.org/spreadsheetml/2006/main">
  <c r="I24" i="1" l="1"/>
  <c r="I23" i="1"/>
  <c r="J21" i="3"/>
  <c r="I21" i="2"/>
  <c r="I21" i="1"/>
  <c r="K21" i="1" s="1"/>
  <c r="I30" i="5"/>
  <c r="K30" i="5" s="1"/>
  <c r="I29" i="5"/>
  <c r="K29" i="5" s="1"/>
  <c r="I28" i="5"/>
  <c r="K28" i="5" s="1"/>
  <c r="I27" i="5"/>
  <c r="K27" i="5" s="1"/>
  <c r="I26" i="5"/>
  <c r="K26" i="5" s="1"/>
  <c r="I25" i="5"/>
  <c r="K25" i="5" s="1"/>
  <c r="I24" i="5"/>
  <c r="K24" i="5" s="1"/>
  <c r="I23" i="5"/>
  <c r="K23" i="5" s="1"/>
  <c r="I22" i="5"/>
  <c r="K22" i="5" s="1"/>
  <c r="J21" i="5"/>
  <c r="K21" i="5" s="1"/>
  <c r="I21" i="5"/>
  <c r="K18" i="5"/>
  <c r="J15" i="5"/>
  <c r="I15" i="5"/>
  <c r="H15" i="5"/>
  <c r="G15" i="5"/>
  <c r="K15" i="5" s="1"/>
  <c r="I30" i="4"/>
  <c r="K30" i="4" s="1"/>
  <c r="I29" i="4"/>
  <c r="K29" i="4" s="1"/>
  <c r="K28" i="4"/>
  <c r="I28" i="4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J21" i="4"/>
  <c r="I21" i="4"/>
  <c r="K18" i="4"/>
  <c r="J15" i="4"/>
  <c r="I15" i="4"/>
  <c r="H15" i="4"/>
  <c r="G15" i="4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21" i="3"/>
  <c r="K21" i="3" s="1"/>
  <c r="K18" i="3"/>
  <c r="J15" i="3"/>
  <c r="I15" i="3"/>
  <c r="H15" i="3"/>
  <c r="G15" i="3"/>
  <c r="K15" i="3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J21" i="2"/>
  <c r="K21" i="2" s="1"/>
  <c r="K18" i="2"/>
  <c r="J15" i="2"/>
  <c r="I15" i="2"/>
  <c r="H15" i="2"/>
  <c r="G15" i="2"/>
  <c r="K15" i="2" s="1"/>
  <c r="K22" i="1"/>
  <c r="K23" i="1"/>
  <c r="K24" i="1"/>
  <c r="K25" i="1"/>
  <c r="K26" i="1"/>
  <c r="K27" i="1"/>
  <c r="K28" i="1"/>
  <c r="K29" i="1"/>
  <c r="K30" i="1"/>
  <c r="J21" i="1"/>
  <c r="I22" i="1"/>
  <c r="I25" i="1"/>
  <c r="I26" i="1"/>
  <c r="I27" i="1"/>
  <c r="I28" i="1"/>
  <c r="I29" i="1"/>
  <c r="I30" i="1"/>
  <c r="K18" i="1"/>
  <c r="H15" i="1"/>
  <c r="J15" i="1"/>
  <c r="I15" i="1"/>
  <c r="G15" i="1"/>
  <c r="K21" i="4" l="1"/>
  <c r="K15" i="4"/>
  <c r="K15" i="1"/>
</calcChain>
</file>

<file path=xl/sharedStrings.xml><?xml version="1.0" encoding="utf-8"?>
<sst xmlns="http://schemas.openxmlformats.org/spreadsheetml/2006/main" count="12575" uniqueCount="30">
  <si>
    <t>State - Units Expected</t>
  </si>
  <si>
    <t>State - Units Used</t>
  </si>
  <si>
    <t>State - Units Violated</t>
  </si>
  <si>
    <t>State - Patients Arrived</t>
  </si>
  <si>
    <t>State - Patients Waiting</t>
  </si>
  <si>
    <t>State - Patients Scheduled Already</t>
  </si>
  <si>
    <t>Action - Patients Scheduled</t>
  </si>
  <si>
    <t>Action - Patients Rescheduled</t>
  </si>
  <si>
    <t>PPE 1</t>
  </si>
  <si>
    <t>Complexity 1</t>
  </si>
  <si>
    <t>CPU 1</t>
  </si>
  <si>
    <t>CC</t>
  </si>
  <si>
    <t>CW</t>
  </si>
  <si>
    <t>M</t>
  </si>
  <si>
    <t>Waiting</t>
  </si>
  <si>
    <t>Rescheduling</t>
  </si>
  <si>
    <t>Violation</t>
  </si>
  <si>
    <t>Total</t>
  </si>
  <si>
    <t>Objective Function Parameter</t>
  </si>
  <si>
    <t>Beta 0 Parameter</t>
  </si>
  <si>
    <t>gamma</t>
  </si>
  <si>
    <t>Beta UE Parameter</t>
  </si>
  <si>
    <t>-5,5</t>
  </si>
  <si>
    <t>PPE</t>
  </si>
  <si>
    <t>Deviation</t>
  </si>
  <si>
    <t>Expected</t>
  </si>
  <si>
    <t>Carry Over</t>
  </si>
  <si>
    <t>CPU</t>
  </si>
  <si>
    <t>Complexity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</si>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</sst>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0" borderId="1" xfId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D22" sqref="D22"/>
    </sheetView>
  </sheetViews>
  <sheetFormatPr defaultRowHeight="15" x14ac:dyDescent="0.25"/>
  <sheetData>
    <row r="1" spans="1:32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M1" s="7" t="s">
        <v>4</v>
      </c>
      <c r="N1" s="7"/>
      <c r="O1" s="7"/>
      <c r="P1" s="7"/>
      <c r="Q1" s="7" t="s">
        <v>5</v>
      </c>
      <c r="R1" s="7"/>
      <c r="S1" s="7"/>
      <c r="T1" s="7"/>
      <c r="U1" s="7"/>
      <c r="V1" s="7" t="s">
        <v>6</v>
      </c>
      <c r="W1" s="7"/>
      <c r="X1" s="7"/>
      <c r="Y1" s="7"/>
      <c r="Z1" s="7"/>
      <c r="AA1" s="7" t="s">
        <v>7</v>
      </c>
      <c r="AB1" s="7"/>
      <c r="AC1" s="7"/>
      <c r="AD1" s="7"/>
      <c r="AE1" s="7"/>
      <c r="AF1" s="7"/>
    </row>
    <row r="2" spans="1:32" x14ac:dyDescent="0.25">
      <c r="A2">
        <v>1</v>
      </c>
      <c r="B2" t="s">
        <v>8</v>
      </c>
      <c r="C2">
        <v>10</v>
      </c>
      <c r="D2">
        <v>1</v>
      </c>
      <c r="E2" t="s">
        <v>8</v>
      </c>
      <c r="F2">
        <v>0</v>
      </c>
      <c r="G2">
        <v>1</v>
      </c>
      <c r="H2" t="s">
        <v>8</v>
      </c>
      <c r="I2">
        <v>0</v>
      </c>
      <c r="J2" t="s">
        <v>9</v>
      </c>
      <c r="K2" t="s">
        <v>10</v>
      </c>
      <c r="L2">
        <v>0</v>
      </c>
      <c r="M2">
        <v>1</v>
      </c>
      <c r="N2" t="s">
        <v>9</v>
      </c>
      <c r="O2" t="s">
        <v>10</v>
      </c>
      <c r="P2">
        <v>0</v>
      </c>
      <c r="Q2">
        <v>1</v>
      </c>
      <c r="R2">
        <v>1</v>
      </c>
      <c r="S2" t="s">
        <v>9</v>
      </c>
      <c r="T2" t="s">
        <v>10</v>
      </c>
      <c r="U2">
        <v>0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10</v>
      </c>
      <c r="D3">
        <v>2</v>
      </c>
      <c r="E3" t="s">
        <v>8</v>
      </c>
      <c r="F3">
        <v>0</v>
      </c>
      <c r="G3">
        <v>2</v>
      </c>
      <c r="H3" t="s">
        <v>8</v>
      </c>
      <c r="I3">
        <v>0</v>
      </c>
      <c r="M3">
        <v>2</v>
      </c>
      <c r="N3" t="s">
        <v>9</v>
      </c>
      <c r="O3" t="s">
        <v>10</v>
      </c>
      <c r="P3">
        <v>0</v>
      </c>
      <c r="Q3">
        <v>1</v>
      </c>
      <c r="R3">
        <v>2</v>
      </c>
      <c r="S3" t="s">
        <v>9</v>
      </c>
      <c r="T3" t="s">
        <v>10</v>
      </c>
      <c r="U3">
        <v>0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10</v>
      </c>
      <c r="D4">
        <v>3</v>
      </c>
      <c r="E4" t="s">
        <v>8</v>
      </c>
      <c r="F4">
        <v>0</v>
      </c>
      <c r="G4">
        <v>3</v>
      </c>
      <c r="H4" t="s">
        <v>8</v>
      </c>
      <c r="I4">
        <v>0</v>
      </c>
      <c r="M4">
        <v>3</v>
      </c>
      <c r="N4" t="s">
        <v>9</v>
      </c>
      <c r="O4" t="s">
        <v>10</v>
      </c>
      <c r="P4">
        <v>0</v>
      </c>
      <c r="Q4">
        <v>1</v>
      </c>
      <c r="R4">
        <v>3</v>
      </c>
      <c r="S4" t="s">
        <v>9</v>
      </c>
      <c r="T4" t="s">
        <v>10</v>
      </c>
      <c r="U4">
        <v>0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10</v>
      </c>
      <c r="D5">
        <v>4</v>
      </c>
      <c r="E5" t="s">
        <v>8</v>
      </c>
      <c r="F5">
        <v>0</v>
      </c>
      <c r="G5">
        <v>4</v>
      </c>
      <c r="H5" t="s">
        <v>8</v>
      </c>
      <c r="I5">
        <v>0</v>
      </c>
      <c r="M5">
        <v>4</v>
      </c>
      <c r="N5" t="s">
        <v>9</v>
      </c>
      <c r="O5" t="s">
        <v>10</v>
      </c>
      <c r="P5">
        <v>0</v>
      </c>
      <c r="Q5">
        <v>1</v>
      </c>
      <c r="R5">
        <v>4</v>
      </c>
      <c r="S5" t="s">
        <v>9</v>
      </c>
      <c r="T5" t="s">
        <v>10</v>
      </c>
      <c r="U5">
        <v>0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10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0</v>
      </c>
      <c r="M6">
        <v>5</v>
      </c>
      <c r="N6" t="s">
        <v>9</v>
      </c>
      <c r="O6" t="s">
        <v>10</v>
      </c>
      <c r="P6">
        <v>0</v>
      </c>
      <c r="Q6">
        <v>1</v>
      </c>
      <c r="R6">
        <v>5</v>
      </c>
      <c r="S6" t="s">
        <v>9</v>
      </c>
      <c r="T6" t="s">
        <v>10</v>
      </c>
      <c r="U6">
        <v>0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10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0</v>
      </c>
      <c r="M7">
        <v>6</v>
      </c>
      <c r="N7" t="s">
        <v>9</v>
      </c>
      <c r="O7" t="s">
        <v>10</v>
      </c>
      <c r="P7">
        <v>0</v>
      </c>
      <c r="Q7">
        <v>1</v>
      </c>
      <c r="R7">
        <v>6</v>
      </c>
      <c r="S7" t="s">
        <v>9</v>
      </c>
      <c r="T7" t="s">
        <v>10</v>
      </c>
      <c r="U7">
        <v>0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10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0</v>
      </c>
      <c r="M8">
        <v>7</v>
      </c>
      <c r="N8" t="s">
        <v>9</v>
      </c>
      <c r="O8" t="s">
        <v>10</v>
      </c>
      <c r="P8">
        <v>0</v>
      </c>
      <c r="Q8">
        <v>1</v>
      </c>
      <c r="R8">
        <v>7</v>
      </c>
      <c r="S8" t="s">
        <v>9</v>
      </c>
      <c r="T8" t="s">
        <v>10</v>
      </c>
      <c r="U8">
        <v>0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10</v>
      </c>
      <c r="D9">
        <v>8</v>
      </c>
      <c r="E9" t="s">
        <v>8</v>
      </c>
      <c r="F9">
        <v>0</v>
      </c>
      <c r="G9">
        <v>8</v>
      </c>
      <c r="H9" t="s">
        <v>8</v>
      </c>
      <c r="I9">
        <v>0</v>
      </c>
      <c r="M9">
        <v>8</v>
      </c>
      <c r="N9" t="s">
        <v>9</v>
      </c>
      <c r="O9" t="s">
        <v>10</v>
      </c>
      <c r="P9">
        <v>0</v>
      </c>
      <c r="Q9">
        <v>1</v>
      </c>
      <c r="R9">
        <v>8</v>
      </c>
      <c r="S9" t="s">
        <v>9</v>
      </c>
      <c r="T9" t="s">
        <v>10</v>
      </c>
      <c r="U9">
        <v>0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10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0</v>
      </c>
      <c r="M10">
        <v>9</v>
      </c>
      <c r="N10" t="s">
        <v>9</v>
      </c>
      <c r="O10" t="s">
        <v>10</v>
      </c>
      <c r="P10">
        <v>0</v>
      </c>
      <c r="Q10">
        <v>1</v>
      </c>
      <c r="R10">
        <v>9</v>
      </c>
      <c r="S10" t="s">
        <v>9</v>
      </c>
      <c r="T10" t="s">
        <v>10</v>
      </c>
      <c r="U10">
        <v>0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10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0</v>
      </c>
      <c r="M11">
        <v>10</v>
      </c>
      <c r="N11" t="s">
        <v>9</v>
      </c>
      <c r="O11" t="s">
        <v>10</v>
      </c>
      <c r="P11">
        <v>0</v>
      </c>
      <c r="Q11">
        <v>1</v>
      </c>
      <c r="R11">
        <v>10</v>
      </c>
      <c r="S11" t="s">
        <v>9</v>
      </c>
      <c r="T11" t="s">
        <v>10</v>
      </c>
      <c r="U11">
        <v>0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0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8" t="s">
        <v>12</v>
      </c>
      <c r="B13" s="8"/>
      <c r="C13" t="s">
        <v>11</v>
      </c>
      <c r="D13" t="s">
        <v>13</v>
      </c>
      <c r="E13" t="s">
        <v>20</v>
      </c>
      <c r="G13" s="8" t="s">
        <v>18</v>
      </c>
      <c r="H13" s="8"/>
      <c r="I13" s="8"/>
      <c r="J13" s="8"/>
      <c r="K13" s="8"/>
      <c r="Q13">
        <v>2</v>
      </c>
      <c r="R13">
        <v>2</v>
      </c>
      <c r="S13" t="s">
        <v>9</v>
      </c>
      <c r="T13" t="s">
        <v>10</v>
      </c>
      <c r="U13">
        <v>0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1" t="s">
        <v>17</v>
      </c>
      <c r="Q14">
        <v>2</v>
      </c>
      <c r="R14">
        <v>3</v>
      </c>
      <c r="S14" t="s">
        <v>9</v>
      </c>
      <c r="T14" t="s">
        <v>10</v>
      </c>
      <c r="U14">
        <v>0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0</v>
      </c>
      <c r="H15">
        <f>SUMIF(R2:R101,"=10",U2:U101)*B24</f>
        <v>0</v>
      </c>
      <c r="I15">
        <f>SUM(AF2:AF1001)</f>
        <v>0</v>
      </c>
      <c r="J15">
        <f>SUM(I2:I11)*D14</f>
        <v>0</v>
      </c>
      <c r="K15" s="1">
        <f>SUM(G15:J15)</f>
        <v>0</v>
      </c>
      <c r="Q15">
        <v>2</v>
      </c>
      <c r="R15">
        <v>4</v>
      </c>
      <c r="S15" t="s">
        <v>9</v>
      </c>
      <c r="T15" t="s">
        <v>10</v>
      </c>
      <c r="U15">
        <v>0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0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6" t="s">
        <v>19</v>
      </c>
      <c r="H17" s="6"/>
      <c r="I17" s="6"/>
      <c r="J17" s="6"/>
      <c r="K17" s="6"/>
      <c r="Q17">
        <v>2</v>
      </c>
      <c r="R17">
        <v>6</v>
      </c>
      <c r="S17" t="s">
        <v>9</v>
      </c>
      <c r="T17" t="s">
        <v>10</v>
      </c>
      <c r="U17">
        <v>0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1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0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0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6" t="s">
        <v>21</v>
      </c>
      <c r="H20" s="6"/>
      <c r="I20" s="6"/>
      <c r="J20" s="6"/>
      <c r="K20" s="6"/>
      <c r="Q20">
        <v>2</v>
      </c>
      <c r="R20">
        <v>9</v>
      </c>
      <c r="S20" t="s">
        <v>9</v>
      </c>
      <c r="T20" t="s">
        <v>10</v>
      </c>
      <c r="U20">
        <v>0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-9</v>
      </c>
      <c r="J21">
        <f>(SUMIF(V2:V111,A2,Z2:Z111)+SUMIF(AA2:AA1001,A2,AF2:AF1001)-SUMIF(AB2:AB1001,A2,AF2:AF1001))*D30</f>
        <v>0</v>
      </c>
      <c r="K21">
        <f>SUM(I21:J21)</f>
        <v>-9</v>
      </c>
      <c r="Q21">
        <v>2</v>
      </c>
      <c r="R21">
        <v>10</v>
      </c>
      <c r="S21" t="s">
        <v>9</v>
      </c>
      <c r="T21" t="s">
        <v>10</v>
      </c>
      <c r="U21">
        <v>0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0.5</v>
      </c>
      <c r="K22">
        <f t="shared" ref="K22:K30" si="1">SUM(I22:J22)</f>
        <v>0.5</v>
      </c>
      <c r="Q22">
        <v>3</v>
      </c>
      <c r="R22">
        <v>1</v>
      </c>
      <c r="S22" t="s">
        <v>9</v>
      </c>
      <c r="T22" t="s">
        <v>10</v>
      </c>
      <c r="U22">
        <v>0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>C4-$E$14*$C$27</f>
        <v>0.5</v>
      </c>
      <c r="K23">
        <f t="shared" si="1"/>
        <v>0.5</v>
      </c>
      <c r="Q23">
        <v>3</v>
      </c>
      <c r="R23">
        <v>2</v>
      </c>
      <c r="S23" t="s">
        <v>9</v>
      </c>
      <c r="T23" t="s">
        <v>10</v>
      </c>
      <c r="U23">
        <v>0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>C5-$E$14*$C$27</f>
        <v>0.5</v>
      </c>
      <c r="K24">
        <f t="shared" si="1"/>
        <v>0.5</v>
      </c>
      <c r="Q24">
        <v>3</v>
      </c>
      <c r="R24">
        <v>3</v>
      </c>
      <c r="S24" t="s">
        <v>9</v>
      </c>
      <c r="T24" t="s">
        <v>10</v>
      </c>
      <c r="U24">
        <v>0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0.5</v>
      </c>
      <c r="K25">
        <f t="shared" si="1"/>
        <v>0.5</v>
      </c>
      <c r="Q25">
        <v>3</v>
      </c>
      <c r="R25">
        <v>4</v>
      </c>
      <c r="S25" t="s">
        <v>9</v>
      </c>
      <c r="T25" t="s">
        <v>10</v>
      </c>
      <c r="U25">
        <v>0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5" t="s">
        <v>23</v>
      </c>
      <c r="B26" s="5" t="s">
        <v>26</v>
      </c>
      <c r="C26" s="5" t="s">
        <v>25</v>
      </c>
      <c r="D26" s="5" t="s">
        <v>24</v>
      </c>
      <c r="G26">
        <v>6</v>
      </c>
      <c r="H26" t="s">
        <v>8</v>
      </c>
      <c r="I26">
        <f t="shared" si="0"/>
        <v>0.5</v>
      </c>
      <c r="K26">
        <f t="shared" si="1"/>
        <v>0.5</v>
      </c>
      <c r="Q26">
        <v>3</v>
      </c>
      <c r="R26">
        <v>5</v>
      </c>
      <c r="S26" t="s">
        <v>9</v>
      </c>
      <c r="T26" t="s">
        <v>10</v>
      </c>
      <c r="U26">
        <v>0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2" t="s">
        <v>8</v>
      </c>
      <c r="B27" s="2" t="b">
        <v>1</v>
      </c>
      <c r="C27" s="3">
        <v>10</v>
      </c>
      <c r="D27" s="4" t="s">
        <v>22</v>
      </c>
      <c r="G27">
        <v>7</v>
      </c>
      <c r="H27" t="s">
        <v>8</v>
      </c>
      <c r="I27">
        <f t="shared" si="0"/>
        <v>0.5</v>
      </c>
      <c r="K27">
        <f t="shared" si="1"/>
        <v>0.5</v>
      </c>
      <c r="Q27">
        <v>3</v>
      </c>
      <c r="R27">
        <v>6</v>
      </c>
      <c r="S27" t="s">
        <v>9</v>
      </c>
      <c r="T27" t="s">
        <v>10</v>
      </c>
      <c r="U27">
        <v>0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0.5</v>
      </c>
      <c r="K28">
        <f t="shared" si="1"/>
        <v>0.5</v>
      </c>
      <c r="Q28">
        <v>3</v>
      </c>
      <c r="R28">
        <v>7</v>
      </c>
      <c r="S28" t="s">
        <v>9</v>
      </c>
      <c r="T28" t="s">
        <v>10</v>
      </c>
      <c r="U28">
        <v>0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5" t="s">
        <v>27</v>
      </c>
      <c r="B29" s="5" t="s">
        <v>28</v>
      </c>
      <c r="C29" s="5" t="s">
        <v>23</v>
      </c>
      <c r="D29" s="5" t="s">
        <v>29</v>
      </c>
      <c r="G29">
        <v>9</v>
      </c>
      <c r="H29" t="s">
        <v>8</v>
      </c>
      <c r="I29">
        <f t="shared" si="0"/>
        <v>0.5</v>
      </c>
      <c r="K29">
        <f t="shared" si="1"/>
        <v>0.5</v>
      </c>
      <c r="Q29">
        <v>3</v>
      </c>
      <c r="R29">
        <v>8</v>
      </c>
      <c r="S29" t="s">
        <v>9</v>
      </c>
      <c r="T29" t="s">
        <v>10</v>
      </c>
      <c r="U29">
        <v>0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2" t="s">
        <v>10</v>
      </c>
      <c r="B30" s="2" t="s">
        <v>9</v>
      </c>
      <c r="C30" s="2" t="s">
        <v>8</v>
      </c>
      <c r="D30" s="3">
        <v>1</v>
      </c>
      <c r="G30">
        <v>10</v>
      </c>
      <c r="H30" t="s">
        <v>8</v>
      </c>
      <c r="I30">
        <f t="shared" si="0"/>
        <v>0.5</v>
      </c>
      <c r="K30">
        <f t="shared" si="1"/>
        <v>0.5</v>
      </c>
      <c r="Q30">
        <v>3</v>
      </c>
      <c r="R30">
        <v>9</v>
      </c>
      <c r="S30" t="s">
        <v>9</v>
      </c>
      <c r="T30" t="s">
        <v>10</v>
      </c>
      <c r="U30">
        <v>0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0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0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0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0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0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0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0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0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0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0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0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0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0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0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0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0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0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0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0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0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0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0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0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0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0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0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0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0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0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0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0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0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0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0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0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0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0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0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0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0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0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0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0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0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0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0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0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0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0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0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0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0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0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0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0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0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0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0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0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0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0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0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0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0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A13:B13"/>
    <mergeCell ref="G13:K13"/>
    <mergeCell ref="A1:C1"/>
    <mergeCell ref="D1:F1"/>
    <mergeCell ref="G1:I1"/>
    <mergeCell ref="J1:L1"/>
    <mergeCell ref="G17:K17"/>
    <mergeCell ref="G20:K20"/>
    <mergeCell ref="Q1:U1"/>
    <mergeCell ref="V1:Z1"/>
    <mergeCell ref="AA1:AF1"/>
    <mergeCell ref="M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>
      <selection activeCell="A2" sqref="A2"/>
    </sheetView>
  </sheetViews>
  <sheetFormatPr defaultRowHeight="15" x14ac:dyDescent="0.25"/>
  <sheetData>
    <row r="1" spans="1:32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M1" s="7" t="s">
        <v>4</v>
      </c>
      <c r="N1" s="7"/>
      <c r="O1" s="7"/>
      <c r="P1" s="7"/>
      <c r="Q1" s="7" t="s">
        <v>5</v>
      </c>
      <c r="R1" s="7"/>
      <c r="S1" s="7"/>
      <c r="T1" s="7"/>
      <c r="U1" s="7"/>
      <c r="V1" s="7" t="s">
        <v>6</v>
      </c>
      <c r="W1" s="7"/>
      <c r="X1" s="7"/>
      <c r="Y1" s="7"/>
      <c r="Z1" s="7"/>
      <c r="AA1" s="7" t="s">
        <v>7</v>
      </c>
      <c r="AB1" s="7"/>
      <c r="AC1" s="7"/>
      <c r="AD1" s="7"/>
      <c r="AE1" s="7"/>
      <c r="AF1" s="7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15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15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22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30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30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30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24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30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30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8" t="s">
        <v>12</v>
      </c>
      <c r="B13" s="8"/>
      <c r="C13" t="s">
        <v>11</v>
      </c>
      <c r="D13" t="s">
        <v>13</v>
      </c>
      <c r="E13" t="s">
        <v>20</v>
      </c>
      <c r="G13" s="8" t="s">
        <v>18</v>
      </c>
      <c r="H13" s="8"/>
      <c r="I13" s="8"/>
      <c r="J13" s="8"/>
      <c r="K13" s="8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1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103.74969840400007</v>
      </c>
      <c r="I15">
        <f>SUM(AF2:AF1001)</f>
        <v>0</v>
      </c>
      <c r="J15">
        <f>SUM(I2:I11)*D14</f>
        <v>15000</v>
      </c>
      <c r="K15" s="1">
        <f>SUM(G15:J15)</f>
        <v>15177.874366648401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1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6" t="s">
        <v>19</v>
      </c>
      <c r="H17" s="6"/>
      <c r="I17" s="6"/>
      <c r="J17" s="6"/>
      <c r="K17" s="6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4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1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4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4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6" t="s">
        <v>21</v>
      </c>
      <c r="H20" s="6"/>
      <c r="I20" s="6"/>
      <c r="J20" s="6"/>
      <c r="K20" s="6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2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1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1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1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1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4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1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4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5" t="s">
        <v>23</v>
      </c>
      <c r="B26" s="5" t="s">
        <v>26</v>
      </c>
      <c r="C26" s="5" t="s">
        <v>25</v>
      </c>
      <c r="D26" s="5" t="s">
        <v>24</v>
      </c>
      <c r="G26">
        <v>6</v>
      </c>
      <c r="H26" t="s">
        <v>8</v>
      </c>
      <c r="I26">
        <f t="shared" si="0"/>
        <v>5.5</v>
      </c>
      <c r="K26" s="1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4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2" t="s">
        <v>8</v>
      </c>
      <c r="B27" s="2" t="b">
        <v>1</v>
      </c>
      <c r="C27" s="3">
        <v>10</v>
      </c>
      <c r="D27" s="4" t="s">
        <v>22</v>
      </c>
      <c r="G27">
        <v>7</v>
      </c>
      <c r="H27" t="s">
        <v>8</v>
      </c>
      <c r="I27">
        <f t="shared" si="0"/>
        <v>5.5</v>
      </c>
      <c r="K27" s="1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3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1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5" t="s">
        <v>27</v>
      </c>
      <c r="B29" s="5" t="s">
        <v>28</v>
      </c>
      <c r="C29" s="5" t="s">
        <v>23</v>
      </c>
      <c r="D29" s="5" t="s">
        <v>29</v>
      </c>
      <c r="G29">
        <v>9</v>
      </c>
      <c r="H29" t="s">
        <v>8</v>
      </c>
      <c r="I29">
        <f t="shared" si="0"/>
        <v>5.5</v>
      </c>
      <c r="K29" s="1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2" t="s">
        <v>10</v>
      </c>
      <c r="B30" s="2" t="s">
        <v>9</v>
      </c>
      <c r="C30" s="2" t="s">
        <v>8</v>
      </c>
      <c r="D30" s="3">
        <v>1</v>
      </c>
      <c r="G30">
        <v>10</v>
      </c>
      <c r="H30" t="s">
        <v>8</v>
      </c>
      <c r="I30">
        <f t="shared" si="0"/>
        <v>5.5</v>
      </c>
      <c r="K30" s="1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4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4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4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4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4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4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2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4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4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4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4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A13:B13"/>
    <mergeCell ref="G13:K13"/>
    <mergeCell ref="A1:C1"/>
    <mergeCell ref="D1:F1"/>
    <mergeCell ref="G1:I1"/>
    <mergeCell ref="J1:L1"/>
    <mergeCell ref="G17:K17"/>
    <mergeCell ref="G20:K20"/>
    <mergeCell ref="Q1:U1"/>
    <mergeCell ref="V1:Z1"/>
    <mergeCell ref="AA1:AF1"/>
    <mergeCell ref="M1:P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sqref="A1:C1"/>
    </sheetView>
  </sheetViews>
  <sheetFormatPr defaultRowHeight="15" x14ac:dyDescent="0.25"/>
  <sheetData>
    <row r="1" spans="1:32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M1" s="7" t="s">
        <v>4</v>
      </c>
      <c r="N1" s="7"/>
      <c r="O1" s="7"/>
      <c r="P1" s="7"/>
      <c r="Q1" s="7" t="s">
        <v>5</v>
      </c>
      <c r="R1" s="7"/>
      <c r="S1" s="7"/>
      <c r="T1" s="7"/>
      <c r="U1" s="7"/>
      <c r="V1" s="7" t="s">
        <v>6</v>
      </c>
      <c r="W1" s="7"/>
      <c r="X1" s="7"/>
      <c r="Y1" s="7"/>
      <c r="Z1" s="7"/>
      <c r="AA1" s="7" t="s">
        <v>7</v>
      </c>
      <c r="AB1" s="7"/>
      <c r="AC1" s="7"/>
      <c r="AD1" s="7"/>
      <c r="AE1" s="7"/>
      <c r="AF1" s="7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2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4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30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4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4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4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4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30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4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4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8" t="s">
        <v>12</v>
      </c>
      <c r="B13" s="8"/>
      <c r="C13" t="s">
        <v>11</v>
      </c>
      <c r="D13" t="s">
        <v>13</v>
      </c>
      <c r="E13" t="s">
        <v>20</v>
      </c>
      <c r="G13" s="8" t="s">
        <v>18</v>
      </c>
      <c r="H13" s="8"/>
      <c r="I13" s="8"/>
      <c r="J13" s="8"/>
      <c r="K13" s="8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1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82.99975872320006</v>
      </c>
      <c r="I15">
        <f>SUM(AF2:AF1001)</f>
        <v>0</v>
      </c>
      <c r="J15">
        <f>SUM(I2:I11)*D14</f>
        <v>15000</v>
      </c>
      <c r="K15" s="1">
        <f>SUM(G15:J15)</f>
        <v>15157.124426967601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6" t="s">
        <v>19</v>
      </c>
      <c r="H17" s="6"/>
      <c r="I17" s="6"/>
      <c r="J17" s="6"/>
      <c r="K17" s="6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1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6" t="s">
        <v>21</v>
      </c>
      <c r="H20" s="6"/>
      <c r="I20" s="6"/>
      <c r="J20" s="6"/>
      <c r="K20" s="6"/>
      <c r="Q20">
        <v>2</v>
      </c>
      <c r="R20">
        <v>9</v>
      </c>
      <c r="S20" t="s">
        <v>9</v>
      </c>
      <c r="T20" t="s">
        <v>10</v>
      </c>
      <c r="U20">
        <v>0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-8.75</v>
      </c>
      <c r="J21">
        <f>(SUMIF(V2:V111,A2,Z2:Z111)+SUMIF(AA2:AA1001,A2,AF2:AF1001)-SUMIF(AB2:AB1001,A2,AF2:AF1001))*D30</f>
        <v>30</v>
      </c>
      <c r="K21" s="1">
        <f>SUM(I21:J21)</f>
        <v>21.25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1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1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1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1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5" t="s">
        <v>23</v>
      </c>
      <c r="B26" s="5" t="s">
        <v>26</v>
      </c>
      <c r="C26" s="5" t="s">
        <v>25</v>
      </c>
      <c r="D26" s="5" t="s">
        <v>24</v>
      </c>
      <c r="G26">
        <v>6</v>
      </c>
      <c r="H26" t="s">
        <v>8</v>
      </c>
      <c r="I26">
        <f t="shared" si="0"/>
        <v>5.5</v>
      </c>
      <c r="K26" s="1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2" t="s">
        <v>8</v>
      </c>
      <c r="B27" s="2" t="b">
        <v>1</v>
      </c>
      <c r="C27" s="3">
        <v>10</v>
      </c>
      <c r="D27" s="4" t="s">
        <v>22</v>
      </c>
      <c r="G27">
        <v>7</v>
      </c>
      <c r="H27" t="s">
        <v>8</v>
      </c>
      <c r="I27">
        <f t="shared" si="0"/>
        <v>5.5</v>
      </c>
      <c r="K27" s="1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1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5" t="s">
        <v>27</v>
      </c>
      <c r="B29" s="5" t="s">
        <v>28</v>
      </c>
      <c r="C29" s="5" t="s">
        <v>23</v>
      </c>
      <c r="D29" s="5" t="s">
        <v>29</v>
      </c>
      <c r="G29">
        <v>9</v>
      </c>
      <c r="H29" t="s">
        <v>8</v>
      </c>
      <c r="I29">
        <f t="shared" si="0"/>
        <v>5.5</v>
      </c>
      <c r="K29" s="1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2" t="s">
        <v>10</v>
      </c>
      <c r="B30" s="2" t="s">
        <v>9</v>
      </c>
      <c r="C30" s="2" t="s">
        <v>8</v>
      </c>
      <c r="D30" s="3">
        <v>1</v>
      </c>
      <c r="G30">
        <v>10</v>
      </c>
      <c r="H30" t="s">
        <v>8</v>
      </c>
      <c r="I30">
        <f t="shared" si="0"/>
        <v>5.5</v>
      </c>
      <c r="K30" s="1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0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0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4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4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4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0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A13:B13"/>
    <mergeCell ref="G13:K13"/>
    <mergeCell ref="A1:C1"/>
    <mergeCell ref="D1:F1"/>
    <mergeCell ref="G1:I1"/>
    <mergeCell ref="J1:L1"/>
    <mergeCell ref="G17:K17"/>
    <mergeCell ref="G20:K20"/>
    <mergeCell ref="Q1:U1"/>
    <mergeCell ref="V1:Z1"/>
    <mergeCell ref="AA1:AF1"/>
    <mergeCell ref="M1:P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sqref="A1:C1"/>
    </sheetView>
  </sheetViews>
  <sheetFormatPr defaultRowHeight="15" x14ac:dyDescent="0.25"/>
  <sheetData>
    <row r="1" spans="1:32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M1" s="7" t="s">
        <v>4</v>
      </c>
      <c r="N1" s="7"/>
      <c r="O1" s="7"/>
      <c r="P1" s="7"/>
      <c r="Q1" s="7" t="s">
        <v>5</v>
      </c>
      <c r="R1" s="7"/>
      <c r="S1" s="7"/>
      <c r="T1" s="7"/>
      <c r="U1" s="7"/>
      <c r="V1" s="7" t="s">
        <v>6</v>
      </c>
      <c r="W1" s="7"/>
      <c r="X1" s="7"/>
      <c r="Y1" s="7"/>
      <c r="Z1" s="7"/>
      <c r="AA1" s="7" t="s">
        <v>7</v>
      </c>
      <c r="AB1" s="7"/>
      <c r="AC1" s="7"/>
      <c r="AD1" s="7"/>
      <c r="AE1" s="7"/>
      <c r="AF1" s="7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30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30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8" t="s">
        <v>12</v>
      </c>
      <c r="B13" s="8"/>
      <c r="C13" t="s">
        <v>11</v>
      </c>
      <c r="D13" t="s">
        <v>13</v>
      </c>
      <c r="E13" t="s">
        <v>20</v>
      </c>
      <c r="G13" s="8" t="s">
        <v>18</v>
      </c>
      <c r="H13" s="8"/>
      <c r="I13" s="8"/>
      <c r="J13" s="8"/>
      <c r="K13" s="8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1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82.99975872320006</v>
      </c>
      <c r="I15">
        <f>SUM(AF2:AF1001)</f>
        <v>0</v>
      </c>
      <c r="J15">
        <f>SUM(I2:I11)*D14</f>
        <v>15000</v>
      </c>
      <c r="K15" s="1">
        <f>SUM(G15:J15)</f>
        <v>15157.124426967601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6" t="s">
        <v>19</v>
      </c>
      <c r="H17" s="6"/>
      <c r="I17" s="6"/>
      <c r="J17" s="6"/>
      <c r="K17" s="6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1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6" t="s">
        <v>21</v>
      </c>
      <c r="H20" s="6"/>
      <c r="I20" s="6"/>
      <c r="J20" s="6"/>
      <c r="K20" s="6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1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1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1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1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1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5" t="s">
        <v>23</v>
      </c>
      <c r="B26" s="5" t="s">
        <v>26</v>
      </c>
      <c r="C26" s="5" t="s">
        <v>25</v>
      </c>
      <c r="D26" s="5" t="s">
        <v>24</v>
      </c>
      <c r="G26">
        <v>6</v>
      </c>
      <c r="H26" t="s">
        <v>8</v>
      </c>
      <c r="I26">
        <f t="shared" si="0"/>
        <v>5.5</v>
      </c>
      <c r="K26" s="1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2" t="s">
        <v>8</v>
      </c>
      <c r="B27" s="2" t="b">
        <v>1</v>
      </c>
      <c r="C27" s="3">
        <v>10</v>
      </c>
      <c r="D27" s="4" t="s">
        <v>22</v>
      </c>
      <c r="G27">
        <v>7</v>
      </c>
      <c r="H27" t="s">
        <v>8</v>
      </c>
      <c r="I27">
        <f t="shared" si="0"/>
        <v>5.5</v>
      </c>
      <c r="K27" s="1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1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5" t="s">
        <v>27</v>
      </c>
      <c r="B29" s="5" t="s">
        <v>28</v>
      </c>
      <c r="C29" s="5" t="s">
        <v>23</v>
      </c>
      <c r="D29" s="5" t="s">
        <v>29</v>
      </c>
      <c r="G29">
        <v>9</v>
      </c>
      <c r="H29" t="s">
        <v>8</v>
      </c>
      <c r="I29">
        <f t="shared" si="0"/>
        <v>5.5</v>
      </c>
      <c r="K29" s="1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0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2" t="s">
        <v>10</v>
      </c>
      <c r="B30" s="2" t="s">
        <v>9</v>
      </c>
      <c r="C30" s="2" t="s">
        <v>8</v>
      </c>
      <c r="D30" s="3">
        <v>1</v>
      </c>
      <c r="G30">
        <v>10</v>
      </c>
      <c r="H30" t="s">
        <v>8</v>
      </c>
      <c r="I30">
        <f t="shared" si="0"/>
        <v>5.5</v>
      </c>
      <c r="K30" s="1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0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0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4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4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0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4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0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4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4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A13:B13"/>
    <mergeCell ref="G13:K13"/>
    <mergeCell ref="A1:C1"/>
    <mergeCell ref="D1:F1"/>
    <mergeCell ref="G1:I1"/>
    <mergeCell ref="J1:L1"/>
    <mergeCell ref="G17:K17"/>
    <mergeCell ref="G20:K20"/>
    <mergeCell ref="Q1:U1"/>
    <mergeCell ref="V1:Z1"/>
    <mergeCell ref="AA1:AF1"/>
    <mergeCell ref="M1:P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opLeftCell="A2" workbookViewId="0">
      <selection sqref="A1:C1"/>
    </sheetView>
  </sheetViews>
  <sheetFormatPr defaultRowHeight="15" x14ac:dyDescent="0.25"/>
  <sheetData>
    <row r="1" spans="1:32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M1" s="7" t="s">
        <v>4</v>
      </c>
      <c r="N1" s="7"/>
      <c r="O1" s="7"/>
      <c r="P1" s="7"/>
      <c r="Q1" s="7" t="s">
        <v>5</v>
      </c>
      <c r="R1" s="7"/>
      <c r="S1" s="7"/>
      <c r="T1" s="7"/>
      <c r="U1" s="7"/>
      <c r="V1" s="7" t="s">
        <v>6</v>
      </c>
      <c r="W1" s="7"/>
      <c r="X1" s="7"/>
      <c r="Y1" s="7"/>
      <c r="Z1" s="7"/>
      <c r="AA1" s="7" t="s">
        <v>7</v>
      </c>
      <c r="AB1" s="7"/>
      <c r="AC1" s="7"/>
      <c r="AD1" s="7"/>
      <c r="AE1" s="7"/>
      <c r="AF1" s="7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30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30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8" t="s">
        <v>12</v>
      </c>
      <c r="B13" s="8"/>
      <c r="C13" t="s">
        <v>11</v>
      </c>
      <c r="D13" t="s">
        <v>13</v>
      </c>
      <c r="E13" t="s">
        <v>20</v>
      </c>
      <c r="G13" s="8" t="s">
        <v>18</v>
      </c>
      <c r="H13" s="8"/>
      <c r="I13" s="8"/>
      <c r="J13" s="8"/>
      <c r="K13" s="8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1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93.374728563600073</v>
      </c>
      <c r="I15">
        <f>SUM(AF2:AF1001)</f>
        <v>0</v>
      </c>
      <c r="J15">
        <f>SUM(I2:I11)*D14</f>
        <v>15000</v>
      </c>
      <c r="K15" s="1">
        <f>SUM(G15:J15)</f>
        <v>15167.499396808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6" t="s">
        <v>19</v>
      </c>
      <c r="H17" s="6"/>
      <c r="I17" s="6"/>
      <c r="J17" s="6"/>
      <c r="K17" s="6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1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6" t="s">
        <v>21</v>
      </c>
      <c r="H20" s="6"/>
      <c r="I20" s="6"/>
      <c r="J20" s="6"/>
      <c r="K20" s="6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1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1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1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1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1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5" t="s">
        <v>23</v>
      </c>
      <c r="B26" s="5" t="s">
        <v>26</v>
      </c>
      <c r="C26" s="5" t="s">
        <v>25</v>
      </c>
      <c r="D26" s="5" t="s">
        <v>24</v>
      </c>
      <c r="G26">
        <v>6</v>
      </c>
      <c r="H26" t="s">
        <v>8</v>
      </c>
      <c r="I26">
        <f t="shared" si="0"/>
        <v>5.5</v>
      </c>
      <c r="K26" s="1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2" t="s">
        <v>8</v>
      </c>
      <c r="B27" s="2" t="b">
        <v>1</v>
      </c>
      <c r="C27" s="3">
        <v>10</v>
      </c>
      <c r="D27" s="4" t="s">
        <v>22</v>
      </c>
      <c r="G27">
        <v>7</v>
      </c>
      <c r="H27" t="s">
        <v>8</v>
      </c>
      <c r="I27">
        <f t="shared" si="0"/>
        <v>5.5</v>
      </c>
      <c r="K27" s="1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1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5" t="s">
        <v>27</v>
      </c>
      <c r="B29" s="5" t="s">
        <v>28</v>
      </c>
      <c r="C29" s="5" t="s">
        <v>23</v>
      </c>
      <c r="D29" s="5" t="s">
        <v>29</v>
      </c>
      <c r="G29">
        <v>9</v>
      </c>
      <c r="H29" t="s">
        <v>8</v>
      </c>
      <c r="I29">
        <f t="shared" si="0"/>
        <v>5.5</v>
      </c>
      <c r="K29" s="1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2" t="s">
        <v>10</v>
      </c>
      <c r="B30" s="2" t="s">
        <v>9</v>
      </c>
      <c r="C30" s="2" t="s">
        <v>8</v>
      </c>
      <c r="D30" s="3">
        <v>1</v>
      </c>
      <c r="G30">
        <v>10</v>
      </c>
      <c r="H30" t="s">
        <v>8</v>
      </c>
      <c r="I30">
        <f t="shared" si="0"/>
        <v>5.5</v>
      </c>
      <c r="K30" s="1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4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0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0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0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4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4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0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0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0</v>
      </c>
      <c r="V98">
        <v>9</v>
      </c>
      <c r="W98">
        <v>8</v>
      </c>
      <c r="X98" t="s">
        <v>9</v>
      </c>
      <c r="Y98" t="s">
        <v>10</v>
      </c>
      <c r="Z98">
        <v>4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4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4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4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A13:B13"/>
    <mergeCell ref="G13:K13"/>
    <mergeCell ref="A1:C1"/>
    <mergeCell ref="D1:F1"/>
    <mergeCell ref="G1:I1"/>
    <mergeCell ref="J1:L1"/>
    <mergeCell ref="G17:K17"/>
    <mergeCell ref="G20:K20"/>
    <mergeCell ref="Q1:U1"/>
    <mergeCell ref="V1:Z1"/>
    <mergeCell ref="AA1:AF1"/>
    <mergeCell ref="M1:P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SA-1</vt:lpstr>
      <vt:lpstr>SA-2</vt:lpstr>
      <vt:lpstr>SA-3</vt:lpstr>
      <vt:lpstr>SA-4</vt:lpstr>
      <vt:lpstr>SA-5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2021-04-03T11:54:31Z</dcterms:created>
  <dcterms:modified xsi:type="dcterms:W3CDTF">2021-04-07T21:01:41Z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e938644e-40fe-4dad-b540-aa40ecbf9623</vt:lpwstr>
  </property>
</Properties>
</file>