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ython\ENPZ_del\"/>
    </mc:Choice>
  </mc:AlternateContent>
  <xr:revisionPtr revIDLastSave="0" documentId="13_ncr:1_{2AFDB564-3132-417B-B5B8-DEB727A99EB5}" xr6:coauthVersionLast="47" xr6:coauthVersionMax="47" xr10:uidLastSave="{00000000-0000-0000-0000-000000000000}"/>
  <bookViews>
    <workbookView xWindow="-108" yWindow="-108" windowWidth="30936" windowHeight="16896" activeTab="6" xr2:uid="{00000000-000D-0000-FFFF-FFFF00000000}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Расчет оборудования" sheetId="1" r:id="rId6"/>
    <sheet name="Сценарии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1" i="2" l="1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H390" i="2"/>
  <c r="H389" i="2"/>
  <c r="K388" i="2"/>
  <c r="H388" i="2"/>
  <c r="H387" i="2"/>
  <c r="H386" i="2"/>
  <c r="H385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H384" i="2"/>
  <c r="H383" i="2"/>
  <c r="K382" i="2"/>
  <c r="H382" i="2"/>
  <c r="H381" i="2"/>
  <c r="H380" i="2"/>
  <c r="H379" i="2"/>
  <c r="H378" i="2"/>
  <c r="H377" i="2"/>
  <c r="K376" i="2"/>
  <c r="H376" i="2"/>
  <c r="H375" i="2"/>
  <c r="H374" i="2"/>
  <c r="H373" i="2"/>
  <c r="O53" i="1"/>
  <c r="M53" i="1"/>
  <c r="J53" i="1"/>
  <c r="O52" i="1"/>
  <c r="N52" i="1" s="1"/>
  <c r="M52" i="1"/>
  <c r="J52" i="1"/>
  <c r="O51" i="1"/>
  <c r="M51" i="1"/>
  <c r="J51" i="1"/>
  <c r="O50" i="1"/>
  <c r="O49" i="1"/>
  <c r="O48" i="1"/>
  <c r="J50" i="1"/>
  <c r="M50" i="1"/>
  <c r="M49" i="1"/>
  <c r="J49" i="1"/>
  <c r="N49" i="1" s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K364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H83" i="2"/>
  <c r="J83" i="2"/>
  <c r="L83" i="2"/>
  <c r="H372" i="2"/>
  <c r="H371" i="2"/>
  <c r="K370" i="2"/>
  <c r="H370" i="2"/>
  <c r="H369" i="2"/>
  <c r="H368" i="2"/>
  <c r="H367" i="2"/>
  <c r="H366" i="2"/>
  <c r="H365" i="2"/>
  <c r="H364" i="2"/>
  <c r="H363" i="2"/>
  <c r="H362" i="2"/>
  <c r="H361" i="2"/>
  <c r="O43" i="1"/>
  <c r="O46" i="1"/>
  <c r="O47" i="1"/>
  <c r="O45" i="1"/>
  <c r="H360" i="2"/>
  <c r="H359" i="2"/>
  <c r="H358" i="2"/>
  <c r="H357" i="2"/>
  <c r="H356" i="2"/>
  <c r="H355" i="2"/>
  <c r="H347" i="2"/>
  <c r="H346" i="2"/>
  <c r="J345" i="2"/>
  <c r="H345" i="2"/>
  <c r="H344" i="2"/>
  <c r="H343" i="2"/>
  <c r="K342" i="2"/>
  <c r="H342" i="2"/>
  <c r="B48" i="1"/>
  <c r="M48" i="1"/>
  <c r="J48" i="1"/>
  <c r="K352" i="2"/>
  <c r="N53" i="1" l="1"/>
  <c r="P53" i="1" s="1"/>
  <c r="P52" i="1"/>
  <c r="N51" i="1"/>
  <c r="P51" i="1"/>
  <c r="N50" i="1"/>
  <c r="P50" i="1" s="1"/>
  <c r="P49" i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48" i="1"/>
  <c r="P48" i="1" s="1"/>
  <c r="H354" i="2" l="1"/>
  <c r="H353" i="2"/>
  <c r="H352" i="2"/>
  <c r="H351" i="2"/>
  <c r="H350" i="2"/>
  <c r="H349" i="2"/>
  <c r="H341" i="2"/>
  <c r="H340" i="2"/>
  <c r="J339" i="2"/>
  <c r="H339" i="2"/>
  <c r="H338" i="2"/>
  <c r="H337" i="2"/>
  <c r="K336" i="2"/>
  <c r="H3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H298" i="2"/>
  <c r="I297" i="2"/>
  <c r="H297" i="2"/>
  <c r="I296" i="2"/>
  <c r="J296" i="2" s="1"/>
  <c r="H296" i="2"/>
  <c r="I295" i="2"/>
  <c r="J295" i="2" s="1"/>
  <c r="H295" i="2"/>
  <c r="I294" i="2"/>
  <c r="H294" i="2"/>
  <c r="I293" i="2"/>
  <c r="J293" i="2" s="1"/>
  <c r="H293" i="2"/>
  <c r="H292" i="2"/>
  <c r="H291" i="2"/>
  <c r="J290" i="2"/>
  <c r="H290" i="2"/>
  <c r="H289" i="2"/>
  <c r="I288" i="2"/>
  <c r="H288" i="2"/>
  <c r="I287" i="2"/>
  <c r="J287" i="2" s="1"/>
  <c r="H287" i="2"/>
  <c r="I286" i="2"/>
  <c r="J286" i="2" s="1"/>
  <c r="H286" i="2"/>
  <c r="I285" i="2"/>
  <c r="H285" i="2"/>
  <c r="J284" i="2"/>
  <c r="I284" i="2"/>
  <c r="H284" i="2"/>
  <c r="H283" i="2"/>
  <c r="H282" i="2"/>
  <c r="J281" i="2"/>
  <c r="H281" i="2"/>
  <c r="H280" i="2"/>
  <c r="I279" i="2"/>
  <c r="H279" i="2"/>
  <c r="I278" i="2"/>
  <c r="J278" i="2" s="1"/>
  <c r="H278" i="2"/>
  <c r="I277" i="2"/>
  <c r="J277" i="2" s="1"/>
  <c r="H277" i="2"/>
  <c r="I276" i="2"/>
  <c r="H276" i="2"/>
  <c r="I275" i="2"/>
  <c r="J275" i="2" s="1"/>
  <c r="H275" i="2"/>
  <c r="H274" i="2"/>
  <c r="H273" i="2"/>
  <c r="J272" i="2"/>
  <c r="H272" i="2"/>
  <c r="H335" i="2"/>
  <c r="H334" i="2"/>
  <c r="N333" i="2"/>
  <c r="M333" i="2"/>
  <c r="L333" i="2"/>
  <c r="J333" i="2"/>
  <c r="H333" i="2"/>
  <c r="N332" i="2"/>
  <c r="M332" i="2"/>
  <c r="L332" i="2"/>
  <c r="H332" i="2"/>
  <c r="N331" i="2"/>
  <c r="M331" i="2"/>
  <c r="L331" i="2"/>
  <c r="H331" i="2"/>
  <c r="N330" i="2"/>
  <c r="M330" i="2"/>
  <c r="L330" i="2"/>
  <c r="K330" i="2"/>
  <c r="H330" i="2"/>
  <c r="H271" i="2"/>
  <c r="I270" i="2"/>
  <c r="H270" i="2"/>
  <c r="I269" i="2"/>
  <c r="J269" i="2" s="1"/>
  <c r="H269" i="2"/>
  <c r="I268" i="2"/>
  <c r="J268" i="2" s="1"/>
  <c r="H268" i="2"/>
  <c r="I267" i="2"/>
  <c r="H267" i="2"/>
  <c r="I266" i="2"/>
  <c r="J266" i="2" s="1"/>
  <c r="H266" i="2"/>
  <c r="H265" i="2"/>
  <c r="H264" i="2"/>
  <c r="J263" i="2"/>
  <c r="H263" i="2"/>
  <c r="N329" i="2"/>
  <c r="M329" i="2"/>
  <c r="L329" i="2"/>
  <c r="H329" i="2"/>
  <c r="N328" i="2"/>
  <c r="M328" i="2"/>
  <c r="L328" i="2"/>
  <c r="H328" i="2"/>
  <c r="N327" i="2"/>
  <c r="M327" i="2"/>
  <c r="L327" i="2"/>
  <c r="J327" i="2"/>
  <c r="H327" i="2"/>
  <c r="N326" i="2"/>
  <c r="M326" i="2"/>
  <c r="L326" i="2"/>
  <c r="H326" i="2"/>
  <c r="N325" i="2"/>
  <c r="M325" i="2"/>
  <c r="L325" i="2"/>
  <c r="H325" i="2"/>
  <c r="N324" i="2"/>
  <c r="M324" i="2"/>
  <c r="L324" i="2"/>
  <c r="K324" i="2"/>
  <c r="H324" i="2"/>
  <c r="B36" i="1"/>
  <c r="N36" i="1" s="1"/>
  <c r="J36" i="1"/>
  <c r="M36" i="1"/>
  <c r="J262" i="2"/>
  <c r="H262" i="2"/>
  <c r="I261" i="2"/>
  <c r="H261" i="2"/>
  <c r="I260" i="2"/>
  <c r="J260" i="2" s="1"/>
  <c r="H260" i="2"/>
  <c r="I259" i="2"/>
  <c r="J259" i="2" s="1"/>
  <c r="H259" i="2"/>
  <c r="I258" i="2"/>
  <c r="H258" i="2"/>
  <c r="I257" i="2"/>
  <c r="J257" i="2" s="1"/>
  <c r="H257" i="2"/>
  <c r="H256" i="2"/>
  <c r="H255" i="2"/>
  <c r="J254" i="2"/>
  <c r="H254" i="2"/>
  <c r="H253" i="2"/>
  <c r="I252" i="2"/>
  <c r="H252" i="2"/>
  <c r="I251" i="2"/>
  <c r="J251" i="2" s="1"/>
  <c r="H251" i="2"/>
  <c r="I250" i="2"/>
  <c r="J250" i="2" s="1"/>
  <c r="H250" i="2"/>
  <c r="I249" i="2"/>
  <c r="H249" i="2"/>
  <c r="I248" i="2"/>
  <c r="J248" i="2" s="1"/>
  <c r="H248" i="2"/>
  <c r="H247" i="2"/>
  <c r="H246" i="2"/>
  <c r="J245" i="2"/>
  <c r="H245" i="2"/>
  <c r="O32" i="1"/>
  <c r="H244" i="2"/>
  <c r="I243" i="2"/>
  <c r="H243" i="2"/>
  <c r="I242" i="2"/>
  <c r="J242" i="2" s="1"/>
  <c r="H242" i="2"/>
  <c r="I241" i="2"/>
  <c r="J241" i="2" s="1"/>
  <c r="H241" i="2"/>
  <c r="I240" i="2"/>
  <c r="H240" i="2"/>
  <c r="I239" i="2"/>
  <c r="J239" i="2" s="1"/>
  <c r="H239" i="2"/>
  <c r="H238" i="2"/>
  <c r="H237" i="2"/>
  <c r="J236" i="2"/>
  <c r="H236" i="2"/>
  <c r="N323" i="2"/>
  <c r="M323" i="2"/>
  <c r="L323" i="2"/>
  <c r="H323" i="2"/>
  <c r="N322" i="2"/>
  <c r="M322" i="2"/>
  <c r="L322" i="2"/>
  <c r="H322" i="2"/>
  <c r="N321" i="2"/>
  <c r="M321" i="2"/>
  <c r="L321" i="2"/>
  <c r="J321" i="2"/>
  <c r="H321" i="2"/>
  <c r="N320" i="2"/>
  <c r="M320" i="2"/>
  <c r="L320" i="2"/>
  <c r="H320" i="2"/>
  <c r="N319" i="2"/>
  <c r="M319" i="2"/>
  <c r="L319" i="2"/>
  <c r="H319" i="2"/>
  <c r="N318" i="2"/>
  <c r="M318" i="2"/>
  <c r="L318" i="2"/>
  <c r="K318" i="2"/>
  <c r="H318" i="2"/>
  <c r="J235" i="2"/>
  <c r="H235" i="2"/>
  <c r="I234" i="2"/>
  <c r="H234" i="2"/>
  <c r="I233" i="2"/>
  <c r="J233" i="2" s="1"/>
  <c r="H233" i="2"/>
  <c r="I232" i="2"/>
  <c r="J232" i="2" s="1"/>
  <c r="H232" i="2"/>
  <c r="I231" i="2"/>
  <c r="H231" i="2"/>
  <c r="I230" i="2"/>
  <c r="J230" i="2" s="1"/>
  <c r="H230" i="2"/>
  <c r="H229" i="2"/>
  <c r="H228" i="2"/>
  <c r="J227" i="2"/>
  <c r="H227" i="2"/>
  <c r="J226" i="2"/>
  <c r="H226" i="2"/>
  <c r="I225" i="2"/>
  <c r="H225" i="2"/>
  <c r="I224" i="2"/>
  <c r="J224" i="2" s="1"/>
  <c r="H224" i="2"/>
  <c r="I223" i="2"/>
  <c r="J223" i="2" s="1"/>
  <c r="H223" i="2"/>
  <c r="I222" i="2"/>
  <c r="H222" i="2"/>
  <c r="I221" i="2"/>
  <c r="J221" i="2" s="1"/>
  <c r="H221" i="2"/>
  <c r="H220" i="2"/>
  <c r="H219" i="2"/>
  <c r="J218" i="2"/>
  <c r="H218" i="2"/>
  <c r="O28" i="1"/>
  <c r="J217" i="2"/>
  <c r="H217" i="2"/>
  <c r="I216" i="2"/>
  <c r="H216" i="2"/>
  <c r="I215" i="2"/>
  <c r="J215" i="2" s="1"/>
  <c r="H215" i="2"/>
  <c r="I214" i="2"/>
  <c r="J214" i="2" s="1"/>
  <c r="H214" i="2"/>
  <c r="I213" i="2"/>
  <c r="H213" i="2"/>
  <c r="I212" i="2"/>
  <c r="J212" i="2" s="1"/>
  <c r="H212" i="2"/>
  <c r="H211" i="2"/>
  <c r="H210" i="2"/>
  <c r="J209" i="2"/>
  <c r="H209" i="2"/>
  <c r="J208" i="2"/>
  <c r="H208" i="2"/>
  <c r="I207" i="2"/>
  <c r="H207" i="2"/>
  <c r="I206" i="2"/>
  <c r="J206" i="2" s="1"/>
  <c r="H206" i="2"/>
  <c r="I205" i="2"/>
  <c r="J205" i="2" s="1"/>
  <c r="H205" i="2"/>
  <c r="I204" i="2"/>
  <c r="H204" i="2"/>
  <c r="I203" i="2"/>
  <c r="J203" i="2" s="1"/>
  <c r="H203" i="2"/>
  <c r="H202" i="2"/>
  <c r="H201" i="2"/>
  <c r="J200" i="2"/>
  <c r="H200" i="2"/>
  <c r="J199" i="2"/>
  <c r="H199" i="2"/>
  <c r="I198" i="2"/>
  <c r="H198" i="2"/>
  <c r="I197" i="2"/>
  <c r="J197" i="2" s="1"/>
  <c r="H197" i="2"/>
  <c r="I196" i="2"/>
  <c r="J196" i="2" s="1"/>
  <c r="H196" i="2"/>
  <c r="I195" i="2"/>
  <c r="H195" i="2"/>
  <c r="I194" i="2"/>
  <c r="J194" i="2" s="1"/>
  <c r="H194" i="2"/>
  <c r="H193" i="2"/>
  <c r="H192" i="2"/>
  <c r="J191" i="2"/>
  <c r="H191" i="2"/>
  <c r="N317" i="2"/>
  <c r="M317" i="2"/>
  <c r="L317" i="2"/>
  <c r="H317" i="2"/>
  <c r="N316" i="2"/>
  <c r="M316" i="2"/>
  <c r="L316" i="2"/>
  <c r="H316" i="2"/>
  <c r="N315" i="2"/>
  <c r="M315" i="2"/>
  <c r="L315" i="2"/>
  <c r="J315" i="2"/>
  <c r="H315" i="2"/>
  <c r="N314" i="2"/>
  <c r="M314" i="2"/>
  <c r="L314" i="2"/>
  <c r="H314" i="2"/>
  <c r="N313" i="2"/>
  <c r="M313" i="2"/>
  <c r="L313" i="2"/>
  <c r="H313" i="2"/>
  <c r="N312" i="2"/>
  <c r="M312" i="2"/>
  <c r="L312" i="2"/>
  <c r="K312" i="2"/>
  <c r="H312" i="2"/>
  <c r="J190" i="2"/>
  <c r="H190" i="2"/>
  <c r="I189" i="2"/>
  <c r="H189" i="2"/>
  <c r="I188" i="2"/>
  <c r="J188" i="2" s="1"/>
  <c r="H188" i="2"/>
  <c r="I187" i="2"/>
  <c r="J187" i="2" s="1"/>
  <c r="H187" i="2"/>
  <c r="I186" i="2"/>
  <c r="H186" i="2"/>
  <c r="I185" i="2"/>
  <c r="J185" i="2" s="1"/>
  <c r="H185" i="2"/>
  <c r="H184" i="2"/>
  <c r="H183" i="2"/>
  <c r="J182" i="2"/>
  <c r="H182" i="2"/>
  <c r="J181" i="2"/>
  <c r="H181" i="2"/>
  <c r="I180" i="2"/>
  <c r="H180" i="2"/>
  <c r="I179" i="2"/>
  <c r="J179" i="2" s="1"/>
  <c r="H179" i="2"/>
  <c r="I178" i="2"/>
  <c r="J178" i="2" s="1"/>
  <c r="H178" i="2"/>
  <c r="I177" i="2"/>
  <c r="H177" i="2"/>
  <c r="I176" i="2"/>
  <c r="J176" i="2" s="1"/>
  <c r="H176" i="2"/>
  <c r="H175" i="2"/>
  <c r="H174" i="2"/>
  <c r="J173" i="2"/>
  <c r="H173" i="2"/>
  <c r="J172" i="2"/>
  <c r="H172" i="2"/>
  <c r="I171" i="2"/>
  <c r="H171" i="2"/>
  <c r="I170" i="2"/>
  <c r="J170" i="2" s="1"/>
  <c r="H170" i="2"/>
  <c r="I169" i="2"/>
  <c r="J169" i="2" s="1"/>
  <c r="H169" i="2"/>
  <c r="I168" i="2"/>
  <c r="H168" i="2"/>
  <c r="I167" i="2"/>
  <c r="J167" i="2" s="1"/>
  <c r="H167" i="2"/>
  <c r="H166" i="2"/>
  <c r="H165" i="2"/>
  <c r="J164" i="2"/>
  <c r="H164" i="2"/>
  <c r="J163" i="2"/>
  <c r="H163" i="2"/>
  <c r="I162" i="2"/>
  <c r="H162" i="2"/>
  <c r="I161" i="2"/>
  <c r="J161" i="2" s="1"/>
  <c r="H161" i="2"/>
  <c r="I160" i="2"/>
  <c r="J160" i="2" s="1"/>
  <c r="H160" i="2"/>
  <c r="I159" i="2"/>
  <c r="H159" i="2"/>
  <c r="I158" i="2"/>
  <c r="J158" i="2" s="1"/>
  <c r="H158" i="2"/>
  <c r="H157" i="2"/>
  <c r="H156" i="2"/>
  <c r="J155" i="2"/>
  <c r="H155" i="2"/>
  <c r="J154" i="2"/>
  <c r="H154" i="2"/>
  <c r="I153" i="2"/>
  <c r="H153" i="2"/>
  <c r="I152" i="2"/>
  <c r="J152" i="2" s="1"/>
  <c r="H152" i="2"/>
  <c r="I151" i="2"/>
  <c r="J151" i="2" s="1"/>
  <c r="H151" i="2"/>
  <c r="I150" i="2"/>
  <c r="H150" i="2"/>
  <c r="I149" i="2"/>
  <c r="J149" i="2" s="1"/>
  <c r="H149" i="2"/>
  <c r="H148" i="2"/>
  <c r="H147" i="2"/>
  <c r="J146" i="2"/>
  <c r="H146" i="2"/>
  <c r="J145" i="2"/>
  <c r="H145" i="2"/>
  <c r="I144" i="2"/>
  <c r="H144" i="2"/>
  <c r="I143" i="2"/>
  <c r="J143" i="2" s="1"/>
  <c r="H143" i="2"/>
  <c r="I142" i="2"/>
  <c r="J142" i="2" s="1"/>
  <c r="H142" i="2"/>
  <c r="I141" i="2"/>
  <c r="H141" i="2"/>
  <c r="I140" i="2"/>
  <c r="J140" i="2" s="1"/>
  <c r="H140" i="2"/>
  <c r="H139" i="2"/>
  <c r="H138" i="2"/>
  <c r="J137" i="2"/>
  <c r="H13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J136" i="2"/>
  <c r="H136" i="2"/>
  <c r="I135" i="2"/>
  <c r="H135" i="2"/>
  <c r="I134" i="2"/>
  <c r="J134" i="2" s="1"/>
  <c r="H134" i="2"/>
  <c r="I133" i="2"/>
  <c r="J133" i="2" s="1"/>
  <c r="H133" i="2"/>
  <c r="I132" i="2"/>
  <c r="H132" i="2"/>
  <c r="I131" i="2"/>
  <c r="J131" i="2" s="1"/>
  <c r="H131" i="2"/>
  <c r="H130" i="2"/>
  <c r="H129" i="2"/>
  <c r="J128" i="2"/>
  <c r="H128" i="2"/>
  <c r="K300" i="2"/>
  <c r="K306" i="2"/>
  <c r="N311" i="2"/>
  <c r="M311" i="2"/>
  <c r="L311" i="2"/>
  <c r="H311" i="2"/>
  <c r="N310" i="2"/>
  <c r="M310" i="2"/>
  <c r="L310" i="2"/>
  <c r="H310" i="2"/>
  <c r="N309" i="2"/>
  <c r="M309" i="2"/>
  <c r="L309" i="2"/>
  <c r="J309" i="2"/>
  <c r="H309" i="2"/>
  <c r="N308" i="2"/>
  <c r="M308" i="2"/>
  <c r="L308" i="2"/>
  <c r="H308" i="2"/>
  <c r="N307" i="2"/>
  <c r="M307" i="2"/>
  <c r="L307" i="2"/>
  <c r="H307" i="2"/>
  <c r="N306" i="2"/>
  <c r="M306" i="2"/>
  <c r="L306" i="2"/>
  <c r="H306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H127" i="2"/>
  <c r="I126" i="2"/>
  <c r="H126" i="2"/>
  <c r="I125" i="2"/>
  <c r="J125" i="2" s="1"/>
  <c r="H125" i="2"/>
  <c r="I124" i="2"/>
  <c r="J124" i="2" s="1"/>
  <c r="H124" i="2"/>
  <c r="I123" i="2"/>
  <c r="H123" i="2"/>
  <c r="I122" i="2"/>
  <c r="J122" i="2" s="1"/>
  <c r="H122" i="2"/>
  <c r="H121" i="2"/>
  <c r="H120" i="2"/>
  <c r="J119" i="2"/>
  <c r="H11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H118" i="2"/>
  <c r="I117" i="2"/>
  <c r="H117" i="2"/>
  <c r="I116" i="2"/>
  <c r="J116" i="2" s="1"/>
  <c r="H116" i="2"/>
  <c r="I115" i="2"/>
  <c r="J115" i="2" s="1"/>
  <c r="H115" i="2"/>
  <c r="I114" i="2"/>
  <c r="H114" i="2"/>
  <c r="I113" i="2"/>
  <c r="J113" i="2" s="1"/>
  <c r="H113" i="2"/>
  <c r="H112" i="2"/>
  <c r="H111" i="2"/>
  <c r="J110" i="2"/>
  <c r="H11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H109" i="2"/>
  <c r="I108" i="2"/>
  <c r="H108" i="2"/>
  <c r="I107" i="2"/>
  <c r="J107" i="2" s="1"/>
  <c r="H107" i="2"/>
  <c r="I106" i="2"/>
  <c r="J106" i="2" s="1"/>
  <c r="H106" i="2"/>
  <c r="I105" i="2"/>
  <c r="H105" i="2"/>
  <c r="I104" i="2"/>
  <c r="J104" i="2" s="1"/>
  <c r="H104" i="2"/>
  <c r="H103" i="2"/>
  <c r="H102" i="2"/>
  <c r="J101" i="2"/>
  <c r="H10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H100" i="2"/>
  <c r="I99" i="2"/>
  <c r="H99" i="2"/>
  <c r="I98" i="2"/>
  <c r="J98" i="2" s="1"/>
  <c r="H98" i="2"/>
  <c r="I97" i="2"/>
  <c r="J97" i="2" s="1"/>
  <c r="H97" i="2"/>
  <c r="I96" i="2"/>
  <c r="H96" i="2"/>
  <c r="I95" i="2"/>
  <c r="J95" i="2" s="1"/>
  <c r="H95" i="2"/>
  <c r="H94" i="2"/>
  <c r="H93" i="2"/>
  <c r="J92" i="2"/>
  <c r="H92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H91" i="2"/>
  <c r="I90" i="2"/>
  <c r="H90" i="2"/>
  <c r="I89" i="2"/>
  <c r="J89" i="2" s="1"/>
  <c r="H89" i="2"/>
  <c r="I88" i="2"/>
  <c r="J88" i="2" s="1"/>
  <c r="H88" i="2"/>
  <c r="I87" i="2"/>
  <c r="H87" i="2"/>
  <c r="I86" i="2"/>
  <c r="J86" i="2" s="1"/>
  <c r="H86" i="2"/>
  <c r="H85" i="2"/>
  <c r="H84" i="2"/>
  <c r="I7" i="2"/>
  <c r="I5" i="2"/>
  <c r="J5" i="2" s="1"/>
  <c r="O36" i="1" l="1"/>
  <c r="P36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300" i="2"/>
  <c r="N301" i="2"/>
  <c r="N302" i="2"/>
  <c r="N303" i="2"/>
  <c r="N304" i="2"/>
  <c r="N305" i="2"/>
  <c r="N1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2" i="2"/>
  <c r="M2" i="2"/>
  <c r="M1" i="2"/>
  <c r="L1" i="2"/>
  <c r="R5" i="1" l="1"/>
  <c r="H305" i="2"/>
  <c r="H304" i="2"/>
  <c r="J303" i="2"/>
  <c r="H303" i="2"/>
  <c r="H302" i="2"/>
  <c r="H301" i="2"/>
  <c r="H300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H82" i="2"/>
  <c r="I81" i="2"/>
  <c r="H81" i="2"/>
  <c r="I80" i="2"/>
  <c r="J80" i="2" s="1"/>
  <c r="H80" i="2"/>
  <c r="I79" i="2"/>
  <c r="J79" i="2" s="1"/>
  <c r="H79" i="2"/>
  <c r="I78" i="2"/>
  <c r="H78" i="2"/>
  <c r="I77" i="2"/>
  <c r="J77" i="2" s="1"/>
  <c r="H77" i="2"/>
  <c r="H76" i="2"/>
  <c r="H75" i="2"/>
  <c r="J74" i="2"/>
  <c r="H74" i="2"/>
  <c r="H73" i="2"/>
  <c r="I72" i="2"/>
  <c r="H72" i="2"/>
  <c r="I71" i="2"/>
  <c r="J71" i="2" s="1"/>
  <c r="H71" i="2"/>
  <c r="I70" i="2"/>
  <c r="J70" i="2" s="1"/>
  <c r="H70" i="2"/>
  <c r="I69" i="2"/>
  <c r="H69" i="2"/>
  <c r="I68" i="2"/>
  <c r="J68" i="2" s="1"/>
  <c r="H68" i="2"/>
  <c r="H67" i="2"/>
  <c r="H66" i="2"/>
  <c r="J65" i="2"/>
  <c r="H65" i="2"/>
  <c r="H64" i="2"/>
  <c r="I63" i="2"/>
  <c r="H63" i="2"/>
  <c r="I62" i="2"/>
  <c r="J62" i="2" s="1"/>
  <c r="H62" i="2"/>
  <c r="I61" i="2"/>
  <c r="J61" i="2" s="1"/>
  <c r="H61" i="2"/>
  <c r="I60" i="2"/>
  <c r="H60" i="2"/>
  <c r="I59" i="2"/>
  <c r="J59" i="2" s="1"/>
  <c r="H59" i="2"/>
  <c r="H58" i="2"/>
  <c r="H57" i="2"/>
  <c r="J56" i="2"/>
  <c r="H56" i="2"/>
  <c r="J47" i="2"/>
  <c r="H55" i="2"/>
  <c r="I54" i="2"/>
  <c r="H54" i="2"/>
  <c r="I53" i="2"/>
  <c r="J53" i="2" s="1"/>
  <c r="H53" i="2"/>
  <c r="I52" i="2"/>
  <c r="J52" i="2" s="1"/>
  <c r="H52" i="2"/>
  <c r="I51" i="2"/>
  <c r="H51" i="2"/>
  <c r="I50" i="2"/>
  <c r="J50" i="2" s="1"/>
  <c r="H50" i="2"/>
  <c r="H49" i="2"/>
  <c r="H48" i="2"/>
  <c r="H47" i="2"/>
  <c r="J46" i="2"/>
  <c r="H46" i="2"/>
  <c r="I45" i="2"/>
  <c r="H45" i="2"/>
  <c r="I44" i="2"/>
  <c r="J44" i="2" s="1"/>
  <c r="H44" i="2"/>
  <c r="I43" i="2"/>
  <c r="J43" i="2" s="1"/>
  <c r="H43" i="2"/>
  <c r="I42" i="2"/>
  <c r="H42" i="2"/>
  <c r="I41" i="2"/>
  <c r="J41" i="2" s="1"/>
  <c r="H41" i="2"/>
  <c r="H40" i="2"/>
  <c r="H39" i="2"/>
  <c r="H38" i="2"/>
  <c r="J37" i="2"/>
  <c r="H37" i="2"/>
  <c r="I36" i="2"/>
  <c r="H36" i="2"/>
  <c r="I35" i="2"/>
  <c r="J35" i="2" s="1"/>
  <c r="H35" i="2"/>
  <c r="I34" i="2"/>
  <c r="J34" i="2" s="1"/>
  <c r="H34" i="2"/>
  <c r="I33" i="2"/>
  <c r="H33" i="2"/>
  <c r="I32" i="2"/>
  <c r="J32" i="2" s="1"/>
  <c r="H32" i="2"/>
  <c r="H31" i="2"/>
  <c r="H30" i="2"/>
  <c r="H29" i="2"/>
  <c r="J10" i="2"/>
  <c r="J19" i="2"/>
  <c r="J28" i="2"/>
  <c r="H28" i="2"/>
  <c r="I27" i="2"/>
  <c r="H27" i="2"/>
  <c r="I26" i="2"/>
  <c r="J26" i="2" s="1"/>
  <c r="H26" i="2"/>
  <c r="I25" i="2"/>
  <c r="J25" i="2" s="1"/>
  <c r="H25" i="2"/>
  <c r="I24" i="2"/>
  <c r="H24" i="2"/>
  <c r="I23" i="2"/>
  <c r="J23" i="2" s="1"/>
  <c r="H23" i="2"/>
  <c r="H22" i="2"/>
  <c r="H21" i="2"/>
  <c r="H20" i="2"/>
  <c r="I16" i="2"/>
  <c r="J16" i="2" s="1"/>
  <c r="J7" i="2"/>
  <c r="I9" i="2"/>
  <c r="I8" i="2"/>
  <c r="J8" i="2" s="1"/>
  <c r="I18" i="2"/>
  <c r="I17" i="2"/>
  <c r="J17" i="2" s="1"/>
  <c r="H19" i="2"/>
  <c r="H18" i="2"/>
  <c r="H17" i="2"/>
  <c r="H16" i="2"/>
  <c r="I15" i="2"/>
  <c r="H15" i="2"/>
  <c r="I14" i="2"/>
  <c r="J14" i="2" s="1"/>
  <c r="H14" i="2"/>
  <c r="H13" i="2"/>
  <c r="H12" i="2"/>
  <c r="H11" i="2"/>
  <c r="H10" i="2"/>
  <c r="J3" i="2"/>
  <c r="I6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I28" i="3"/>
  <c r="J28" i="3" s="1"/>
  <c r="I24" i="3"/>
  <c r="J24" i="3" s="1"/>
  <c r="I20" i="3"/>
  <c r="I17" i="3"/>
  <c r="B15" i="3"/>
  <c r="B14" i="3"/>
  <c r="I13" i="3"/>
  <c r="J13" i="3" s="1"/>
  <c r="I9" i="3"/>
  <c r="I5" i="3"/>
  <c r="I3" i="3"/>
  <c r="H9" i="2"/>
  <c r="H8" i="2"/>
  <c r="H7" i="2"/>
  <c r="H6" i="2"/>
  <c r="H5" i="2"/>
  <c r="H4" i="2"/>
  <c r="H3" i="2"/>
  <c r="H2" i="2"/>
  <c r="J9" i="3" l="1"/>
  <c r="J34" i="3"/>
  <c r="J17" i="3"/>
  <c r="J20" i="3"/>
  <c r="M12" i="4"/>
  <c r="M21" i="4"/>
  <c r="J3" i="3"/>
  <c r="J5" i="3"/>
  <c r="M40" i="1" l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<sst xmlns="http://schemas.openxmlformats.org/spreadsheetml/2006/main" count="8381" uniqueCount="575">
  <si>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</si>
  <si>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</si>
  <si>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</si>
  <si>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</si>
  <si>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</si>
  <si>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</si>
  <si>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</si>
  <si>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</si>
  <si>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</si>
  <si>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</si>
  <si>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</si>
  <si>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</si>
  <si>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</si>
  <si>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</si>
  <si>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</si>
  <si>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</si>
  <si>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</si>
  <si>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</si>
  <si>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</si>
  <si>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</si>
  <si>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</si>
  <si>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</si>
  <si>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</si>
  <si>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</si>
  <si>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</si>
  <si>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</si>
  <si>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</si>
  <si>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</si>
  <si>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</si>
  <si>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</si>
  <si>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</si>
  <si>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</si>
  <si>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</si>
  <si>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</si>
  <si>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</si>
  <si>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</si>
  <si>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</si>
  <si>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</si>
  <si>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</si>
  <si>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</si>
  <si>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</si>
  <si>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</si>
  <si>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</si>
  <si>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</si>
  <si>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</si>
  <si>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</si>
  <si>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</si>
  <si>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</si>
  <si>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</si>
  <si>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</si>
  <si>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</si>
  <si>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</si>
  <si>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</si>
  <si>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</si>
  <si>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</si>
  <si>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</si>
  <si>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</si>
  <si>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</si>
  <si>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</si>
  <si>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</si>
  <si>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</si>
  <si>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</si>
  <si>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</si>
  <si>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</si>
  <si>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</si>
  <si>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</si>
  <si>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</si>
  <si>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</si>
  <si>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</si>
  <si>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</si>
  <si>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</si>
  <si>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</si>
  <si>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</si>
  <si>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</si>
  <si>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</si>
  <si>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</si>
  <si>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</si>
  <si>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</si>
  <si>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</si>
  <si>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</si>
  <si>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</si>
  <si>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Полное разрушение→ отсутсвие мгоновенного воспламенения→ отсроченное воспламенение → взрыв облака ТВС</t>
  </si>
  <si>
    <t>С3</t>
  </si>
  <si>
    <t>Полное разрушение→ отсутсвие мгоновенного воспламенения→ отсутсвие отсроченного воспламенения → ликвидация аварии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</si>
  <si>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</si>
  <si>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</si>
  <si>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</si>
  <si>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Частичное разрушение→ разрушение ниже уровня жидкости→ отсутсвие мгновенного воспламенения→ ликвидация аварии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</si>
  <si>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</si>
  <si>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</si>
  <si>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</si>
  <si>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Частичное разрушение→ разрушение выше уровня жидкости→отсутсвие мгновенного воспламенения→ отсроченное воспламенение→пожар-вспышка</t>
  </si>
  <si>
    <t>С8</t>
  </si>
  <si>
    <t>Частичное разрушение→ разрушение выше уровня жидкости→отсутсвие мгновенного воспламенения→ отсутсвие отсроченного воспламенения→ликвидация аварии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</si>
  <si>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</si>
  <si>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</si>
  <si>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</si>
  <si>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</si>
  <si>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</si>
  <si>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</si>
  <si>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</si>
  <si>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</si>
  <si>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</si>
  <si>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</si>
  <si>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</si>
  <si>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</si>
  <si>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</si>
  <si>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</si>
  <si>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</si>
  <si>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</si>
  <si>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</si>
  <si>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</si>
  <si>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</si>
  <si>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</si>
  <si>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</si>
  <si>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</si>
  <si>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</si>
  <si>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</si>
  <si>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</si>
  <si>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</si>
  <si>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</si>
  <si>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</si>
  <si>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</si>
  <si>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</si>
  <si>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</si>
  <si>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</si>
  <si>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</si>
  <si>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</si>
  <si>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</si>
  <si>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</si>
  <si>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</si>
  <si>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</si>
  <si>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</si>
  <si>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</si>
  <si>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</si>
  <si>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</si>
  <si>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</si>
  <si>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</si>
  <si>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</si>
  <si>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</si>
  <si>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</si>
  <si>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</si>
  <si>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</si>
  <si>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</si>
  <si>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</si>
  <si>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</si>
  <si>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</si>
  <si>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</si>
  <si>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</si>
  <si>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</si>
  <si>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</si>
  <si>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</si>
  <si>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</si>
  <si>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</si>
  <si>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</si>
  <si>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</si>
  <si>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</si>
  <si>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</si>
  <si>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</si>
  <si>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</si>
  <si>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</si>
  <si>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</si>
  <si>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</si>
  <si>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</si>
  <si>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</si>
  <si>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</si>
  <si>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</si>
  <si>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</si>
  <si>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</si>
  <si>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</si>
  <si>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</si>
  <si>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</si>
  <si>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</si>
  <si>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</si>
  <si>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</si>
  <si>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</si>
  <si>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</si>
  <si>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</si>
  <si>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</si>
  <si>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</si>
  <si>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</si>
  <si>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</si>
  <si>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</si>
  <si>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</si>
  <si>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</si>
  <si>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</si>
  <si>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</si>
  <si>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</si>
  <si>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</si>
  <si>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</si>
  <si>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</si>
  <si>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</si>
  <si>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</si>
  <si>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</si>
  <si>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</si>
  <si>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</si>
  <si>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</si>
  <si>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</si>
  <si>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</si>
  <si>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</si>
  <si>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</si>
  <si>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</si>
  <si>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</si>
  <si>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</si>
  <si>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</si>
  <si>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</si>
  <si>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</si>
  <si>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</si>
  <si>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</si>
  <si>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</si>
  <si>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</si>
  <si>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</si>
  <si>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</si>
  <si>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</si>
  <si>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</si>
  <si>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</si>
  <si>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</si>
  <si>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</si>
  <si>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</si>
  <si>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</si>
  <si>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</si>
  <si>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</si>
  <si>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</si>
  <si>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насоса→ отсутсвие мгновенного воспламенения→ последующее воспламенение→ взрыв облака</t>
  </si>
  <si>
    <t>Разрушение трубопровода насоса→ отсутсвие мгновенного воспламенения→ отсуствие последующего воспламенения→ ликвидация аварии</t>
  </si>
  <si>
    <t>Разрушение трубопровода насоса (без капельной смеси)→ мгновенное воспламенение→ горение пролива</t>
  </si>
  <si>
    <t>Разрушение трубопровода насоса(без капельной смеси)→ отсутсвие мгновенного воспламенения→ последующее воспламенение→ пожар-вспышка</t>
  </si>
  <si>
    <t>Разрушение трубопровода насоса(без капельной смеси)→ отсутсвие мгновенного воспламенения→ отсуствие последующего воспламенения→ ликвидация аварии</t>
  </si>
  <si>
    <t>Полное-вспышка</t>
  </si>
  <si>
    <t>Теплообменник Е-105А/В/С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</si>
  <si>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</si>
  <si>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</si>
  <si>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</si>
  <si>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</si>
  <si>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</si>
  <si>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</si>
  <si>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</si>
  <si>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</si>
  <si>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</si>
  <si>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</si>
  <si>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</si>
  <si>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</si>
  <si>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</si>
  <si>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</si>
  <si>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</si>
  <si>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</si>
  <si>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</si>
  <si>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</si>
  <si>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</si>
  <si>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</si>
  <si>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</si>
  <si>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</si>
  <si>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</si>
  <si>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Реактор R-201, 202, 203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</si>
  <si>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</si>
  <si>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</si>
  <si>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</si>
  <si>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</si>
  <si>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</si>
  <si>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</si>
  <si>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</si>
  <si>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</si>
  <si>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</si>
  <si>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</si>
  <si>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</si>
  <si>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</si>
  <si>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</si>
  <si>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</si>
  <si>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</si>
  <si>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</si>
  <si>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</si>
  <si>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</si>
  <si>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</si>
  <si>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</si>
  <si>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</si>
  <si>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</si>
  <si>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</si>
  <si>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</si>
  <si>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</si>
  <si>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</si>
  <si>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</si>
  <si>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</si>
  <si>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</si>
  <si>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</si>
  <si>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</si>
  <si>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</si>
  <si>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</si>
  <si>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</si>
  <si>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</si>
  <si>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</si>
  <si>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</si>
  <si>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</si>
  <si>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</si>
  <si>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</si>
  <si>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</si>
  <si>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</si>
  <si>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</si>
  <si>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</si>
  <si>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</si>
  <si>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</si>
  <si>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</si>
  <si>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</si>
  <si>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</si>
  <si>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</si>
  <si>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</si>
  <si>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</si>
  <si>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</si>
  <si>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</si>
  <si>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</si>
  <si>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</si>
  <si>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</si>
  <si>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</si>
  <si>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</si>
  <si>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</si>
  <si>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</si>
  <si>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</si>
  <si>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</si>
  <si>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</si>
  <si>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</si>
  <si>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</si>
  <si>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</si>
  <si>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</si>
  <si>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</si>
  <si>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</si>
  <si>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</si>
  <si>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</si>
  <si>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</si>
  <si>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</si>
  <si>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</si>
  <si>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</si>
  <si>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</si>
  <si>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</si>
  <si>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</si>
  <si>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</si>
  <si>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</si>
  <si>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</si>
  <si>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</si>
  <si>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</si>
  <si>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</si>
  <si>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</si>
  <si>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</si>
  <si>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</si>
  <si>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</si>
  <si>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</si>
  <si>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</si>
  <si>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</si>
  <si>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</si>
  <si>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</si>
  <si>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</si>
  <si>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</si>
  <si>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</si>
  <si>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</si>
  <si>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</si>
  <si>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</si>
  <si>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</si>
  <si>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</si>
  <si>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</si>
  <si>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</si>
  <si>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</si>
  <si>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</si>
  <si>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</si>
  <si>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</si>
  <si>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</si>
  <si>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</si>
  <si>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</si>
  <si>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</si>
  <si>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</si>
  <si>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</si>
  <si>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</si>
  <si>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</si>
  <si>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</si>
  <si>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</si>
  <si>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</si>
  <si>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</si>
  <si>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</si>
  <si>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</si>
  <si>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</si>
  <si>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</si>
  <si>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</si>
  <si>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</si>
  <si>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</si>
  <si>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</si>
  <si>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</si>
  <si>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</si>
  <si>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</si>
  <si>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</si>
  <si>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</si>
  <si>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</si>
  <si>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</si>
  <si>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</si>
  <si>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</si>
  <si>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</si>
  <si>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</si>
  <si>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</si>
  <si>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</si>
  <si>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</si>
  <si>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</si>
  <si>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Полное-ликвидация-токсическое</t>
  </si>
  <si>
    <t>Частичное-ликвидация-токсическое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</si>
  <si>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</si>
  <si>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</si>
  <si>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</si>
  <si>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</si>
  <si>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</si>
  <si>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</si>
  <si>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</si>
  <si>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</si>
  <si>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</si>
  <si>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</si>
  <si>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</si>
  <si>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</si>
  <si>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</si>
  <si>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</si>
  <si>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</si>
  <si>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</si>
  <si>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</si>
  <si>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</si>
  <si>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</si>
  <si>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</si>
  <si>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</si>
  <si>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</si>
  <si>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</si>
  <si>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</si>
  <si>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</si>
  <si>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</si>
  <si>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</si>
  <si>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Емкость V-205, V-206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</si>
  <si>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</si>
  <si>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</si>
  <si>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</si>
  <si>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</si>
  <si>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</si>
  <si>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</si>
  <si>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</si>
  <si>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</si>
  <si>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</si>
  <si>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</si>
  <si>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</si>
  <si>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</si>
  <si>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</si>
  <si>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</si>
  <si>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</si>
  <si>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</si>
  <si>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</si>
  <si>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</si>
  <si>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</si>
  <si>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</si>
  <si>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</si>
  <si>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</si>
  <si>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</si>
  <si>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</si>
  <si>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</si>
  <si>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</si>
  <si>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</si>
  <si>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</si>
  <si>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</si>
  <si>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</si>
  <si>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</si>
  <si>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</si>
  <si>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</si>
  <si>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</si>
  <si>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</si>
  <si>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</si>
  <si>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</si>
  <si>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Колонна Т-202, Т-203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</si>
  <si>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</si>
  <si>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</si>
  <si>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</si>
  <si>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</si>
  <si>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</si>
  <si>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</si>
  <si>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</si>
  <si>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</si>
  <si>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</si>
  <si>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</si>
  <si>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</si>
  <si>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</si>
  <si>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</si>
  <si>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</si>
  <si>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</si>
  <si>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</si>
  <si>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</si>
  <si>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</si>
  <si>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</si>
  <si>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</si>
  <si>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</si>
  <si>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</si>
  <si>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</si>
  <si>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</si>
  <si>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</si>
  <si>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</si>
  <si>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</si>
  <si>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</si>
  <si>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</si>
  <si>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</si>
  <si>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</si>
  <si>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</si>
  <si>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</si>
  <si>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</si>
  <si>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</si>
  <si>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</si>
  <si>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</si>
  <si>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</si>
  <si>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</si>
  <si>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</si>
  <si>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</si>
  <si>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</si>
  <si>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Частичное разрушение→ мгновенное воспламенение→ пожар пролива</t>
  </si>
  <si>
    <t>Частичное разрушение→ отсутсвие мгоновенного воспламенения→ отсроченное воспламенение → взрыв облака ТВС</t>
  </si>
  <si>
    <t>Частичное разрушение→ отсутсвие мгоновенного воспламенения→ отсутсвие отсроченного воспламенения → ликвидация аварии</t>
  </si>
  <si>
    <t>Частичное-пожар</t>
  </si>
  <si>
    <t>С340</t>
  </si>
  <si>
    <t>С341</t>
  </si>
  <si>
    <t>С342</t>
  </si>
  <si>
    <t>С343</t>
  </si>
  <si>
    <t>С344</t>
  </si>
  <si>
    <t>С345</t>
  </si>
  <si>
    <t>Насос центробежный,Н-4/1</t>
  </si>
  <si>
    <t>Насос центробежный, Н-4/1</t>
  </si>
  <si>
    <t>Реактор R-201, 202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</si>
  <si>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</si>
  <si>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</si>
  <si>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</si>
  <si>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</si>
  <si>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</si>
  <si>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</si>
  <si>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</si>
  <si>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</si>
  <si>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</si>
  <si>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</si>
  <si>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</si>
  <si>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</si>
  <si>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</si>
  <si>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</si>
  <si>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</si>
  <si>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</si>
  <si>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</si>
  <si>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</si>
  <si>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Автоцистерна (бензин)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</si>
  <si>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</si>
  <si>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</si>
  <si>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</si>
  <si>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«от Н-402 до Т-401» № HL-4117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</si>
  <si>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</si>
  <si>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</si>
  <si>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</si>
  <si>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</si>
  <si>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С364</t>
  </si>
  <si>
    <t>С365</t>
  </si>
  <si>
    <t>С366</t>
  </si>
  <si>
    <t>С367</t>
  </si>
  <si>
    <t>С368</t>
  </si>
  <si>
    <t>С369</t>
  </si>
  <si>
    <t>Трубопровод «от Н-402 до Т-401» № HL-4118</t>
  </si>
  <si>
    <t>Трубопровод «от Н-402 до Т-401» № HL-4119</t>
  </si>
  <si>
    <t>Трубопровод «от Н-402 до Т-401» № HL-4120</t>
  </si>
  <si>
    <t>Трубопровод «от Н-402 до Т-401» № HL-4121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</si>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</sst>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11" borderId="1" xfId="0" applyFont="1" applyFill="1" applyBorder="1"/>
    <xf numFmtId="0" fontId="0" fillId="11" borderId="1" xfId="0" applyFill="1" applyBorder="1" applyAlignment="1">
      <alignment wrapText="1"/>
    </xf>
    <xf numFmtId="11" fontId="7" fillId="11" borderId="1" xfId="0" applyNumberFormat="1" applyFont="1" applyFill="1" applyBorder="1"/>
    <xf numFmtId="0" fontId="7" fillId="11" borderId="9" xfId="0" applyFont="1" applyFill="1" applyBorder="1"/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11" fontId="7" fillId="3" borderId="1" xfId="0" applyNumberFormat="1" applyFont="1" applyFill="1" applyBorder="1"/>
    <xf numFmtId="0" fontId="0" fillId="11" borderId="1" xfId="0" applyFill="1" applyBorder="1"/>
    <xf numFmtId="0" fontId="0" fillId="3" borderId="1" xfId="0" applyFill="1" applyBorder="1"/>
    <xf numFmtId="0" fontId="7" fillId="3" borderId="9" xfId="0" applyFont="1" applyFill="1" applyBorder="1"/>
    <xf numFmtId="0" fontId="7" fillId="11" borderId="0" xfId="0" applyFont="1" applyFill="1"/>
    <xf numFmtId="0" fontId="7" fillId="11" borderId="7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7" fillId="6" borderId="1" xfId="0" applyNumberFormat="1" applyFont="1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7" fillId="4" borderId="1" xfId="0" applyNumberFormat="1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7" fillId="7" borderId="1" xfId="0" applyNumberFormat="1" applyFont="1" applyFill="1" applyBorder="1"/>
    <xf numFmtId="0" fontId="7" fillId="7" borderId="9" xfId="0" applyFont="1" applyFill="1" applyBorder="1"/>
    <xf numFmtId="0" fontId="7" fillId="7" borderId="7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7" fillId="5" borderId="1" xfId="0" applyNumberFormat="1" applyFont="1" applyFill="1" applyBorder="1"/>
    <xf numFmtId="0" fontId="7" fillId="5" borderId="9" xfId="0" applyFont="1" applyFill="1" applyBorder="1"/>
    <xf numFmtId="0" fontId="7" fillId="5" borderId="7" xfId="0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164" fontId="7" fillId="4" borderId="1" xfId="0" applyNumberFormat="1" applyFont="1" applyFill="1" applyBorder="1"/>
    <xf numFmtId="0" fontId="6" fillId="12" borderId="0" xfId="0" applyFont="1" applyFill="1"/>
    <xf numFmtId="0" fontId="7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1" fontId="7" fillId="2" borderId="1" xfId="0" applyNumberFormat="1" applyFont="1" applyFill="1" applyBorder="1"/>
    <xf numFmtId="0" fontId="7" fillId="2" borderId="9" xfId="0" applyFont="1" applyFill="1" applyBorder="1"/>
    <xf numFmtId="0" fontId="7" fillId="2" borderId="7" xfId="0" applyFont="1" applyFill="1" applyBorder="1"/>
    <xf numFmtId="0" fontId="7" fillId="2" borderId="12" xfId="0" applyFont="1" applyFill="1" applyBorder="1"/>
    <xf numFmtId="0" fontId="0" fillId="2" borderId="12" xfId="0" applyFill="1" applyBorder="1"/>
    <xf numFmtId="0" fontId="0" fillId="2" borderId="12" xfId="0" applyFill="1" applyBorder="1" applyAlignment="1">
      <alignment wrapText="1"/>
    </xf>
    <xf numFmtId="11" fontId="7" fillId="2" borderId="12" xfId="0" applyNumberFormat="1" applyFont="1" applyFill="1" applyBorder="1"/>
    <xf numFmtId="0" fontId="7" fillId="3" borderId="15" xfId="0" applyFont="1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11" fontId="7" fillId="3" borderId="15" xfId="0" applyNumberFormat="1" applyFont="1" applyFill="1" applyBorder="1"/>
    <xf numFmtId="0" fontId="7" fillId="3" borderId="14" xfId="0" applyFont="1" applyFill="1" applyBorder="1"/>
    <xf numFmtId="0" fontId="7" fillId="4" borderId="12" xfId="0" applyFont="1" applyFill="1" applyBorder="1"/>
    <xf numFmtId="0" fontId="0" fillId="4" borderId="12" xfId="0" applyFill="1" applyBorder="1"/>
    <xf numFmtId="0" fontId="0" fillId="4" borderId="12" xfId="0" applyFill="1" applyBorder="1" applyAlignment="1">
      <alignment wrapText="1"/>
    </xf>
    <xf numFmtId="11" fontId="7" fillId="4" borderId="12" xfId="0" applyNumberFormat="1" applyFont="1" applyFill="1" applyBorder="1"/>
    <xf numFmtId="0" fontId="7" fillId="5" borderId="12" xfId="0" applyFont="1" applyFill="1" applyBorder="1"/>
    <xf numFmtId="0" fontId="0" fillId="5" borderId="12" xfId="0" applyFill="1" applyBorder="1"/>
    <xf numFmtId="0" fontId="0" fillId="5" borderId="12" xfId="0" applyFill="1" applyBorder="1" applyAlignment="1">
      <alignment wrapText="1"/>
    </xf>
    <xf numFmtId="11" fontId="7" fillId="5" borderId="12" xfId="0" applyNumberFormat="1" applyFont="1" applyFill="1" applyBorder="1"/>
    <xf numFmtId="0" fontId="7" fillId="7" borderId="12" xfId="0" applyFont="1" applyFill="1" applyBorder="1"/>
    <xf numFmtId="0" fontId="0" fillId="7" borderId="12" xfId="0" applyFill="1" applyBorder="1"/>
    <xf numFmtId="0" fontId="0" fillId="7" borderId="12" xfId="0" applyFill="1" applyBorder="1" applyAlignment="1">
      <alignment wrapText="1"/>
    </xf>
    <xf numFmtId="11" fontId="7" fillId="7" borderId="12" xfId="0" applyNumberFormat="1" applyFont="1" applyFill="1" applyBorder="1"/>
    <xf numFmtId="0" fontId="7" fillId="6" borderId="12" xfId="0" applyFont="1" applyFill="1" applyBorder="1"/>
    <xf numFmtId="0" fontId="0" fillId="6" borderId="12" xfId="0" applyFill="1" applyBorder="1"/>
    <xf numFmtId="0" fontId="0" fillId="6" borderId="12" xfId="0" applyFill="1" applyBorder="1" applyAlignment="1">
      <alignment wrapText="1"/>
    </xf>
    <xf numFmtId="11" fontId="7" fillId="6" borderId="12" xfId="0" applyNumberFormat="1" applyFont="1" applyFill="1" applyBorder="1"/>
    <xf numFmtId="164" fontId="7" fillId="6" borderId="1" xfId="0" applyNumberFormat="1" applyFont="1" applyFill="1" applyBorder="1"/>
    <xf numFmtId="0" fontId="7" fillId="6" borderId="16" xfId="0" applyFont="1" applyFill="1" applyBorder="1"/>
    <xf numFmtId="0" fontId="0" fillId="6" borderId="15" xfId="0" applyFill="1" applyBorder="1"/>
    <xf numFmtId="0" fontId="0" fillId="6" borderId="15" xfId="0" applyFill="1" applyBorder="1" applyAlignment="1">
      <alignment wrapText="1"/>
    </xf>
    <xf numFmtId="11" fontId="7" fillId="6" borderId="15" xfId="0" applyNumberFormat="1" applyFont="1" applyFill="1" applyBorder="1"/>
    <xf numFmtId="0" fontId="7" fillId="6" borderId="15" xfId="0" applyFont="1" applyFill="1" applyBorder="1"/>
    <xf numFmtId="0" fontId="7" fillId="6" borderId="14" xfId="0" applyFont="1" applyFill="1" applyBorder="1"/>
    <xf numFmtId="0" fontId="7" fillId="13" borderId="12" xfId="0" applyFont="1" applyFill="1" applyBorder="1"/>
    <xf numFmtId="0" fontId="0" fillId="13" borderId="12" xfId="0" applyFill="1" applyBorder="1"/>
    <xf numFmtId="0" fontId="0" fillId="13" borderId="12" xfId="0" applyFill="1" applyBorder="1" applyAlignment="1">
      <alignment wrapText="1"/>
    </xf>
    <xf numFmtId="11" fontId="7" fillId="13" borderId="12" xfId="0" applyNumberFormat="1" applyFont="1" applyFill="1" applyBorder="1"/>
    <xf numFmtId="0" fontId="7" fillId="13" borderId="9" xfId="0" applyFont="1" applyFill="1" applyBorder="1"/>
    <xf numFmtId="0" fontId="7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7" fillId="13" borderId="1" xfId="0" applyNumberFormat="1" applyFont="1" applyFill="1" applyBorder="1"/>
    <xf numFmtId="0" fontId="7" fillId="13" borderId="7" xfId="0" applyFont="1" applyFill="1" applyBorder="1"/>
    <xf numFmtId="0" fontId="7" fillId="14" borderId="12" xfId="0" applyFont="1" applyFill="1" applyBorder="1"/>
    <xf numFmtId="0" fontId="0" fillId="14" borderId="12" xfId="0" applyFill="1" applyBorder="1"/>
    <xf numFmtId="0" fontId="0" fillId="14" borderId="12" xfId="0" applyFill="1" applyBorder="1" applyAlignment="1">
      <alignment wrapText="1"/>
    </xf>
    <xf numFmtId="11" fontId="7" fillId="14" borderId="12" xfId="0" applyNumberFormat="1" applyFont="1" applyFill="1" applyBorder="1"/>
    <xf numFmtId="0" fontId="7" fillId="14" borderId="9" xfId="0" applyFont="1" applyFill="1" applyBorder="1"/>
    <xf numFmtId="0" fontId="7" fillId="14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11" fontId="7" fillId="14" borderId="1" xfId="0" applyNumberFormat="1" applyFont="1" applyFill="1" applyBorder="1"/>
    <xf numFmtId="0" fontId="7" fillId="14" borderId="7" xfId="0" applyFont="1" applyFill="1" applyBorder="1"/>
    <xf numFmtId="0" fontId="7" fillId="3" borderId="12" xfId="0" applyFont="1" applyFill="1" applyBorder="1"/>
    <xf numFmtId="0" fontId="0" fillId="3" borderId="12" xfId="0" applyFill="1" applyBorder="1"/>
    <xf numFmtId="0" fontId="0" fillId="3" borderId="12" xfId="0" applyFill="1" applyBorder="1" applyAlignment="1">
      <alignment wrapText="1"/>
    </xf>
    <xf numFmtId="11" fontId="7" fillId="3" borderId="12" xfId="0" applyNumberFormat="1" applyFont="1" applyFill="1" applyBorder="1"/>
    <xf numFmtId="0" fontId="7" fillId="7" borderId="16" xfId="0" applyFont="1" applyFill="1" applyBorder="1"/>
    <xf numFmtId="0" fontId="0" fillId="7" borderId="15" xfId="0" applyFill="1" applyBorder="1"/>
    <xf numFmtId="0" fontId="0" fillId="7" borderId="15" xfId="0" applyFill="1" applyBorder="1" applyAlignment="1">
      <alignment wrapText="1"/>
    </xf>
    <xf numFmtId="11" fontId="7" fillId="7" borderId="15" xfId="0" applyNumberFormat="1" applyFont="1" applyFill="1" applyBorder="1"/>
    <xf numFmtId="0" fontId="7" fillId="7" borderId="15" xfId="0" applyFont="1" applyFill="1" applyBorder="1"/>
    <xf numFmtId="0" fontId="7" fillId="7" borderId="14" xfId="0" applyFont="1" applyFill="1" applyBorder="1"/>
    <xf numFmtId="164" fontId="7" fillId="3" borderId="1" xfId="0" applyNumberFormat="1" applyFont="1" applyFill="1" applyBorder="1"/>
    <xf numFmtId="0" fontId="7" fillId="4" borderId="16" xfId="0" applyFont="1" applyFill="1" applyBorder="1"/>
    <xf numFmtId="0" fontId="0" fillId="4" borderId="15" xfId="0" applyFill="1" applyBorder="1"/>
    <xf numFmtId="0" fontId="0" fillId="4" borderId="15" xfId="0" applyFill="1" applyBorder="1" applyAlignment="1">
      <alignment wrapText="1"/>
    </xf>
    <xf numFmtId="11" fontId="7" fillId="4" borderId="15" xfId="0" applyNumberFormat="1" applyFont="1" applyFill="1" applyBorder="1"/>
    <xf numFmtId="0" fontId="7" fillId="4" borderId="15" xfId="0" applyFont="1" applyFill="1" applyBorder="1"/>
    <xf numFmtId="0" fontId="7" fillId="4" borderId="14" xfId="0" applyFont="1" applyFill="1" applyBorder="1"/>
    <xf numFmtId="0" fontId="0" fillId="6" borderId="17" xfId="0" applyFill="1" applyBorder="1"/>
    <xf numFmtId="0" fontId="0" fillId="6" borderId="17" xfId="0" applyFill="1" applyBorder="1" applyAlignment="1">
      <alignment wrapText="1"/>
    </xf>
    <xf numFmtId="11" fontId="7" fillId="6" borderId="17" xfId="0" applyNumberFormat="1" applyFont="1" applyFill="1" applyBorder="1"/>
    <xf numFmtId="0" fontId="7" fillId="6" borderId="17" xfId="0" applyFont="1" applyFill="1" applyBorder="1"/>
    <xf numFmtId="0" fontId="0" fillId="4" borderId="17" xfId="0" applyFill="1" applyBorder="1"/>
    <xf numFmtId="0" fontId="0" fillId="4" borderId="17" xfId="0" applyFill="1" applyBorder="1" applyAlignment="1">
      <alignment wrapText="1"/>
    </xf>
    <xf numFmtId="11" fontId="7" fillId="4" borderId="17" xfId="0" applyNumberFormat="1" applyFont="1" applyFill="1" applyBorder="1"/>
    <xf numFmtId="0" fontId="7" fillId="4" borderId="17" xfId="0" applyFont="1" applyFill="1" applyBorder="1"/>
    <xf numFmtId="0" fontId="0" fillId="3" borderId="17" xfId="0" applyFill="1" applyBorder="1"/>
    <xf numFmtId="0" fontId="0" fillId="3" borderId="17" xfId="0" applyFill="1" applyBorder="1" applyAlignment="1">
      <alignment wrapText="1"/>
    </xf>
    <xf numFmtId="11" fontId="7" fillId="3" borderId="17" xfId="0" applyNumberFormat="1" applyFont="1" applyFill="1" applyBorder="1"/>
    <xf numFmtId="0" fontId="7" fillId="3" borderId="17" xfId="0" applyFont="1" applyFill="1" applyBorder="1"/>
    <xf numFmtId="0" fontId="7" fillId="11" borderId="12" xfId="0" applyFont="1" applyFill="1" applyBorder="1"/>
    <xf numFmtId="0" fontId="0" fillId="11" borderId="12" xfId="0" applyFill="1" applyBorder="1"/>
    <xf numFmtId="0" fontId="0" fillId="11" borderId="12" xfId="0" applyFill="1" applyBorder="1" applyAlignment="1">
      <alignment wrapText="1"/>
    </xf>
    <xf numFmtId="11" fontId="7" fillId="11" borderId="12" xfId="0" applyNumberFormat="1" applyFont="1" applyFill="1" applyBorder="1"/>
    <xf numFmtId="0" fontId="0" fillId="11" borderId="17" xfId="0" applyFill="1" applyBorder="1"/>
    <xf numFmtId="0" fontId="0" fillId="11" borderId="17" xfId="0" applyFill="1" applyBorder="1" applyAlignment="1">
      <alignment wrapText="1"/>
    </xf>
    <xf numFmtId="11" fontId="7" fillId="11" borderId="17" xfId="0" applyNumberFormat="1" applyFont="1" applyFill="1" applyBorder="1"/>
    <xf numFmtId="0" fontId="7" fillId="11" borderId="17" xfId="0" applyFont="1" applyFill="1" applyBorder="1"/>
    <xf numFmtId="164" fontId="7" fillId="7" borderId="1" xfId="0" applyNumberFormat="1" applyFont="1" applyFill="1" applyBorder="1"/>
    <xf numFmtId="0" fontId="7" fillId="11" borderId="15" xfId="0" applyFont="1" applyFill="1" applyBorder="1"/>
    <xf numFmtId="164" fontId="7" fillId="7" borderId="15" xfId="0" applyNumberFormat="1" applyFont="1" applyFill="1" applyBorder="1"/>
    <xf numFmtId="164" fontId="7" fillId="6" borderId="15" xfId="0" applyNumberFormat="1" applyFont="1" applyFill="1" applyBorder="1"/>
    <xf numFmtId="0" fontId="7" fillId="12" borderId="18" xfId="0" applyFont="1" applyFill="1" applyBorder="1" applyAlignment="1">
      <alignment wrapText="1"/>
    </xf>
    <xf numFmtId="0" fontId="7" fillId="12" borderId="19" xfId="0" applyFont="1" applyFill="1" applyBorder="1" applyAlignment="1">
      <alignment wrapText="1"/>
    </xf>
    <xf numFmtId="165" fontId="7" fillId="12" borderId="1" xfId="0" applyNumberFormat="1" applyFont="1" applyFill="1" applyBorder="1" applyAlignment="1">
      <alignment wrapText="1"/>
    </xf>
    <xf numFmtId="165" fontId="11" fillId="12" borderId="0" xfId="0" applyNumberFormat="1" applyFont="1" applyFill="1"/>
    <xf numFmtId="165" fontId="11" fillId="12" borderId="1" xfId="0" applyNumberFormat="1" applyFont="1" applyFill="1" applyBorder="1"/>
    <xf numFmtId="165" fontId="0" fillId="0" borderId="0" xfId="0" applyNumberFormat="1"/>
    <xf numFmtId="0" fontId="10" fillId="12" borderId="11" xfId="0" applyFont="1" applyFill="1" applyBorder="1"/>
    <xf numFmtId="0" fontId="10" fillId="12" borderId="11" xfId="0" applyFont="1" applyFill="1" applyBorder="1" applyAlignment="1">
      <alignment horizontal="right"/>
    </xf>
    <xf numFmtId="11" fontId="9" fillId="12" borderId="10" xfId="0" applyNumberFormat="1" applyFont="1" applyFill="1" applyBorder="1"/>
    <xf numFmtId="11" fontId="9" fillId="12" borderId="13" xfId="0" applyNumberFormat="1" applyFont="1" applyFill="1" applyBorder="1"/>
    <xf numFmtId="0" fontId="7" fillId="0" borderId="11" xfId="0" applyFont="1" applyBorder="1"/>
    <xf numFmtId="0" fontId="0" fillId="2" borderId="0" xfId="0" applyFill="1" applyAlignment="1">
      <alignment wrapText="1"/>
    </xf>
    <xf numFmtId="0" fontId="7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11" fontId="7" fillId="15" borderId="1" xfId="0" applyNumberFormat="1" applyFont="1" applyFill="1" applyBorder="1"/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239" customWidth="1"/>
    <col min="9" max="9" width="16.6640625" style="33" customWidth="1"/>
    <col min="10" max="13" width="8.88671875" style="33"/>
    <col min="14" max="14" width="8.88671875" style="132"/>
    <col min="15" max="16384" width="8.88671875" style="33"/>
  </cols>
  <sheetData>
    <row r="1" spans="2:14" ht="58.95" customHeight="1">
      <c r="B1" s="36" t="s">
        <v>540</v>
      </c>
      <c r="C1" s="234" t="s">
        <v>160</v>
      </c>
      <c r="D1" s="36" t="s">
        <v>161</v>
      </c>
      <c r="E1" s="36" t="s">
        <v>162</v>
      </c>
      <c r="F1" s="36" t="s">
        <v>163</v>
      </c>
      <c r="G1" s="36" t="s">
        <v>70</v>
      </c>
      <c r="H1" s="236" t="s">
        <v>74</v>
      </c>
      <c r="I1" s="37" t="s">
        <v>164</v>
      </c>
    </row>
    <row r="2" spans="2:14">
      <c r="B2" s="116"/>
      <c r="C2" s="116"/>
      <c r="D2" s="116"/>
      <c r="E2" s="116"/>
      <c r="F2" s="116"/>
      <c r="G2" s="116"/>
      <c r="H2" s="237"/>
      <c r="I2" s="118"/>
    </row>
    <row r="3" spans="2:14">
      <c r="B3" s="116"/>
      <c r="C3" s="116"/>
      <c r="D3" s="116"/>
      <c r="E3" s="116"/>
      <c r="F3" s="70" t="s">
        <v>165</v>
      </c>
      <c r="G3" s="119"/>
      <c r="H3" s="238">
        <f>C9*D4</f>
        <v>0.2</v>
      </c>
      <c r="I3" s="121">
        <f>B14*H3</f>
        <v>2.0000000000000002E-5</v>
      </c>
    </row>
    <row r="4" spans="2:14">
      <c r="B4" s="116"/>
      <c r="C4" s="70" t="s">
        <v>168</v>
      </c>
      <c r="D4" s="44">
        <v>0.2</v>
      </c>
      <c r="E4" s="122"/>
      <c r="F4" s="122"/>
      <c r="G4" s="116"/>
      <c r="H4" s="237"/>
      <c r="I4" s="118"/>
    </row>
    <row r="5" spans="2:14">
      <c r="B5" s="116"/>
      <c r="C5" s="124"/>
      <c r="D5" s="125"/>
      <c r="E5" s="116"/>
      <c r="F5" s="70" t="s">
        <v>539</v>
      </c>
      <c r="G5" s="119"/>
      <c r="H5" s="238">
        <f>C9*D7*F6</f>
        <v>4.0000000000000008E-2</v>
      </c>
      <c r="I5" s="121">
        <f>B14*H5</f>
        <v>4.0000000000000007E-6</v>
      </c>
    </row>
    <row r="6" spans="2:14">
      <c r="B6" s="240"/>
      <c r="C6" s="116"/>
      <c r="D6" s="125"/>
      <c r="E6" s="70" t="s">
        <v>166</v>
      </c>
      <c r="F6" s="44">
        <v>0.05</v>
      </c>
      <c r="G6" s="116"/>
      <c r="H6" s="237"/>
      <c r="I6" s="126"/>
    </row>
    <row r="7" spans="2:14">
      <c r="B7" s="240"/>
      <c r="C7" s="70" t="s">
        <v>172</v>
      </c>
      <c r="D7" s="49">
        <v>0.8</v>
      </c>
      <c r="E7" s="116"/>
      <c r="F7" s="125"/>
      <c r="G7" s="116"/>
      <c r="H7" s="237"/>
      <c r="I7" s="126"/>
    </row>
    <row r="8" spans="2:14">
      <c r="B8" s="240"/>
      <c r="C8" s="116"/>
      <c r="D8" s="125"/>
      <c r="E8" s="44">
        <v>1</v>
      </c>
      <c r="F8" s="49">
        <v>0.95</v>
      </c>
      <c r="G8" s="116"/>
      <c r="H8" s="237"/>
      <c r="I8" s="126"/>
    </row>
    <row r="9" spans="2:14">
      <c r="B9" s="241" t="s">
        <v>170</v>
      </c>
      <c r="C9" s="63">
        <v>1</v>
      </c>
      <c r="D9" s="127" t="s">
        <v>171</v>
      </c>
      <c r="E9" s="127" t="s">
        <v>169</v>
      </c>
      <c r="F9" s="128" t="s">
        <v>173</v>
      </c>
      <c r="G9" s="119"/>
      <c r="H9" s="238">
        <f>C9*D7*E8*F8</f>
        <v>0.76</v>
      </c>
      <c r="I9" s="121">
        <f>B14*H9</f>
        <v>7.6000000000000004E-5</v>
      </c>
    </row>
    <row r="10" spans="2:14">
      <c r="B10" s="240"/>
      <c r="C10" s="116"/>
      <c r="D10" s="125"/>
      <c r="E10" s="125"/>
      <c r="F10" s="116"/>
      <c r="G10" s="116"/>
      <c r="H10" s="237"/>
      <c r="I10" s="126"/>
    </row>
    <row r="11" spans="2:14">
      <c r="B11" s="240"/>
      <c r="C11" s="116"/>
      <c r="D11" s="129"/>
      <c r="E11" s="125"/>
      <c r="F11" s="116"/>
      <c r="G11" s="116"/>
      <c r="H11" s="237"/>
      <c r="I11" s="126"/>
      <c r="N11" s="132">
        <v>0.2</v>
      </c>
    </row>
    <row r="12" spans="2:14">
      <c r="B12" s="240"/>
      <c r="C12" s="116"/>
      <c r="D12" s="116"/>
      <c r="E12" s="125"/>
      <c r="F12" s="116"/>
      <c r="G12" s="116"/>
      <c r="H12" s="237"/>
      <c r="I12" s="126"/>
      <c r="N12" s="132">
        <v>4.0000000000000008E-2</v>
      </c>
    </row>
    <row r="13" spans="2:14">
      <c r="B13" s="240"/>
      <c r="C13" s="116"/>
      <c r="D13" s="116"/>
      <c r="E13" s="49">
        <v>0</v>
      </c>
      <c r="F13" s="70" t="s">
        <v>165</v>
      </c>
      <c r="G13" s="119"/>
      <c r="H13" s="238">
        <f>F14*E13*D7*C9</f>
        <v>0</v>
      </c>
      <c r="I13" s="121">
        <f>H13*B14</f>
        <v>0</v>
      </c>
      <c r="N13" s="132">
        <v>0.76</v>
      </c>
    </row>
    <row r="14" spans="2:14">
      <c r="B14" s="242">
        <f>0.0001</f>
        <v>1E-4</v>
      </c>
      <c r="C14" s="116"/>
      <c r="D14" s="70" t="s">
        <v>174</v>
      </c>
      <c r="E14" s="130" t="s">
        <v>166</v>
      </c>
      <c r="F14" s="44">
        <v>0.05</v>
      </c>
      <c r="G14" s="116"/>
      <c r="H14" s="237"/>
      <c r="I14" s="126"/>
      <c r="N14" s="132">
        <v>0.2</v>
      </c>
    </row>
    <row r="15" spans="2:14">
      <c r="B15" s="243"/>
      <c r="C15" s="116"/>
      <c r="D15" s="116"/>
      <c r="E15" s="129"/>
      <c r="F15" s="125"/>
      <c r="G15" s="116"/>
      <c r="H15" s="237"/>
      <c r="I15" s="126"/>
      <c r="N15" s="132">
        <v>4.0000000000000008E-2</v>
      </c>
    </row>
    <row r="16" spans="2:14">
      <c r="B16" s="240"/>
      <c r="C16" s="116"/>
      <c r="D16" s="116"/>
      <c r="E16" s="116"/>
      <c r="F16" s="49">
        <v>0.95</v>
      </c>
      <c r="G16" s="116"/>
      <c r="H16" s="237"/>
      <c r="I16" s="126"/>
      <c r="N16" s="132">
        <v>0.76</v>
      </c>
    </row>
    <row r="17" spans="2:9">
      <c r="B17" s="240"/>
      <c r="C17" s="116"/>
      <c r="D17" s="116"/>
      <c r="E17" s="70" t="s">
        <v>169</v>
      </c>
      <c r="F17" s="128" t="s">
        <v>173</v>
      </c>
      <c r="G17" s="119"/>
      <c r="H17" s="238">
        <f>F16*E13*D7*C9</f>
        <v>0</v>
      </c>
      <c r="I17" s="121">
        <f>B14*H17</f>
        <v>0</v>
      </c>
    </row>
    <row r="18" spans="2:9">
      <c r="B18" s="241" t="s">
        <v>176</v>
      </c>
      <c r="C18" s="63">
        <v>1</v>
      </c>
      <c r="D18" s="116"/>
      <c r="E18" s="116"/>
      <c r="F18" s="116"/>
      <c r="G18" s="116"/>
      <c r="H18" s="237"/>
      <c r="I18" s="126"/>
    </row>
    <row r="19" spans="2:9">
      <c r="B19" s="240"/>
      <c r="C19" s="116"/>
      <c r="D19" s="116"/>
      <c r="E19" s="116"/>
      <c r="F19" s="116"/>
      <c r="G19" s="116"/>
      <c r="H19" s="237"/>
      <c r="I19" s="118"/>
    </row>
    <row r="20" spans="2:9">
      <c r="B20" s="240"/>
      <c r="C20" s="116"/>
      <c r="D20" s="116"/>
      <c r="E20" s="116"/>
      <c r="F20" s="70" t="s">
        <v>165</v>
      </c>
      <c r="G20" s="119"/>
      <c r="H20" s="238">
        <f>C18*D21</f>
        <v>0.2</v>
      </c>
      <c r="I20" s="121">
        <f>B14*H20</f>
        <v>2.0000000000000002E-5</v>
      </c>
    </row>
    <row r="21" spans="2:9">
      <c r="B21" s="240"/>
      <c r="C21" s="70" t="s">
        <v>168</v>
      </c>
      <c r="D21" s="44">
        <v>0.2</v>
      </c>
      <c r="E21" s="122"/>
      <c r="F21" s="122"/>
      <c r="G21" s="116"/>
      <c r="H21" s="237"/>
      <c r="I21" s="118"/>
    </row>
    <row r="22" spans="2:9">
      <c r="B22" s="244"/>
      <c r="C22" s="124"/>
      <c r="D22" s="125"/>
      <c r="E22" s="116"/>
      <c r="F22" s="70" t="s">
        <v>180</v>
      </c>
      <c r="G22" s="119"/>
      <c r="H22" s="238">
        <f>C18*D24*F23</f>
        <v>4.0000000000000008E-2</v>
      </c>
      <c r="I22" s="121">
        <f>B14*H22</f>
        <v>4.0000000000000007E-6</v>
      </c>
    </row>
    <row r="23" spans="2:9">
      <c r="B23" s="116"/>
      <c r="C23" s="116"/>
      <c r="D23" s="125"/>
      <c r="E23" s="70" t="s">
        <v>166</v>
      </c>
      <c r="F23" s="44">
        <v>0.05</v>
      </c>
      <c r="G23" s="116"/>
      <c r="H23" s="237"/>
      <c r="I23" s="126"/>
    </row>
    <row r="24" spans="2:9">
      <c r="B24" s="116"/>
      <c r="C24" s="70" t="s">
        <v>172</v>
      </c>
      <c r="D24" s="49">
        <v>0.8</v>
      </c>
      <c r="E24" s="116"/>
      <c r="F24" s="125"/>
      <c r="G24" s="116"/>
      <c r="H24" s="237"/>
      <c r="I24" s="126"/>
    </row>
    <row r="25" spans="2:9">
      <c r="B25" s="116"/>
      <c r="C25" s="116"/>
      <c r="D25" s="125"/>
      <c r="E25" s="44">
        <v>1</v>
      </c>
      <c r="F25" s="49">
        <v>0.95</v>
      </c>
      <c r="G25" s="116"/>
      <c r="H25" s="237"/>
      <c r="I25" s="126"/>
    </row>
    <row r="26" spans="2:9">
      <c r="B26" s="116"/>
      <c r="C26" s="116"/>
      <c r="D26" s="127" t="s">
        <v>171</v>
      </c>
      <c r="E26" s="127" t="s">
        <v>169</v>
      </c>
      <c r="F26" s="128" t="s">
        <v>173</v>
      </c>
      <c r="G26" s="119"/>
      <c r="H26" s="238">
        <f>C18*D24*E25*F25</f>
        <v>0.76</v>
      </c>
      <c r="I26" s="121">
        <f>B14*H26</f>
        <v>7.6000000000000004E-5</v>
      </c>
    </row>
    <row r="27" spans="2:9">
      <c r="B27" s="116"/>
      <c r="C27" s="116"/>
      <c r="D27" s="125"/>
      <c r="E27" s="125"/>
      <c r="F27" s="116"/>
      <c r="G27" s="116"/>
      <c r="H27" s="237"/>
      <c r="I27" s="126"/>
    </row>
    <row r="28" spans="2:9">
      <c r="B28" s="116"/>
      <c r="C28" s="116"/>
      <c r="D28" s="129"/>
      <c r="E28" s="125"/>
      <c r="F28" s="116"/>
      <c r="G28" s="116"/>
      <c r="H28" s="237"/>
      <c r="I28" s="126"/>
    </row>
    <row r="29" spans="2:9">
      <c r="B29" s="116"/>
      <c r="C29" s="116"/>
      <c r="D29" s="116"/>
      <c r="E29" s="125"/>
      <c r="F29" s="116"/>
      <c r="G29" s="116"/>
      <c r="H29" s="237"/>
      <c r="I29" s="126"/>
    </row>
    <row r="30" spans="2:9">
      <c r="B30" s="116"/>
      <c r="C30" s="116"/>
      <c r="D30" s="116"/>
      <c r="E30" s="49">
        <v>0</v>
      </c>
      <c r="F30" s="70" t="s">
        <v>165</v>
      </c>
      <c r="G30" s="119"/>
      <c r="H30" s="238">
        <f>F31*E30*D24*C18</f>
        <v>0</v>
      </c>
      <c r="I30" s="121">
        <f>H30*B14</f>
        <v>0</v>
      </c>
    </row>
    <row r="31" spans="2:9">
      <c r="B31" s="116"/>
      <c r="C31" s="116"/>
      <c r="D31" s="70" t="s">
        <v>174</v>
      </c>
      <c r="E31" s="130" t="s">
        <v>166</v>
      </c>
      <c r="F31" s="44">
        <v>0.05</v>
      </c>
      <c r="G31" s="116"/>
      <c r="H31" s="237"/>
      <c r="I31" s="126"/>
    </row>
    <row r="32" spans="2:9">
      <c r="B32" s="116"/>
      <c r="C32" s="116"/>
      <c r="D32" s="116"/>
      <c r="E32" s="129"/>
      <c r="F32" s="125"/>
      <c r="G32" s="116"/>
      <c r="H32" s="237"/>
      <c r="I32" s="126"/>
    </row>
    <row r="33" spans="2:9">
      <c r="B33" s="116"/>
      <c r="C33" s="116"/>
      <c r="D33" s="116"/>
      <c r="E33" s="116"/>
      <c r="F33" s="49">
        <v>0.95</v>
      </c>
      <c r="G33" s="116"/>
      <c r="H33" s="237"/>
      <c r="I33" s="126"/>
    </row>
    <row r="34" spans="2:9">
      <c r="B34" s="116"/>
      <c r="C34" s="116"/>
      <c r="D34" s="116"/>
      <c r="E34" s="70" t="s">
        <v>169</v>
      </c>
      <c r="F34" s="128" t="s">
        <v>173</v>
      </c>
      <c r="G34" s="119"/>
      <c r="H34" s="238">
        <f>F33*E30*D24*C18</f>
        <v>0</v>
      </c>
      <c r="I34" s="121">
        <f>B14*H34</f>
        <v>0</v>
      </c>
    </row>
    <row r="35" spans="2:9">
      <c r="C35" s="116"/>
      <c r="D35" s="116"/>
      <c r="E35" s="116"/>
      <c r="F35" s="116"/>
      <c r="G35" s="116"/>
      <c r="H35" s="237"/>
      <c r="I35" s="126"/>
    </row>
  </sheetData>
  <conditionalFormatting sqref="I3:I18 I20:I35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4" sqref="K24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239" customWidth="1"/>
    <col min="9" max="9" width="16.6640625" style="33" customWidth="1"/>
    <col min="10" max="13" width="8.88671875" style="33"/>
    <col min="14" max="14" width="8.88671875" style="132"/>
    <col min="15" max="16384" width="8.88671875" style="33"/>
  </cols>
  <sheetData>
    <row r="1" spans="2:9" ht="58.95" customHeight="1">
      <c r="B1" s="36" t="s">
        <v>158</v>
      </c>
      <c r="C1" s="234" t="s">
        <v>160</v>
      </c>
      <c r="D1" s="36" t="s">
        <v>161</v>
      </c>
      <c r="E1" s="36" t="s">
        <v>162</v>
      </c>
      <c r="F1" s="36" t="s">
        <v>163</v>
      </c>
      <c r="G1" s="36" t="s">
        <v>70</v>
      </c>
      <c r="H1" s="236" t="s">
        <v>74</v>
      </c>
      <c r="I1" s="37" t="s">
        <v>164</v>
      </c>
    </row>
    <row r="2" spans="2:9">
      <c r="B2" s="116"/>
      <c r="C2" s="116"/>
      <c r="D2" s="116"/>
      <c r="E2" s="116"/>
      <c r="F2" s="116"/>
      <c r="G2" s="116"/>
      <c r="H2" s="237"/>
      <c r="I2" s="118"/>
    </row>
    <row r="3" spans="2:9">
      <c r="B3" s="116"/>
      <c r="C3" s="116"/>
      <c r="D3" s="116"/>
      <c r="E3" s="116"/>
      <c r="F3" s="70" t="s">
        <v>165</v>
      </c>
      <c r="G3" s="119"/>
      <c r="H3" s="238">
        <f>C9*D4</f>
        <v>0.05</v>
      </c>
      <c r="I3" s="121">
        <f>B14*H3</f>
        <v>5.0000000000000004E-6</v>
      </c>
    </row>
    <row r="4" spans="2:9">
      <c r="B4" s="116"/>
      <c r="C4" s="70" t="s">
        <v>166</v>
      </c>
      <c r="D4" s="44">
        <v>0.05</v>
      </c>
      <c r="E4" s="122"/>
      <c r="F4" s="122"/>
      <c r="G4" s="116"/>
      <c r="H4" s="237"/>
      <c r="I4" s="118"/>
    </row>
    <row r="5" spans="2:9">
      <c r="B5" s="116"/>
      <c r="C5" s="124"/>
      <c r="D5" s="125"/>
      <c r="E5" s="116"/>
      <c r="F5" s="70" t="s">
        <v>539</v>
      </c>
      <c r="G5" s="119"/>
      <c r="H5" s="238">
        <f>C9*D7*F6</f>
        <v>4.7500000000000001E-2</v>
      </c>
      <c r="I5" s="121">
        <f>B14*H5</f>
        <v>4.7500000000000003E-6</v>
      </c>
    </row>
    <row r="6" spans="2:9">
      <c r="B6" s="240"/>
      <c r="C6" s="116"/>
      <c r="D6" s="125"/>
      <c r="E6" s="70" t="s">
        <v>166</v>
      </c>
      <c r="F6" s="44">
        <v>0.05</v>
      </c>
      <c r="G6" s="116"/>
      <c r="H6" s="237"/>
      <c r="I6" s="126"/>
    </row>
    <row r="7" spans="2:9">
      <c r="B7" s="240"/>
      <c r="C7" s="70" t="s">
        <v>169</v>
      </c>
      <c r="D7" s="49">
        <v>0.95</v>
      </c>
      <c r="E7" s="116"/>
      <c r="F7" s="125"/>
      <c r="G7" s="116"/>
      <c r="H7" s="237"/>
      <c r="I7" s="126"/>
    </row>
    <row r="8" spans="2:9">
      <c r="B8" s="240"/>
      <c r="C8" s="116"/>
      <c r="D8" s="125"/>
      <c r="E8" s="44">
        <v>1</v>
      </c>
      <c r="F8" s="49">
        <v>0.95</v>
      </c>
      <c r="G8" s="116"/>
      <c r="H8" s="237"/>
      <c r="I8" s="126"/>
    </row>
    <row r="9" spans="2:9">
      <c r="B9" s="241" t="s">
        <v>170</v>
      </c>
      <c r="C9" s="63">
        <v>1</v>
      </c>
      <c r="D9" s="127" t="s">
        <v>171</v>
      </c>
      <c r="E9" s="127" t="s">
        <v>169</v>
      </c>
      <c r="F9" s="128" t="s">
        <v>173</v>
      </c>
      <c r="G9" s="119"/>
      <c r="H9" s="238">
        <f>C9*D7*E8*F8</f>
        <v>0.90249999999999997</v>
      </c>
      <c r="I9" s="121">
        <f>B14*H9</f>
        <v>9.0249999999999998E-5</v>
      </c>
    </row>
    <row r="10" spans="2:9">
      <c r="B10" s="240"/>
      <c r="C10" s="116"/>
      <c r="D10" s="125"/>
      <c r="E10" s="125"/>
      <c r="F10" s="116"/>
      <c r="G10" s="116"/>
      <c r="H10" s="237"/>
      <c r="I10" s="126"/>
    </row>
    <row r="11" spans="2:9">
      <c r="B11" s="240"/>
      <c r="C11" s="116"/>
      <c r="D11" s="129"/>
      <c r="E11" s="125"/>
      <c r="F11" s="116"/>
      <c r="G11" s="116"/>
      <c r="H11" s="237"/>
      <c r="I11" s="126"/>
    </row>
    <row r="12" spans="2:9">
      <c r="B12" s="240"/>
      <c r="C12" s="116"/>
      <c r="D12" s="116"/>
      <c r="E12" s="125"/>
      <c r="F12" s="116"/>
      <c r="G12" s="116"/>
      <c r="H12" s="237"/>
      <c r="I12" s="126"/>
    </row>
    <row r="13" spans="2:9">
      <c r="B13" s="240"/>
      <c r="C13" s="116"/>
      <c r="D13" s="116"/>
      <c r="E13" s="49">
        <v>0</v>
      </c>
      <c r="F13" s="70" t="s">
        <v>165</v>
      </c>
      <c r="G13" s="119"/>
      <c r="H13" s="238">
        <f>F14*E13*D7*C9</f>
        <v>0</v>
      </c>
      <c r="I13" s="121">
        <f>H13*B14</f>
        <v>0</v>
      </c>
    </row>
    <row r="14" spans="2:9">
      <c r="B14" s="242">
        <f>0.0001</f>
        <v>1E-4</v>
      </c>
      <c r="C14" s="116"/>
      <c r="D14" s="70" t="s">
        <v>174</v>
      </c>
      <c r="E14" s="130" t="s">
        <v>166</v>
      </c>
      <c r="F14" s="44">
        <v>0.05</v>
      </c>
      <c r="G14" s="116"/>
      <c r="H14" s="237"/>
      <c r="I14" s="126"/>
    </row>
    <row r="15" spans="2:9">
      <c r="B15" s="243"/>
      <c r="C15" s="116"/>
      <c r="D15" s="116"/>
      <c r="E15" s="129"/>
      <c r="F15" s="125"/>
      <c r="G15" s="116"/>
      <c r="H15" s="237"/>
      <c r="I15" s="126"/>
    </row>
    <row r="16" spans="2:9">
      <c r="B16" s="240"/>
      <c r="C16" s="116"/>
      <c r="D16" s="116"/>
      <c r="E16" s="116"/>
      <c r="F16" s="49">
        <v>0.95</v>
      </c>
      <c r="G16" s="116"/>
      <c r="H16" s="237"/>
      <c r="I16" s="126"/>
    </row>
    <row r="17" spans="2:9">
      <c r="B17" s="240"/>
      <c r="C17" s="116"/>
      <c r="D17" s="116"/>
      <c r="E17" s="70" t="s">
        <v>169</v>
      </c>
      <c r="F17" s="128" t="s">
        <v>173</v>
      </c>
      <c r="G17" s="119"/>
      <c r="H17" s="238">
        <f>F16*E13*D7*C9</f>
        <v>0</v>
      </c>
      <c r="I17" s="121">
        <f>B14*H17</f>
        <v>0</v>
      </c>
    </row>
    <row r="18" spans="2:9">
      <c r="B18" s="241" t="s">
        <v>176</v>
      </c>
      <c r="C18" s="63">
        <v>1</v>
      </c>
      <c r="D18" s="116"/>
      <c r="E18" s="116"/>
      <c r="F18" s="116"/>
      <c r="G18" s="116"/>
      <c r="H18" s="237"/>
      <c r="I18" s="126"/>
    </row>
    <row r="19" spans="2:9">
      <c r="B19" s="240"/>
      <c r="C19" s="116"/>
      <c r="D19" s="116"/>
      <c r="E19" s="116"/>
      <c r="F19" s="116"/>
      <c r="G19" s="116"/>
      <c r="H19" s="237"/>
      <c r="I19" s="118"/>
    </row>
    <row r="20" spans="2:9">
      <c r="B20" s="240"/>
      <c r="C20" s="116"/>
      <c r="D20" s="116"/>
      <c r="E20" s="116"/>
      <c r="F20" s="70" t="s">
        <v>165</v>
      </c>
      <c r="G20" s="119"/>
      <c r="H20" s="238">
        <f>C18*D21</f>
        <v>0.05</v>
      </c>
      <c r="I20" s="121">
        <f>B14*H20</f>
        <v>5.0000000000000004E-6</v>
      </c>
    </row>
    <row r="21" spans="2:9">
      <c r="B21" s="240"/>
      <c r="C21" s="70" t="s">
        <v>166</v>
      </c>
      <c r="D21" s="44">
        <v>0.05</v>
      </c>
      <c r="E21" s="122"/>
      <c r="F21" s="122"/>
      <c r="G21" s="116"/>
      <c r="H21" s="237"/>
      <c r="I21" s="118"/>
    </row>
    <row r="22" spans="2:9">
      <c r="B22" s="244"/>
      <c r="C22" s="124"/>
      <c r="D22" s="125"/>
      <c r="E22" s="116"/>
      <c r="F22" s="70" t="s">
        <v>180</v>
      </c>
      <c r="G22" s="119"/>
      <c r="H22" s="238">
        <f>C18*D24*F23</f>
        <v>4.7500000000000001E-2</v>
      </c>
      <c r="I22" s="121">
        <f>B14*H22</f>
        <v>4.7500000000000003E-6</v>
      </c>
    </row>
    <row r="23" spans="2:9">
      <c r="B23" s="116"/>
      <c r="C23" s="116"/>
      <c r="D23" s="125"/>
      <c r="E23" s="70" t="s">
        <v>166</v>
      </c>
      <c r="F23" s="44">
        <v>0.05</v>
      </c>
      <c r="G23" s="116"/>
      <c r="H23" s="237"/>
      <c r="I23" s="126"/>
    </row>
    <row r="24" spans="2:9">
      <c r="B24" s="116"/>
      <c r="C24" s="70" t="s">
        <v>169</v>
      </c>
      <c r="D24" s="49">
        <v>0.95</v>
      </c>
      <c r="E24" s="116"/>
      <c r="F24" s="125"/>
      <c r="G24" s="116"/>
      <c r="H24" s="237"/>
      <c r="I24" s="126"/>
    </row>
    <row r="25" spans="2:9">
      <c r="B25" s="116"/>
      <c r="C25" s="116"/>
      <c r="D25" s="125"/>
      <c r="E25" s="44">
        <v>1</v>
      </c>
      <c r="F25" s="49">
        <v>0.95</v>
      </c>
      <c r="G25" s="116"/>
      <c r="H25" s="237"/>
      <c r="I25" s="126"/>
    </row>
    <row r="26" spans="2:9">
      <c r="B26" s="116"/>
      <c r="C26" s="116"/>
      <c r="D26" s="127" t="s">
        <v>171</v>
      </c>
      <c r="E26" s="127" t="s">
        <v>169</v>
      </c>
      <c r="F26" s="128" t="s">
        <v>173</v>
      </c>
      <c r="G26" s="119"/>
      <c r="H26" s="238">
        <f>C18*D24*E25*F25</f>
        <v>0.90249999999999997</v>
      </c>
      <c r="I26" s="121">
        <f>B14*H26</f>
        <v>9.0249999999999998E-5</v>
      </c>
    </row>
    <row r="27" spans="2:9">
      <c r="B27" s="116"/>
      <c r="C27" s="116"/>
      <c r="D27" s="125"/>
      <c r="E27" s="125"/>
      <c r="F27" s="116"/>
      <c r="G27" s="116"/>
      <c r="H27" s="237"/>
      <c r="I27" s="126"/>
    </row>
    <row r="28" spans="2:9">
      <c r="B28" s="116"/>
      <c r="C28" s="116"/>
      <c r="D28" s="129"/>
      <c r="E28" s="125"/>
      <c r="F28" s="116"/>
      <c r="G28" s="116"/>
      <c r="H28" s="237"/>
      <c r="I28" s="126"/>
    </row>
    <row r="29" spans="2:9">
      <c r="B29" s="116"/>
      <c r="C29" s="116"/>
      <c r="D29" s="116"/>
      <c r="E29" s="125"/>
      <c r="F29" s="116"/>
      <c r="G29" s="116"/>
      <c r="H29" s="237"/>
      <c r="I29" s="126"/>
    </row>
    <row r="30" spans="2:9">
      <c r="B30" s="116"/>
      <c r="C30" s="116"/>
      <c r="D30" s="116"/>
      <c r="E30" s="49">
        <v>0</v>
      </c>
      <c r="F30" s="70" t="s">
        <v>165</v>
      </c>
      <c r="G30" s="119"/>
      <c r="H30" s="238">
        <f>F31*E30*D24*C18</f>
        <v>0</v>
      </c>
      <c r="I30" s="121">
        <f>H30*B14</f>
        <v>0</v>
      </c>
    </row>
    <row r="31" spans="2:9">
      <c r="B31" s="116"/>
      <c r="C31" s="116"/>
      <c r="D31" s="70" t="s">
        <v>174</v>
      </c>
      <c r="E31" s="130" t="s">
        <v>166</v>
      </c>
      <c r="F31" s="44">
        <v>0.05</v>
      </c>
      <c r="G31" s="116"/>
      <c r="H31" s="237"/>
      <c r="I31" s="126"/>
    </row>
    <row r="32" spans="2:9">
      <c r="B32" s="116"/>
      <c r="C32" s="116"/>
      <c r="D32" s="116"/>
      <c r="E32" s="129"/>
      <c r="F32" s="125"/>
      <c r="G32" s="116"/>
      <c r="H32" s="237"/>
      <c r="I32" s="126"/>
    </row>
    <row r="33" spans="2:9">
      <c r="B33" s="116"/>
      <c r="C33" s="116"/>
      <c r="D33" s="116"/>
      <c r="E33" s="116"/>
      <c r="F33" s="49">
        <v>0.95</v>
      </c>
      <c r="G33" s="116"/>
      <c r="H33" s="237"/>
      <c r="I33" s="126"/>
    </row>
    <row r="34" spans="2:9">
      <c r="B34" s="116"/>
      <c r="C34" s="116"/>
      <c r="D34" s="116"/>
      <c r="E34" s="70" t="s">
        <v>169</v>
      </c>
      <c r="F34" s="128" t="s">
        <v>173</v>
      </c>
      <c r="G34" s="119"/>
      <c r="H34" s="238">
        <f>F33*E30*D24*C18</f>
        <v>0</v>
      </c>
      <c r="I34" s="121">
        <f>B14*H34</f>
        <v>0</v>
      </c>
    </row>
    <row r="35" spans="2:9">
      <c r="C35" s="116"/>
      <c r="D35" s="116"/>
      <c r="E35" s="116"/>
      <c r="F35" s="116"/>
      <c r="G35" s="116"/>
      <c r="H35" s="237"/>
      <c r="I35" s="12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I3" sqref="I3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32"/>
    <col min="16" max="16384" width="8.88671875" style="33"/>
  </cols>
  <sheetData>
    <row r="1" spans="2:10" ht="58.95" customHeight="1">
      <c r="B1" s="235" t="s">
        <v>212</v>
      </c>
      <c r="C1" s="234"/>
      <c r="D1" s="234" t="s">
        <v>160</v>
      </c>
      <c r="E1" s="36" t="s">
        <v>161</v>
      </c>
      <c r="F1" s="36" t="s">
        <v>162</v>
      </c>
      <c r="G1" s="36" t="s">
        <v>163</v>
      </c>
      <c r="H1" s="36" t="s">
        <v>70</v>
      </c>
      <c r="I1" s="36" t="s">
        <v>74</v>
      </c>
      <c r="J1" s="37" t="s">
        <v>164</v>
      </c>
    </row>
    <row r="2" spans="2:10">
      <c r="B2" s="116"/>
      <c r="C2" s="116"/>
      <c r="D2" s="116"/>
      <c r="E2" s="116"/>
      <c r="F2" s="116"/>
      <c r="G2" s="116"/>
      <c r="H2" s="116"/>
      <c r="I2" s="117"/>
      <c r="J2" s="118"/>
    </row>
    <row r="3" spans="2:10">
      <c r="B3" s="116"/>
      <c r="C3" s="116"/>
      <c r="D3" s="116"/>
      <c r="E3" s="116"/>
      <c r="F3" s="116"/>
      <c r="G3" s="70" t="s">
        <v>175</v>
      </c>
      <c r="H3" s="119"/>
      <c r="I3" s="120">
        <f>C9*E4</f>
        <v>1.4999999999999999E-2</v>
      </c>
      <c r="J3" s="121">
        <f>B14*I3</f>
        <v>1.5E-6</v>
      </c>
    </row>
    <row r="4" spans="2:10">
      <c r="B4" s="116"/>
      <c r="C4" s="116"/>
      <c r="D4" s="70" t="s">
        <v>166</v>
      </c>
      <c r="E4" s="44">
        <v>0.05</v>
      </c>
      <c r="F4" s="122"/>
      <c r="G4" s="122"/>
      <c r="H4" s="116"/>
      <c r="I4" s="123"/>
      <c r="J4" s="118"/>
    </row>
    <row r="5" spans="2:10">
      <c r="B5" s="116"/>
      <c r="C5" s="124"/>
      <c r="D5" s="124"/>
      <c r="E5" s="125"/>
      <c r="F5" s="116"/>
      <c r="G5" s="70" t="s">
        <v>167</v>
      </c>
      <c r="H5" s="119"/>
      <c r="I5" s="120">
        <f>C9*E7*G6</f>
        <v>1.4249999999999999E-2</v>
      </c>
      <c r="J5" s="121">
        <f>B14*I5</f>
        <v>1.4249999999999999E-6</v>
      </c>
    </row>
    <row r="6" spans="2:10">
      <c r="B6" s="116"/>
      <c r="C6" s="125"/>
      <c r="D6" s="116"/>
      <c r="E6" s="125"/>
      <c r="F6" s="70" t="s">
        <v>166</v>
      </c>
      <c r="G6" s="44">
        <v>0.05</v>
      </c>
      <c r="H6" s="116"/>
      <c r="I6" s="123"/>
      <c r="J6" s="126"/>
    </row>
    <row r="7" spans="2:10">
      <c r="B7" s="116"/>
      <c r="C7" s="125"/>
      <c r="D7" s="70" t="s">
        <v>169</v>
      </c>
      <c r="E7" s="49">
        <v>0.95</v>
      </c>
      <c r="F7" s="116"/>
      <c r="G7" s="125"/>
      <c r="H7" s="116"/>
      <c r="I7" s="123"/>
      <c r="J7" s="126"/>
    </row>
    <row r="8" spans="2:10">
      <c r="B8" s="116"/>
      <c r="C8" s="125"/>
      <c r="D8" s="116"/>
      <c r="E8" s="125"/>
      <c r="F8" s="44">
        <v>1</v>
      </c>
      <c r="G8" s="49">
        <v>0.95</v>
      </c>
      <c r="H8" s="116"/>
      <c r="I8" s="123"/>
      <c r="J8" s="126"/>
    </row>
    <row r="9" spans="2:10">
      <c r="B9" s="70" t="s">
        <v>213</v>
      </c>
      <c r="C9" s="49">
        <v>0.3</v>
      </c>
      <c r="D9" s="116"/>
      <c r="E9" s="127" t="s">
        <v>171</v>
      </c>
      <c r="F9" s="127" t="s">
        <v>169</v>
      </c>
      <c r="G9" s="128" t="s">
        <v>173</v>
      </c>
      <c r="H9" s="119"/>
      <c r="I9" s="120">
        <f>C9*E7*F8*G8</f>
        <v>0.27074999999999999</v>
      </c>
      <c r="J9" s="121">
        <f>B14*I9</f>
        <v>2.7075000000000001E-5</v>
      </c>
    </row>
    <row r="10" spans="2:10">
      <c r="B10" s="116"/>
      <c r="C10" s="125"/>
      <c r="D10" s="116"/>
      <c r="E10" s="125"/>
      <c r="F10" s="125"/>
      <c r="G10" s="116"/>
      <c r="H10" s="116"/>
      <c r="I10" s="123"/>
      <c r="J10" s="126"/>
    </row>
    <row r="11" spans="2:10">
      <c r="B11" s="116"/>
      <c r="C11" s="125"/>
      <c r="D11" s="116"/>
      <c r="E11" s="129"/>
      <c r="F11" s="125"/>
      <c r="G11" s="116"/>
      <c r="H11" s="116"/>
      <c r="I11" s="123"/>
      <c r="J11" s="126"/>
    </row>
    <row r="12" spans="2:10">
      <c r="B12" s="116"/>
      <c r="C12" s="125"/>
      <c r="D12" s="116"/>
      <c r="E12" s="116"/>
      <c r="F12" s="125"/>
      <c r="G12" s="116"/>
      <c r="H12" s="116"/>
      <c r="I12" s="123"/>
      <c r="J12" s="126"/>
    </row>
    <row r="13" spans="2:10">
      <c r="B13" s="116"/>
      <c r="C13" s="125"/>
      <c r="D13" s="116"/>
      <c r="E13" s="116"/>
      <c r="F13" s="49">
        <v>0</v>
      </c>
      <c r="G13" s="70" t="s">
        <v>165</v>
      </c>
      <c r="H13" s="119"/>
      <c r="I13" s="120">
        <f>G14*F13*E7*C9</f>
        <v>0</v>
      </c>
      <c r="J13" s="121">
        <f>I13*B14</f>
        <v>0</v>
      </c>
    </row>
    <row r="14" spans="2:10">
      <c r="B14" s="53">
        <f>0.0001</f>
        <v>1E-4</v>
      </c>
      <c r="C14" s="125"/>
      <c r="D14" s="116"/>
      <c r="E14" s="70" t="s">
        <v>174</v>
      </c>
      <c r="F14" s="130" t="s">
        <v>166</v>
      </c>
      <c r="G14" s="44">
        <v>0.05</v>
      </c>
      <c r="H14" s="116"/>
      <c r="I14" s="123"/>
      <c r="J14" s="126"/>
    </row>
    <row r="15" spans="2:10">
      <c r="B15" s="55"/>
      <c r="C15" s="125"/>
      <c r="D15" s="116"/>
      <c r="E15" s="116"/>
      <c r="F15" s="129"/>
      <c r="G15" s="125"/>
      <c r="H15" s="116"/>
      <c r="I15" s="123"/>
      <c r="J15" s="126"/>
    </row>
    <row r="16" spans="2:10">
      <c r="B16" s="116"/>
      <c r="C16" s="125"/>
      <c r="D16" s="116"/>
      <c r="E16" s="116"/>
      <c r="F16" s="116"/>
      <c r="G16" s="49">
        <v>0.95</v>
      </c>
      <c r="H16" s="116"/>
      <c r="I16" s="123"/>
      <c r="J16" s="126"/>
    </row>
    <row r="17" spans="2:15">
      <c r="B17" s="116"/>
      <c r="C17" s="125"/>
      <c r="D17" s="116"/>
      <c r="E17" s="116"/>
      <c r="F17" s="70" t="s">
        <v>169</v>
      </c>
      <c r="G17" s="128" t="s">
        <v>173</v>
      </c>
      <c r="H17" s="119"/>
      <c r="I17" s="120">
        <f>G16*F13*E7*C9</f>
        <v>0</v>
      </c>
      <c r="J17" s="121">
        <f>B14*I17</f>
        <v>0</v>
      </c>
    </row>
    <row r="18" spans="2:15">
      <c r="B18" s="70" t="s">
        <v>214</v>
      </c>
      <c r="C18" s="49">
        <v>0.7</v>
      </c>
      <c r="D18" s="116"/>
      <c r="E18" s="116"/>
      <c r="F18" s="116"/>
      <c r="G18" s="116"/>
      <c r="H18" s="116"/>
      <c r="I18" s="123"/>
      <c r="J18" s="126"/>
    </row>
    <row r="19" spans="2:15">
      <c r="B19" s="116"/>
      <c r="C19" s="125"/>
      <c r="D19" s="116"/>
      <c r="E19" s="116"/>
      <c r="F19" s="116"/>
      <c r="G19" s="116"/>
      <c r="H19" s="116"/>
      <c r="I19" s="117"/>
      <c r="J19" s="118"/>
      <c r="O19" s="132">
        <v>1.4999999999999999E-2</v>
      </c>
    </row>
    <row r="20" spans="2:15">
      <c r="B20" s="116"/>
      <c r="C20" s="125"/>
      <c r="D20" s="116"/>
      <c r="E20" s="116"/>
      <c r="F20" s="116"/>
      <c r="G20" s="70" t="s">
        <v>165</v>
      </c>
      <c r="H20" s="119"/>
      <c r="I20" s="120">
        <f>C18*E21</f>
        <v>3.4999999999999996E-2</v>
      </c>
      <c r="J20" s="121">
        <f>B14*I20</f>
        <v>3.4999999999999999E-6</v>
      </c>
      <c r="O20" s="132">
        <v>1.4249999999999999E-2</v>
      </c>
    </row>
    <row r="21" spans="2:15">
      <c r="B21" s="116"/>
      <c r="C21" s="125"/>
      <c r="D21" s="70" t="s">
        <v>166</v>
      </c>
      <c r="E21" s="44">
        <v>0.05</v>
      </c>
      <c r="F21" s="122"/>
      <c r="G21" s="122"/>
      <c r="H21" s="116"/>
      <c r="I21" s="123"/>
      <c r="J21" s="118"/>
      <c r="O21" s="132">
        <v>0.27074999999999999</v>
      </c>
    </row>
    <row r="22" spans="2:15">
      <c r="C22" s="131"/>
      <c r="D22" s="124"/>
      <c r="E22" s="125"/>
      <c r="F22" s="116"/>
      <c r="G22" s="70" t="s">
        <v>180</v>
      </c>
      <c r="H22" s="119"/>
      <c r="I22" s="120">
        <f>C18*E24*G23</f>
        <v>3.3249999999999995E-2</v>
      </c>
      <c r="J22" s="121">
        <f>B14*I22</f>
        <v>3.3249999999999995E-6</v>
      </c>
      <c r="O22" s="132">
        <v>3.4999999999999996E-2</v>
      </c>
    </row>
    <row r="23" spans="2:15">
      <c r="B23" s="116"/>
      <c r="C23" s="116"/>
      <c r="D23" s="116"/>
      <c r="E23" s="125"/>
      <c r="F23" s="70" t="s">
        <v>166</v>
      </c>
      <c r="G23" s="44">
        <v>0.05</v>
      </c>
      <c r="H23" s="116"/>
      <c r="I23" s="123"/>
      <c r="J23" s="126"/>
      <c r="O23" s="132">
        <v>3.3249999999999995E-2</v>
      </c>
    </row>
    <row r="24" spans="2:15">
      <c r="B24" s="116"/>
      <c r="C24" s="116"/>
      <c r="D24" s="70" t="s">
        <v>169</v>
      </c>
      <c r="E24" s="49">
        <v>0.95</v>
      </c>
      <c r="F24" s="116"/>
      <c r="G24" s="125"/>
      <c r="H24" s="116"/>
      <c r="I24" s="123"/>
      <c r="J24" s="126"/>
      <c r="O24" s="132">
        <v>0.63174999999999992</v>
      </c>
    </row>
    <row r="25" spans="2:15">
      <c r="B25" s="116"/>
      <c r="C25" s="70"/>
      <c r="D25" s="116"/>
      <c r="E25" s="125"/>
      <c r="F25" s="44">
        <v>1</v>
      </c>
      <c r="G25" s="49">
        <v>0.95</v>
      </c>
      <c r="H25" s="116"/>
      <c r="I25" s="123"/>
      <c r="J25" s="126"/>
    </row>
    <row r="26" spans="2:15">
      <c r="B26" s="116"/>
      <c r="C26" s="116"/>
      <c r="D26" s="116"/>
      <c r="E26" s="127" t="s">
        <v>171</v>
      </c>
      <c r="F26" s="127" t="s">
        <v>169</v>
      </c>
      <c r="G26" s="128" t="s">
        <v>173</v>
      </c>
      <c r="H26" s="119"/>
      <c r="I26" s="120">
        <f>C18*E24*F25*G25</f>
        <v>0.63174999999999992</v>
      </c>
      <c r="J26" s="121">
        <f>B14*I26</f>
        <v>6.3174999999999991E-5</v>
      </c>
    </row>
    <row r="27" spans="2:15">
      <c r="B27" s="116"/>
      <c r="C27" s="116"/>
      <c r="D27" s="116"/>
      <c r="E27" s="125"/>
      <c r="F27" s="125"/>
      <c r="G27" s="116"/>
      <c r="H27" s="116"/>
      <c r="I27" s="123"/>
      <c r="J27" s="126"/>
    </row>
    <row r="28" spans="2:15">
      <c r="B28" s="116"/>
      <c r="C28" s="116"/>
      <c r="D28" s="116"/>
      <c r="E28" s="129"/>
      <c r="F28" s="125"/>
      <c r="G28" s="116"/>
      <c r="H28" s="116"/>
      <c r="I28" s="123"/>
      <c r="J28" s="126"/>
    </row>
    <row r="29" spans="2:15">
      <c r="B29" s="116"/>
      <c r="C29" s="70"/>
      <c r="D29" s="116"/>
      <c r="E29" s="116"/>
      <c r="F29" s="125"/>
      <c r="G29" s="116"/>
      <c r="H29" s="116"/>
      <c r="I29" s="123"/>
      <c r="J29" s="126"/>
    </row>
    <row r="30" spans="2:15">
      <c r="B30" s="116"/>
      <c r="C30" s="116"/>
      <c r="D30" s="116"/>
      <c r="E30" s="116"/>
      <c r="F30" s="49">
        <v>0</v>
      </c>
      <c r="G30" s="70" t="s">
        <v>165</v>
      </c>
      <c r="H30" s="119"/>
      <c r="I30" s="120">
        <f>G31*F30*E24*C18</f>
        <v>0</v>
      </c>
      <c r="J30" s="121">
        <f>I30*B14</f>
        <v>0</v>
      </c>
    </row>
    <row r="31" spans="2:15">
      <c r="B31" s="116"/>
      <c r="C31" s="116"/>
      <c r="D31" s="116"/>
      <c r="E31" s="70" t="s">
        <v>174</v>
      </c>
      <c r="F31" s="130" t="s">
        <v>166</v>
      </c>
      <c r="G31" s="44">
        <v>0.05</v>
      </c>
      <c r="H31" s="116"/>
      <c r="I31" s="123"/>
      <c r="J31" s="126"/>
    </row>
    <row r="32" spans="2:15">
      <c r="B32" s="116"/>
      <c r="C32" s="116"/>
      <c r="D32" s="116"/>
      <c r="E32" s="116"/>
      <c r="F32" s="129"/>
      <c r="G32" s="125"/>
      <c r="H32" s="116"/>
      <c r="I32" s="123"/>
      <c r="J32" s="126"/>
    </row>
    <row r="33" spans="2:10">
      <c r="B33" s="116"/>
      <c r="C33" s="116"/>
      <c r="D33" s="116"/>
      <c r="E33" s="116"/>
      <c r="F33" s="116"/>
      <c r="G33" s="49">
        <v>0.95</v>
      </c>
      <c r="H33" s="116"/>
      <c r="I33" s="123"/>
      <c r="J33" s="126"/>
    </row>
    <row r="34" spans="2:10">
      <c r="B34" s="116"/>
      <c r="C34" s="116"/>
      <c r="D34" s="116"/>
      <c r="E34" s="116"/>
      <c r="F34" s="70" t="s">
        <v>169</v>
      </c>
      <c r="G34" s="128" t="s">
        <v>173</v>
      </c>
      <c r="H34" s="119"/>
      <c r="I34" s="120">
        <f>G33*F30*E24*C18</f>
        <v>0</v>
      </c>
      <c r="J34" s="121">
        <f>B14*I34</f>
        <v>0</v>
      </c>
    </row>
    <row r="35" spans="2:10">
      <c r="D35" s="116"/>
      <c r="E35" s="116"/>
      <c r="F35" s="116"/>
      <c r="G35" s="116"/>
      <c r="H35" s="116"/>
      <c r="I35" s="123"/>
      <c r="J35" s="126"/>
    </row>
  </sheetData>
  <conditionalFormatting sqref="J3:J18 J20:J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32" activePane="bottomLeft" state="frozen"/>
      <selection pane="bottomLeft" activeCell="I34" sqref="I34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158</v>
      </c>
      <c r="D1" s="36" t="s">
        <v>181</v>
      </c>
      <c r="E1" s="36" t="s">
        <v>182</v>
      </c>
      <c r="F1" s="36" t="s">
        <v>183</v>
      </c>
      <c r="G1" s="36" t="s">
        <v>184</v>
      </c>
      <c r="H1" s="36" t="s">
        <v>185</v>
      </c>
      <c r="I1" s="36" t="s">
        <v>186</v>
      </c>
      <c r="J1" s="36" t="s">
        <v>163</v>
      </c>
      <c r="K1" s="36" t="s">
        <v>70</v>
      </c>
      <c r="L1" s="36" t="s">
        <v>74</v>
      </c>
      <c r="M1" s="37" t="s">
        <v>164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187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166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188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166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171</v>
      </c>
      <c r="F8" s="49">
        <v>1</v>
      </c>
      <c r="G8" s="50" t="s">
        <v>171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169</v>
      </c>
      <c r="G9" s="58">
        <v>0.95</v>
      </c>
      <c r="H9" s="48"/>
      <c r="I9" s="40" t="s">
        <v>169</v>
      </c>
      <c r="J9" s="51" t="s">
        <v>173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174</v>
      </c>
      <c r="H12" s="57">
        <v>0</v>
      </c>
      <c r="I12" s="38"/>
      <c r="J12" s="40" t="s">
        <v>165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189</v>
      </c>
      <c r="E13" s="49">
        <v>0</v>
      </c>
      <c r="F13" s="48"/>
      <c r="G13" s="38"/>
      <c r="H13" s="48"/>
      <c r="I13" s="40" t="s">
        <v>166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174</v>
      </c>
      <c r="F16" s="57">
        <v>0</v>
      </c>
      <c r="G16" s="38"/>
      <c r="H16" s="38"/>
      <c r="I16" s="40" t="s">
        <v>169</v>
      </c>
      <c r="J16" s="51" t="s">
        <v>173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187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166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188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166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171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190</v>
      </c>
      <c r="E25" s="49">
        <v>1</v>
      </c>
      <c r="F25" s="40" t="s">
        <v>169</v>
      </c>
      <c r="G25" s="58">
        <v>0.95</v>
      </c>
      <c r="H25" s="48"/>
      <c r="I25" s="40" t="s">
        <v>169</v>
      </c>
      <c r="J25" s="51" t="s">
        <v>173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174</v>
      </c>
      <c r="H28" s="49">
        <v>0</v>
      </c>
      <c r="I28" s="38"/>
      <c r="J28" s="40" t="s">
        <v>165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166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169</v>
      </c>
      <c r="J32" s="51" t="s">
        <v>173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187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166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188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166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171</v>
      </c>
      <c r="F41" s="49">
        <v>1</v>
      </c>
      <c r="G41" s="50" t="s">
        <v>171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169</v>
      </c>
      <c r="G42" s="58">
        <v>0.95</v>
      </c>
      <c r="H42" s="48"/>
      <c r="I42" s="40" t="s">
        <v>169</v>
      </c>
      <c r="J42" s="51" t="s">
        <v>173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174</v>
      </c>
      <c r="H45" s="49">
        <v>0</v>
      </c>
      <c r="I45" s="38"/>
      <c r="J45" s="40" t="s">
        <v>165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166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174</v>
      </c>
      <c r="F49" s="49">
        <v>0</v>
      </c>
      <c r="G49" s="38"/>
      <c r="H49" s="38"/>
      <c r="I49" s="40" t="s">
        <v>169</v>
      </c>
      <c r="J49" s="51" t="s">
        <v>173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191</v>
      </c>
      <c r="D52" s="49">
        <v>1</v>
      </c>
      <c r="E52" s="38"/>
      <c r="F52" s="48"/>
      <c r="G52" s="47"/>
      <c r="H52" s="47"/>
      <c r="I52" s="47"/>
      <c r="J52" s="66" t="s">
        <v>187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166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188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166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171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169</v>
      </c>
      <c r="G58" s="58">
        <v>0.95</v>
      </c>
      <c r="H58" s="48"/>
      <c r="I58" s="40" t="s">
        <v>169</v>
      </c>
      <c r="J58" s="51" t="s">
        <v>173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174</v>
      </c>
      <c r="H61" s="49">
        <v>0</v>
      </c>
      <c r="I61" s="38"/>
      <c r="J61" s="40" t="s">
        <v>165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166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169</v>
      </c>
      <c r="J65" s="51" t="s">
        <v>173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165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166</v>
      </c>
      <c r="G72" s="49">
        <v>0.05</v>
      </c>
      <c r="H72" s="38"/>
      <c r="I72" s="38"/>
      <c r="J72" s="56" t="s">
        <v>192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166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171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169</v>
      </c>
      <c r="J76" s="51" t="s">
        <v>173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176</v>
      </c>
      <c r="D77" s="49">
        <v>1</v>
      </c>
      <c r="E77" s="38"/>
      <c r="F77" s="48"/>
      <c r="G77" s="50" t="s">
        <v>171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169</v>
      </c>
      <c r="G78" s="58">
        <v>0.95</v>
      </c>
      <c r="H78" s="50" t="s">
        <v>174</v>
      </c>
      <c r="I78" s="49">
        <v>0</v>
      </c>
      <c r="J78" s="56" t="s">
        <v>165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166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169</v>
      </c>
      <c r="J82" s="51" t="s">
        <v>173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171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165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174</v>
      </c>
      <c r="H86" s="49">
        <v>0</v>
      </c>
      <c r="I86" s="40" t="s">
        <v>166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171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169</v>
      </c>
      <c r="J89" s="51" t="s">
        <v>173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174</v>
      </c>
      <c r="I91" s="49">
        <v>0</v>
      </c>
      <c r="J91" s="56" t="s">
        <v>165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166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169</v>
      </c>
      <c r="J95" s="51" t="s">
        <v>173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174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165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166</v>
      </c>
      <c r="G102" s="49">
        <v>0.05</v>
      </c>
      <c r="H102" s="38"/>
      <c r="I102" s="38"/>
      <c r="J102" s="56" t="s">
        <v>192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166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171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169</v>
      </c>
      <c r="J106" s="51" t="s">
        <v>173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171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169</v>
      </c>
      <c r="G108" s="58">
        <v>0.95</v>
      </c>
      <c r="H108" s="50" t="s">
        <v>174</v>
      </c>
      <c r="I108" s="49">
        <v>0</v>
      </c>
      <c r="J108" s="56" t="s">
        <v>165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166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169</v>
      </c>
      <c r="J112" s="51" t="s">
        <v>173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165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174</v>
      </c>
      <c r="H116" s="49">
        <v>0</v>
      </c>
      <c r="I116" s="40" t="s">
        <v>166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171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169</v>
      </c>
      <c r="J119" s="51" t="s">
        <v>173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174</v>
      </c>
      <c r="I121" s="49">
        <v>0</v>
      </c>
      <c r="J121" s="56" t="s">
        <v>165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166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169</v>
      </c>
      <c r="J125" s="51" t="s">
        <v>173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60:M125">
    <cfRule type="cellIs" dxfId="8" priority="2" operator="greaterThan">
      <formula>0</formula>
    </cfRule>
  </conditionalFormatting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D39" sqref="D39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158</v>
      </c>
      <c r="C1" s="36" t="s">
        <v>159</v>
      </c>
      <c r="D1" s="36" t="s">
        <v>160</v>
      </c>
      <c r="E1" s="36" t="s">
        <v>161</v>
      </c>
      <c r="F1" s="36" t="s">
        <v>162</v>
      </c>
      <c r="G1" s="36" t="s">
        <v>163</v>
      </c>
      <c r="H1" s="36" t="s">
        <v>70</v>
      </c>
      <c r="I1" s="36" t="s">
        <v>74</v>
      </c>
      <c r="J1" s="37" t="s">
        <v>164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165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166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167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168</v>
      </c>
      <c r="G6" s="44">
        <v>0.2</v>
      </c>
      <c r="H6" s="38"/>
      <c r="I6" s="46"/>
      <c r="J6" s="35"/>
    </row>
    <row r="7" spans="2:10">
      <c r="B7" s="38"/>
      <c r="C7" s="48"/>
      <c r="D7" s="40" t="s">
        <v>169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170</v>
      </c>
      <c r="C9" s="49">
        <v>1</v>
      </c>
      <c r="D9" s="38"/>
      <c r="E9" s="50" t="s">
        <v>171</v>
      </c>
      <c r="F9" s="50" t="s">
        <v>172</v>
      </c>
      <c r="G9" s="51" t="s">
        <v>173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165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174</v>
      </c>
      <c r="F14" s="54" t="s">
        <v>168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172</v>
      </c>
      <c r="G17" s="51" t="s">
        <v>173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175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168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176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172</v>
      </c>
      <c r="E24" s="58">
        <v>0.8</v>
      </c>
      <c r="F24" s="47"/>
      <c r="G24" s="56" t="s">
        <v>173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177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178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179</v>
      </c>
      <c r="D29" s="50" t="s">
        <v>166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180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168</v>
      </c>
      <c r="G31" s="44">
        <v>0.2</v>
      </c>
      <c r="H31" s="38"/>
      <c r="I31" s="46"/>
    </row>
    <row r="32" spans="2:15">
      <c r="B32" s="38"/>
      <c r="C32" s="38"/>
      <c r="D32" s="40" t="s">
        <v>169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172</v>
      </c>
      <c r="G34" s="51" t="s">
        <v>173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workbookViewId="0">
      <pane ySplit="1" topLeftCell="A29" activePane="bottomLeft" state="frozen"/>
      <selection pane="bottomLeft" activeCell="A53" sqref="A53"/>
    </sheetView>
  </sheetViews>
  <sheetFormatPr defaultRowHeight="14.4"/>
  <cols>
    <col min="1" max="1" width="30.44140625" customWidth="1"/>
    <col min="4" max="4" width="9.88671875" customWidth="1"/>
    <col min="7" max="7" width="16.3320312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253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4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426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464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517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>B48+B48*0.25</f>
        <v>5.5125000000000002</v>
      </c>
      <c r="P48" s="29">
        <f t="shared" ref="P48" si="27">MIN(J48*B48+POWER(10,-6)*M48*SQRT(K48)*3600*N48/1000,B48+B48*0.25)</f>
        <v>0.1969281334610897</v>
      </c>
      <c r="Q48" s="29"/>
    </row>
    <row r="49" spans="1:16" ht="28.8">
      <c r="A49" s="245" t="s">
        <v>541</v>
      </c>
      <c r="B49" s="2">
        <v>2.0550000000000002</v>
      </c>
      <c r="C49" s="2">
        <v>70</v>
      </c>
      <c r="D49" s="2"/>
      <c r="E49" s="2"/>
      <c r="F49" s="2"/>
      <c r="G49" s="2">
        <v>2100</v>
      </c>
      <c r="H49" s="2">
        <v>150</v>
      </c>
      <c r="I49" s="2">
        <v>300000</v>
      </c>
      <c r="J49" s="16">
        <f t="shared" ref="J49" si="28">1-EXP((-G49*(C49-H49+ABS(C49-H49)))/(2*I49))</f>
        <v>0</v>
      </c>
      <c r="K49" s="2">
        <v>100</v>
      </c>
      <c r="L49" s="2">
        <v>-40</v>
      </c>
      <c r="M49" s="16">
        <f t="shared" ref="M49" si="29">POWER(10,7.54424-(2629.65/(C49+387.195)))</f>
        <v>62.02070214823938</v>
      </c>
      <c r="N49" s="16">
        <f>O49*20*(1-J49)</f>
        <v>63.150000000000006</v>
      </c>
      <c r="O49" s="16">
        <f>B49+B48*0.25</f>
        <v>3.1575000000000002</v>
      </c>
      <c r="P49" s="16">
        <f t="shared" ref="P49" si="30">MIN(J49*B49+POWER(10,-6)*M49*SQRT(K49)*3600*N49/1000,B49+B49*0.25)</f>
        <v>0.14099786426380742</v>
      </c>
    </row>
    <row r="50" spans="1:16" ht="28.8">
      <c r="A50" s="245" t="s">
        <v>543</v>
      </c>
      <c r="B50" s="2">
        <v>1.367</v>
      </c>
      <c r="C50" s="2">
        <v>100</v>
      </c>
      <c r="D50" s="2"/>
      <c r="E50" s="2"/>
      <c r="F50" s="2"/>
      <c r="G50" s="2">
        <v>2100</v>
      </c>
      <c r="H50" s="2">
        <v>150</v>
      </c>
      <c r="I50" s="2">
        <v>300000</v>
      </c>
      <c r="J50" s="16">
        <f t="shared" ref="J50" si="31">1-EXP((-G50*(C50-H50+ABS(C50-H50)))/(2*I50))</f>
        <v>0</v>
      </c>
      <c r="K50" s="2">
        <v>100</v>
      </c>
      <c r="L50" s="2">
        <v>-40</v>
      </c>
      <c r="M50" s="16">
        <f t="shared" ref="M50" si="32">POWER(10,7.54424-(2629.65/(C50+387.195)))</f>
        <v>140.18748264555614</v>
      </c>
      <c r="N50" s="16">
        <f>O50*20*(1-J50)</f>
        <v>37.614999999999995</v>
      </c>
      <c r="O50" s="16">
        <f>B50+B49*0.25</f>
        <v>1.8807499999999999</v>
      </c>
      <c r="P50" s="16">
        <f t="shared" ref="P50" si="33">MIN(J50*B50+POWER(10,-6)*M50*SQRT(K50)*3600*N50/1000,B50+B50*0.25)</f>
        <v>0.1898334777496534</v>
      </c>
    </row>
    <row r="51" spans="1:16" ht="43.2">
      <c r="A51" s="245" t="s">
        <v>544</v>
      </c>
      <c r="B51" s="2">
        <v>2.83</v>
      </c>
      <c r="C51" s="2">
        <v>70</v>
      </c>
      <c r="D51" s="2"/>
      <c r="E51" s="2"/>
      <c r="F51" s="2"/>
      <c r="G51" s="2">
        <v>2100</v>
      </c>
      <c r="H51" s="2">
        <v>150</v>
      </c>
      <c r="I51" s="2">
        <v>300000</v>
      </c>
      <c r="J51" s="16">
        <f t="shared" ref="J51" si="34">1-EXP((-G51*(C51-H51+ABS(C51-H51)))/(2*I51))</f>
        <v>0</v>
      </c>
      <c r="K51" s="2">
        <v>100</v>
      </c>
      <c r="L51" s="2">
        <v>-40</v>
      </c>
      <c r="M51" s="16">
        <f t="shared" ref="M51" si="35">POWER(10,7.54424-(2629.65/(C51+387.195)))</f>
        <v>62.02070214823938</v>
      </c>
      <c r="N51" s="16">
        <f>O51*20*(1-J51)</f>
        <v>70.75</v>
      </c>
      <c r="O51" s="16">
        <f>B51+B51*0.25</f>
        <v>3.5375000000000001</v>
      </c>
      <c r="P51" s="16">
        <f t="shared" ref="P51" si="36">MIN(J51*B51+POWER(10,-6)*M51*SQRT(K51)*3600*N51/1000,B51+B51*0.25)</f>
        <v>0.1579667283715657</v>
      </c>
    </row>
    <row r="52" spans="1:16" ht="28.8">
      <c r="A52" s="245" t="s">
        <v>545</v>
      </c>
      <c r="B52" s="2">
        <v>1.45</v>
      </c>
      <c r="C52" s="2">
        <v>70</v>
      </c>
      <c r="D52" s="2"/>
      <c r="E52" s="2"/>
      <c r="F52" s="2"/>
      <c r="G52" s="2">
        <v>2100</v>
      </c>
      <c r="H52" s="2">
        <v>150</v>
      </c>
      <c r="I52" s="2">
        <v>300000</v>
      </c>
      <c r="J52" s="16">
        <f t="shared" ref="J52" si="37">1-EXP((-G52*(C52-H52+ABS(C52-H52)))/(2*I52))</f>
        <v>0</v>
      </c>
      <c r="K52" s="2">
        <v>100</v>
      </c>
      <c r="L52" s="2">
        <v>-40</v>
      </c>
      <c r="M52" s="16">
        <f t="shared" ref="M52" si="38">POWER(10,7.54424-(2629.65/(C52+387.195)))</f>
        <v>62.02070214823938</v>
      </c>
      <c r="N52" s="16">
        <f>O52*20*(1-J52)</f>
        <v>36.25</v>
      </c>
      <c r="O52" s="16">
        <f>B52+B52*0.25</f>
        <v>1.8125</v>
      </c>
      <c r="P52" s="16">
        <f t="shared" ref="P52" si="39">MIN(J52*B52+POWER(10,-6)*M52*SQRT(K52)*3600*N52/1000,B52+B52*0.25)</f>
        <v>8.0937016303452389E-2</v>
      </c>
    </row>
    <row r="53" spans="1:16" ht="43.2">
      <c r="A53" s="245" t="s">
        <v>546</v>
      </c>
      <c r="B53" s="2">
        <v>1.06</v>
      </c>
      <c r="C53" s="2">
        <v>70</v>
      </c>
      <c r="D53" s="2"/>
      <c r="E53" s="2"/>
      <c r="F53" s="2"/>
      <c r="G53" s="2">
        <v>2100</v>
      </c>
      <c r="H53" s="2">
        <v>150</v>
      </c>
      <c r="I53" s="2">
        <v>300000</v>
      </c>
      <c r="J53" s="16">
        <f t="shared" ref="J53" si="40">1-EXP((-G53*(C53-H53+ABS(C53-H53)))/(2*I53))</f>
        <v>0</v>
      </c>
      <c r="K53" s="2">
        <v>100</v>
      </c>
      <c r="L53" s="2">
        <v>-40</v>
      </c>
      <c r="M53" s="16">
        <f t="shared" ref="M53" si="41">POWER(10,7.54424-(2629.65/(C53+387.195)))</f>
        <v>62.02070214823938</v>
      </c>
      <c r="N53" s="16">
        <f>O53*20*(1-J53)</f>
        <v>26.500000000000004</v>
      </c>
      <c r="O53" s="16">
        <f>B53+B53*0.25</f>
        <v>1.3250000000000002</v>
      </c>
      <c r="P53" s="16">
        <f t="shared" ref="P53" si="42">MIN(J53*B53+POWER(10,-6)*M53*SQRT(K53)*3600*N53/1000,B53+B53*0.25)</f>
        <v>5.9167749849420373E-2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02"/>
  <sheetViews>
    <sheetView tabSelected="1" zoomScale="85" zoomScaleNormal="85" workbookViewId="0">
      <pane ySplit="1" topLeftCell="A2" activePane="bottomLeft" state="frozen"/>
      <selection pane="bottomLeft" activeCell="AL19" sqref="AL19"/>
    </sheetView>
  </sheetViews>
  <sheetFormatPr defaultRowHeight="14.4"/>
  <cols>
    <col min="1" max="1" width="12" style="33" hidden="1" customWidth="1"/>
    <col min="2" max="2" width="28.88671875" style="33" hidden="1" customWidth="1"/>
    <col min="3" max="3" width="34.6640625" style="34" hidden="1" customWidth="1"/>
    <col min="4" max="4" width="33.88671875" style="34" hidden="1" customWidth="1"/>
    <col min="5" max="5" width="16.5546875" style="33" hidden="1" customWidth="1"/>
    <col min="6" max="6" width="16.33203125" style="33" hidden="1" customWidth="1"/>
    <col min="7" max="7" width="11.5546875" style="33" hidden="1" customWidth="1"/>
    <col min="8" max="8" width="16.5546875" style="33" hidden="1" customWidth="1"/>
    <col min="9" max="9" width="14.6640625" style="33" hidden="1" customWidth="1"/>
    <col min="10" max="10" width="20.6640625" style="33" hidden="1" customWidth="1"/>
    <col min="11" max="11" width="0" hidden="1" customWidth="1"/>
    <col min="12" max="12" width="13.33203125" customWidth="1"/>
    <col min="13" max="13" width="35.5546875" customWidth="1"/>
    <col min="14" max="14" width="31" customWidth="1"/>
    <col min="15" max="32" width="0" hidden="1" customWidth="1"/>
  </cols>
  <sheetData>
    <row r="1" spans="1:32" ht="54" customHeight="1">
      <c r="A1" s="31" t="s">
        <v>70</v>
      </c>
      <c r="B1" s="31" t="s">
        <v>1</v>
      </c>
      <c r="C1" s="32" t="s">
        <v>71</v>
      </c>
      <c r="D1" s="32" t="s">
        <v>193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34" t="s">
        <v>230</v>
      </c>
      <c r="P1" s="134" t="s">
        <v>231</v>
      </c>
      <c r="Q1" s="134" t="s">
        <v>232</v>
      </c>
      <c r="R1" s="134" t="s">
        <v>233</v>
      </c>
      <c r="S1" s="134" t="s">
        <v>234</v>
      </c>
      <c r="T1" s="134" t="s">
        <v>235</v>
      </c>
      <c r="U1" s="134" t="s">
        <v>236</v>
      </c>
      <c r="V1" s="134" t="s">
        <v>237</v>
      </c>
      <c r="W1" s="134" t="s">
        <v>238</v>
      </c>
      <c r="X1" s="134" t="s">
        <v>239</v>
      </c>
      <c r="Y1" s="134" t="s">
        <v>240</v>
      </c>
      <c r="Z1" s="134" t="s">
        <v>241</v>
      </c>
      <c r="AA1" s="31" t="s">
        <v>242</v>
      </c>
      <c r="AB1" s="31" t="s">
        <v>243</v>
      </c>
      <c r="AC1" s="134" t="s">
        <v>244</v>
      </c>
      <c r="AD1" s="134" t="s">
        <v>245</v>
      </c>
      <c r="AE1" s="134" t="s">
        <v>246</v>
      </c>
      <c r="AF1" s="134" t="s">
        <v>247</v>
      </c>
    </row>
    <row r="2" spans="1:32">
      <c r="A2" s="79" t="s">
        <v>78</v>
      </c>
      <c r="B2" s="79" t="s">
        <v>0</v>
      </c>
      <c r="C2" s="86" t="s">
        <v>79</v>
      </c>
      <c r="D2" s="80" t="s">
        <v>194</v>
      </c>
      <c r="E2" s="81">
        <v>1.0000000000000001E-5</v>
      </c>
      <c r="F2" s="79">
        <v>1</v>
      </c>
      <c r="G2" s="79">
        <v>0.05</v>
      </c>
      <c r="H2" s="81">
        <f>E2*F2*G2</f>
        <v>5.0000000000000008E-7</v>
      </c>
      <c r="I2" s="79">
        <v>8.75</v>
      </c>
      <c r="J2" s="79">
        <v>8.75</v>
      </c>
      <c r="K2" s="82">
        <v>24</v>
      </c>
      <c r="L2" t="str">
        <f>A2</f>
        <v>С1</v>
      </c>
      <c r="M2" t="str">
        <f>B2</f>
        <v>Колонна Т-101</v>
      </c>
      <c r="N2" t="str">
        <f t="shared" ref="N2:N65" si="0">D2</f>
        <v>Полное-пожар</v>
      </c>
      <c r="O2">
        <v>12</v>
      </c>
      <c r="P2">
        <v>16</v>
      </c>
      <c r="Q2">
        <v>21</v>
      </c>
      <c r="R2">
        <v>35</v>
      </c>
      <c r="S2" t="s">
        <v>249</v>
      </c>
      <c r="T2" t="s">
        <v>249</v>
      </c>
      <c r="U2" t="s">
        <v>249</v>
      </c>
      <c r="V2" t="s">
        <v>249</v>
      </c>
      <c r="W2" t="s">
        <v>249</v>
      </c>
      <c r="X2" t="s">
        <v>249</v>
      </c>
      <c r="Y2" t="s">
        <v>249</v>
      </c>
      <c r="Z2" t="s">
        <v>249</v>
      </c>
      <c r="AA2" t="s">
        <v>249</v>
      </c>
      <c r="AB2" t="s">
        <v>249</v>
      </c>
      <c r="AC2" t="s">
        <v>249</v>
      </c>
      <c r="AD2" t="s">
        <v>249</v>
      </c>
      <c r="AE2" t="s">
        <v>249</v>
      </c>
      <c r="AF2" t="s">
        <v>249</v>
      </c>
    </row>
    <row r="3" spans="1:32">
      <c r="A3" s="79" t="s">
        <v>80</v>
      </c>
      <c r="B3" s="79" t="s">
        <v>0</v>
      </c>
      <c r="C3" s="86" t="s">
        <v>81</v>
      </c>
      <c r="D3" s="80" t="s">
        <v>197</v>
      </c>
      <c r="E3" s="81">
        <v>1.0000000000000001E-5</v>
      </c>
      <c r="F3" s="79">
        <v>1</v>
      </c>
      <c r="G3" s="79">
        <v>0.19</v>
      </c>
      <c r="H3" s="81">
        <f t="shared" ref="H3:H8" si="1">E3*F3*G3</f>
        <v>1.9000000000000002E-6</v>
      </c>
      <c r="I3" s="79">
        <v>8.75</v>
      </c>
      <c r="J3" s="79">
        <f>I3*0.1</f>
        <v>0.875</v>
      </c>
      <c r="K3" s="82">
        <v>0</v>
      </c>
      <c r="L3" t="str">
        <f t="shared" ref="L3:L66" si="2">A3</f>
        <v>С2</v>
      </c>
      <c r="M3" t="str">
        <f t="shared" ref="M3:M66" si="3">B3</f>
        <v>Колонна Т-101</v>
      </c>
      <c r="N3" t="str">
        <f t="shared" si="0"/>
        <v>Полное-взрыв</v>
      </c>
      <c r="O3" t="s">
        <v>249</v>
      </c>
      <c r="P3" t="s">
        <v>249</v>
      </c>
      <c r="Q3" t="s">
        <v>249</v>
      </c>
      <c r="R3" t="s">
        <v>249</v>
      </c>
      <c r="S3">
        <v>44</v>
      </c>
      <c r="T3">
        <v>89</v>
      </c>
      <c r="U3">
        <v>242</v>
      </c>
      <c r="V3">
        <v>416</v>
      </c>
      <c r="W3" t="s">
        <v>249</v>
      </c>
      <c r="X3" t="s">
        <v>249</v>
      </c>
      <c r="Y3" t="s">
        <v>249</v>
      </c>
      <c r="Z3" t="s">
        <v>249</v>
      </c>
      <c r="AA3" t="s">
        <v>249</v>
      </c>
      <c r="AB3" t="s">
        <v>249</v>
      </c>
      <c r="AC3" t="s">
        <v>249</v>
      </c>
      <c r="AD3" t="s">
        <v>249</v>
      </c>
      <c r="AE3" t="s">
        <v>249</v>
      </c>
      <c r="AF3" t="s">
        <v>249</v>
      </c>
    </row>
    <row r="4" spans="1:32">
      <c r="A4" s="79" t="s">
        <v>82</v>
      </c>
      <c r="B4" s="79" t="s">
        <v>0</v>
      </c>
      <c r="C4" s="86" t="s">
        <v>83</v>
      </c>
      <c r="D4" s="80" t="s">
        <v>195</v>
      </c>
      <c r="E4" s="81">
        <v>1.0000000000000001E-5</v>
      </c>
      <c r="F4" s="79">
        <v>1</v>
      </c>
      <c r="G4" s="79">
        <v>0.76</v>
      </c>
      <c r="H4" s="81">
        <f t="shared" si="1"/>
        <v>7.6000000000000009E-6</v>
      </c>
      <c r="I4" s="79">
        <v>8.75</v>
      </c>
      <c r="J4" s="79">
        <v>0</v>
      </c>
      <c r="K4" s="82">
        <v>0</v>
      </c>
      <c r="L4" t="str">
        <f t="shared" si="2"/>
        <v>С3</v>
      </c>
      <c r="M4" t="str">
        <f t="shared" si="3"/>
        <v>Колонна Т-101</v>
      </c>
      <c r="N4" t="str">
        <f t="shared" si="0"/>
        <v>Полное-ликвидация</v>
      </c>
      <c r="O4" t="s">
        <v>249</v>
      </c>
      <c r="P4" t="s">
        <v>249</v>
      </c>
      <c r="Q4" t="s">
        <v>249</v>
      </c>
      <c r="R4" t="s">
        <v>249</v>
      </c>
      <c r="S4" t="s">
        <v>249</v>
      </c>
      <c r="T4" t="s">
        <v>249</v>
      </c>
      <c r="U4" t="s">
        <v>249</v>
      </c>
      <c r="V4" t="s">
        <v>249</v>
      </c>
      <c r="W4" t="s">
        <v>249</v>
      </c>
      <c r="X4" t="s">
        <v>249</v>
      </c>
      <c r="Y4" t="s">
        <v>249</v>
      </c>
      <c r="Z4" t="s">
        <v>249</v>
      </c>
      <c r="AA4" t="s">
        <v>249</v>
      </c>
      <c r="AB4" t="s">
        <v>249</v>
      </c>
      <c r="AC4" t="s">
        <v>249</v>
      </c>
      <c r="AD4" t="s">
        <v>249</v>
      </c>
      <c r="AE4" t="s">
        <v>249</v>
      </c>
      <c r="AF4" t="s">
        <v>249</v>
      </c>
    </row>
    <row r="5" spans="1:32">
      <c r="A5" s="79" t="s">
        <v>84</v>
      </c>
      <c r="B5" s="79" t="s">
        <v>0</v>
      </c>
      <c r="C5" s="86" t="s">
        <v>85</v>
      </c>
      <c r="D5" s="80" t="s">
        <v>198</v>
      </c>
      <c r="E5" s="81">
        <v>1E-4</v>
      </c>
      <c r="F5" s="79">
        <v>1</v>
      </c>
      <c r="G5" s="79">
        <v>4.0000000000000008E-2</v>
      </c>
      <c r="H5" s="81">
        <f t="shared" si="1"/>
        <v>4.0000000000000007E-6</v>
      </c>
      <c r="I5" s="79">
        <f>K5*300/1000</f>
        <v>0.36</v>
      </c>
      <c r="J5" s="79">
        <f>I5</f>
        <v>0.36</v>
      </c>
      <c r="K5" s="82">
        <v>1.2</v>
      </c>
      <c r="L5" t="str">
        <f t="shared" si="2"/>
        <v>С4</v>
      </c>
      <c r="M5" t="str">
        <f t="shared" si="3"/>
        <v>Колонна Т-101</v>
      </c>
      <c r="N5" t="str">
        <f t="shared" si="0"/>
        <v>Частичное-жидкостной факел</v>
      </c>
      <c r="O5" t="s">
        <v>249</v>
      </c>
      <c r="P5" t="s">
        <v>249</v>
      </c>
      <c r="Q5" t="s">
        <v>249</v>
      </c>
      <c r="R5" t="s">
        <v>249</v>
      </c>
      <c r="S5" t="s">
        <v>249</v>
      </c>
      <c r="T5" t="s">
        <v>249</v>
      </c>
      <c r="U5" t="s">
        <v>249</v>
      </c>
      <c r="V5" t="s">
        <v>249</v>
      </c>
      <c r="W5">
        <v>16</v>
      </c>
      <c r="X5">
        <v>3</v>
      </c>
      <c r="Y5" t="s">
        <v>249</v>
      </c>
      <c r="Z5" t="s">
        <v>249</v>
      </c>
      <c r="AA5" t="s">
        <v>249</v>
      </c>
      <c r="AB5" t="s">
        <v>249</v>
      </c>
      <c r="AC5" t="s">
        <v>249</v>
      </c>
      <c r="AD5" t="s">
        <v>249</v>
      </c>
      <c r="AE5" t="s">
        <v>249</v>
      </c>
      <c r="AF5" t="s">
        <v>249</v>
      </c>
    </row>
    <row r="6" spans="1:32">
      <c r="A6" s="79" t="s">
        <v>86</v>
      </c>
      <c r="B6" s="79" t="s">
        <v>0</v>
      </c>
      <c r="C6" s="86" t="s">
        <v>87</v>
      </c>
      <c r="D6" s="80" t="s">
        <v>196</v>
      </c>
      <c r="E6" s="81">
        <v>1E-4</v>
      </c>
      <c r="F6" s="79">
        <v>1</v>
      </c>
      <c r="G6" s="79">
        <v>0.16000000000000003</v>
      </c>
      <c r="H6" s="81">
        <f t="shared" si="1"/>
        <v>1.6000000000000003E-5</v>
      </c>
      <c r="I6" s="79">
        <f>K5*300/1000</f>
        <v>0.36</v>
      </c>
      <c r="J6" s="79">
        <v>0</v>
      </c>
      <c r="K6" s="89">
        <v>0</v>
      </c>
      <c r="L6" t="str">
        <f t="shared" si="2"/>
        <v>С5</v>
      </c>
      <c r="M6" t="str">
        <f t="shared" si="3"/>
        <v>Колонна Т-101</v>
      </c>
      <c r="N6" t="str">
        <f t="shared" si="0"/>
        <v>Частичное-ликвидация</v>
      </c>
      <c r="O6" t="s">
        <v>249</v>
      </c>
      <c r="P6" t="s">
        <v>249</v>
      </c>
      <c r="Q6" t="s">
        <v>249</v>
      </c>
      <c r="R6" t="s">
        <v>249</v>
      </c>
      <c r="S6" t="s">
        <v>249</v>
      </c>
      <c r="T6" t="s">
        <v>249</v>
      </c>
      <c r="U6" t="s">
        <v>249</v>
      </c>
      <c r="V6" t="s">
        <v>249</v>
      </c>
      <c r="W6" t="s">
        <v>249</v>
      </c>
      <c r="X6" t="s">
        <v>249</v>
      </c>
      <c r="Y6" t="s">
        <v>249</v>
      </c>
      <c r="Z6" t="s">
        <v>249</v>
      </c>
      <c r="AA6" t="s">
        <v>249</v>
      </c>
      <c r="AB6" t="s">
        <v>249</v>
      </c>
      <c r="AC6" t="s">
        <v>249</v>
      </c>
      <c r="AD6" t="s">
        <v>249</v>
      </c>
      <c r="AE6" t="s">
        <v>249</v>
      </c>
      <c r="AF6" t="s">
        <v>249</v>
      </c>
    </row>
    <row r="7" spans="1:32">
      <c r="A7" s="79" t="s">
        <v>88</v>
      </c>
      <c r="B7" s="79" t="s">
        <v>0</v>
      </c>
      <c r="C7" s="86" t="s">
        <v>89</v>
      </c>
      <c r="D7" s="80" t="s">
        <v>199</v>
      </c>
      <c r="E7" s="81">
        <v>1E-4</v>
      </c>
      <c r="F7" s="79">
        <v>1</v>
      </c>
      <c r="G7" s="79">
        <v>4.0000000000000008E-2</v>
      </c>
      <c r="H7" s="81">
        <f t="shared" si="1"/>
        <v>4.0000000000000007E-6</v>
      </c>
      <c r="I7" s="79">
        <f>K7*1800/1000</f>
        <v>0.126</v>
      </c>
      <c r="J7" s="79">
        <f>I7</f>
        <v>0.126</v>
      </c>
      <c r="K7" s="82">
        <v>7.0000000000000007E-2</v>
      </c>
      <c r="L7" t="str">
        <f t="shared" si="2"/>
        <v>С6</v>
      </c>
      <c r="M7" t="str">
        <f t="shared" si="3"/>
        <v>Колонна Т-101</v>
      </c>
      <c r="N7" t="str">
        <f t="shared" si="0"/>
        <v>Частичное-газ факел</v>
      </c>
      <c r="O7" t="s">
        <v>249</v>
      </c>
      <c r="P7" t="s">
        <v>249</v>
      </c>
      <c r="Q7" t="s">
        <v>249</v>
      </c>
      <c r="R7" t="s">
        <v>249</v>
      </c>
      <c r="S7" t="s">
        <v>249</v>
      </c>
      <c r="T7" t="s">
        <v>249</v>
      </c>
      <c r="U7" t="s">
        <v>249</v>
      </c>
      <c r="V7" t="s">
        <v>249</v>
      </c>
      <c r="W7">
        <v>4</v>
      </c>
      <c r="X7">
        <v>1</v>
      </c>
      <c r="Y7" t="s">
        <v>249</v>
      </c>
      <c r="Z7" t="s">
        <v>249</v>
      </c>
      <c r="AA7" t="s">
        <v>249</v>
      </c>
      <c r="AB7" t="s">
        <v>249</v>
      </c>
      <c r="AC7" t="s">
        <v>249</v>
      </c>
      <c r="AD7" t="s">
        <v>249</v>
      </c>
      <c r="AE7" t="s">
        <v>249</v>
      </c>
      <c r="AF7" t="s">
        <v>249</v>
      </c>
    </row>
    <row r="8" spans="1:32">
      <c r="A8" s="79" t="s">
        <v>90</v>
      </c>
      <c r="B8" s="79" t="s">
        <v>0</v>
      </c>
      <c r="C8" s="86" t="s">
        <v>91</v>
      </c>
      <c r="D8" s="80" t="s">
        <v>200</v>
      </c>
      <c r="E8" s="81">
        <v>1E-4</v>
      </c>
      <c r="F8" s="79">
        <v>1</v>
      </c>
      <c r="G8" s="79">
        <v>0.15200000000000002</v>
      </c>
      <c r="H8" s="81">
        <f t="shared" si="1"/>
        <v>1.5200000000000004E-5</v>
      </c>
      <c r="I8" s="79">
        <f>K7*1800/1000</f>
        <v>0.126</v>
      </c>
      <c r="J8" s="79">
        <f>I8</f>
        <v>0.126</v>
      </c>
      <c r="K8" s="90">
        <v>0</v>
      </c>
      <c r="L8" t="str">
        <f t="shared" si="2"/>
        <v>С7</v>
      </c>
      <c r="M8" t="str">
        <f t="shared" si="3"/>
        <v>Колонна Т-101</v>
      </c>
      <c r="N8" t="str">
        <f t="shared" si="0"/>
        <v>Частичное-вспышка</v>
      </c>
      <c r="O8" t="s">
        <v>249</v>
      </c>
      <c r="P8" t="s">
        <v>249</v>
      </c>
      <c r="Q8" t="s">
        <v>249</v>
      </c>
      <c r="R8" t="s">
        <v>249</v>
      </c>
      <c r="S8" t="s">
        <v>249</v>
      </c>
      <c r="T8" t="s">
        <v>249</v>
      </c>
      <c r="U8" t="s">
        <v>249</v>
      </c>
      <c r="V8" t="s">
        <v>249</v>
      </c>
      <c r="W8" t="s">
        <v>249</v>
      </c>
      <c r="X8" t="s">
        <v>249</v>
      </c>
      <c r="Y8">
        <v>16</v>
      </c>
      <c r="Z8">
        <v>19</v>
      </c>
      <c r="AA8" t="s">
        <v>249</v>
      </c>
      <c r="AB8" t="s">
        <v>249</v>
      </c>
      <c r="AC8" t="s">
        <v>249</v>
      </c>
      <c r="AD8" t="s">
        <v>249</v>
      </c>
      <c r="AE8" t="s">
        <v>249</v>
      </c>
      <c r="AF8" t="s">
        <v>249</v>
      </c>
    </row>
    <row r="9" spans="1:32">
      <c r="A9" s="79" t="s">
        <v>92</v>
      </c>
      <c r="B9" s="79" t="s">
        <v>0</v>
      </c>
      <c r="C9" s="86" t="s">
        <v>93</v>
      </c>
      <c r="D9" s="80" t="s">
        <v>196</v>
      </c>
      <c r="E9" s="81">
        <v>1E-4</v>
      </c>
      <c r="F9" s="79">
        <v>1</v>
      </c>
      <c r="G9" s="79">
        <v>0.6080000000000001</v>
      </c>
      <c r="H9" s="81">
        <f>E9*F9*G9</f>
        <v>6.0800000000000014E-5</v>
      </c>
      <c r="I9" s="79">
        <f>K7*1800/1000</f>
        <v>0.126</v>
      </c>
      <c r="J9" s="79">
        <v>0</v>
      </c>
      <c r="K9" s="90">
        <v>0</v>
      </c>
      <c r="L9" t="str">
        <f t="shared" si="2"/>
        <v>С8</v>
      </c>
      <c r="M9" t="str">
        <f t="shared" si="3"/>
        <v>Колонна Т-101</v>
      </c>
      <c r="N9" t="str">
        <f t="shared" si="0"/>
        <v>Частичное-ликвидация</v>
      </c>
      <c r="O9" t="s">
        <v>249</v>
      </c>
      <c r="P9" t="s">
        <v>249</v>
      </c>
      <c r="Q9" t="s">
        <v>249</v>
      </c>
      <c r="R9" t="s">
        <v>249</v>
      </c>
      <c r="S9" t="s">
        <v>249</v>
      </c>
      <c r="T9" t="s">
        <v>249</v>
      </c>
      <c r="U9" t="s">
        <v>249</v>
      </c>
      <c r="V9" t="s">
        <v>249</v>
      </c>
      <c r="W9" t="s">
        <v>249</v>
      </c>
      <c r="X9" t="s">
        <v>249</v>
      </c>
      <c r="Y9" t="s">
        <v>249</v>
      </c>
      <c r="Z9" t="s">
        <v>249</v>
      </c>
      <c r="AA9" t="s">
        <v>249</v>
      </c>
      <c r="AB9" t="s">
        <v>249</v>
      </c>
      <c r="AC9" t="s">
        <v>249</v>
      </c>
      <c r="AD9" t="s">
        <v>249</v>
      </c>
      <c r="AE9" t="s">
        <v>249</v>
      </c>
      <c r="AF9" t="s">
        <v>249</v>
      </c>
    </row>
    <row r="10" spans="1:32">
      <c r="A10" s="79" t="s">
        <v>94</v>
      </c>
      <c r="B10" s="79" t="s">
        <v>0</v>
      </c>
      <c r="C10" s="86" t="s">
        <v>201</v>
      </c>
      <c r="D10" s="80" t="s">
        <v>202</v>
      </c>
      <c r="E10" s="81">
        <v>2.5000000000000001E-5</v>
      </c>
      <c r="F10" s="79">
        <v>1</v>
      </c>
      <c r="G10" s="79">
        <v>1</v>
      </c>
      <c r="H10" s="81">
        <f>E10*F10*G10</f>
        <v>2.5000000000000001E-5</v>
      </c>
      <c r="I10" s="79">
        <v>8.75</v>
      </c>
      <c r="J10" s="79">
        <f>I10</f>
        <v>8.75</v>
      </c>
      <c r="K10" s="90">
        <v>0</v>
      </c>
      <c r="L10" t="str">
        <f t="shared" si="2"/>
        <v>С9</v>
      </c>
      <c r="M10" t="str">
        <f t="shared" si="3"/>
        <v>Колонна Т-101</v>
      </c>
      <c r="N10" t="str">
        <f t="shared" si="0"/>
        <v>Полное-огненный шар</v>
      </c>
      <c r="O10" t="s">
        <v>249</v>
      </c>
      <c r="P10" t="s">
        <v>249</v>
      </c>
      <c r="Q10" t="s">
        <v>249</v>
      </c>
      <c r="R10" t="s">
        <v>249</v>
      </c>
      <c r="S10" t="s">
        <v>249</v>
      </c>
      <c r="T10" t="s">
        <v>249</v>
      </c>
      <c r="U10" t="s">
        <v>249</v>
      </c>
      <c r="V10" t="s">
        <v>249</v>
      </c>
      <c r="W10" t="s">
        <v>249</v>
      </c>
      <c r="X10" t="s">
        <v>249</v>
      </c>
      <c r="Y10" t="s">
        <v>249</v>
      </c>
      <c r="Z10" t="s">
        <v>249</v>
      </c>
      <c r="AA10" t="s">
        <v>249</v>
      </c>
      <c r="AB10" t="s">
        <v>249</v>
      </c>
      <c r="AC10">
        <v>97</v>
      </c>
      <c r="AD10">
        <v>140</v>
      </c>
      <c r="AE10">
        <v>166</v>
      </c>
      <c r="AF10">
        <v>213</v>
      </c>
    </row>
    <row r="11" spans="1:32">
      <c r="A11" s="79" t="s">
        <v>95</v>
      </c>
      <c r="B11" s="83" t="s">
        <v>229</v>
      </c>
      <c r="C11" s="87" t="s">
        <v>79</v>
      </c>
      <c r="D11" s="84" t="s">
        <v>194</v>
      </c>
      <c r="E11" s="85">
        <v>1E-4</v>
      </c>
      <c r="F11" s="83">
        <v>3</v>
      </c>
      <c r="G11" s="83">
        <v>0.05</v>
      </c>
      <c r="H11" s="85">
        <f>E11*F11*G11</f>
        <v>1.5000000000000002E-5</v>
      </c>
      <c r="I11" s="83">
        <v>1.58</v>
      </c>
      <c r="J11" s="83">
        <v>1.58</v>
      </c>
      <c r="K11" s="88">
        <v>7</v>
      </c>
      <c r="L11" t="str">
        <f t="shared" si="2"/>
        <v>С10</v>
      </c>
      <c r="M11" t="str">
        <f t="shared" si="3"/>
        <v>Теплообменник Е-105А/В/С</v>
      </c>
      <c r="N11" t="str">
        <f t="shared" si="0"/>
        <v>Полное-пожар</v>
      </c>
      <c r="O11">
        <v>9</v>
      </c>
      <c r="P11">
        <v>12</v>
      </c>
      <c r="Q11">
        <v>15</v>
      </c>
      <c r="R11">
        <v>24</v>
      </c>
      <c r="S11" t="s">
        <v>249</v>
      </c>
      <c r="T11" t="s">
        <v>249</v>
      </c>
      <c r="U11" t="s">
        <v>249</v>
      </c>
      <c r="V11" t="s">
        <v>249</v>
      </c>
      <c r="W11" t="s">
        <v>249</v>
      </c>
      <c r="X11" t="s">
        <v>249</v>
      </c>
      <c r="Y11" t="s">
        <v>249</v>
      </c>
      <c r="Z11" t="s">
        <v>249</v>
      </c>
      <c r="AA11" t="s">
        <v>249</v>
      </c>
      <c r="AB11" t="s">
        <v>249</v>
      </c>
      <c r="AC11" t="s">
        <v>249</v>
      </c>
      <c r="AD11" t="s">
        <v>249</v>
      </c>
      <c r="AE11" t="s">
        <v>249</v>
      </c>
      <c r="AF11" t="s">
        <v>249</v>
      </c>
    </row>
    <row r="12" spans="1:32">
      <c r="A12" s="79" t="s">
        <v>96</v>
      </c>
      <c r="B12" s="83" t="s">
        <v>229</v>
      </c>
      <c r="C12" s="87" t="s">
        <v>81</v>
      </c>
      <c r="D12" s="84" t="s">
        <v>197</v>
      </c>
      <c r="E12" s="85">
        <v>1E-4</v>
      </c>
      <c r="F12" s="83">
        <v>3</v>
      </c>
      <c r="G12" s="83">
        <v>0.19</v>
      </c>
      <c r="H12" s="85">
        <f t="shared" ref="H12:H17" si="4">E12*F12*G12</f>
        <v>5.7000000000000003E-5</v>
      </c>
      <c r="I12" s="83">
        <v>1.58</v>
      </c>
      <c r="J12" s="83">
        <v>0.15</v>
      </c>
      <c r="K12" s="88">
        <v>0</v>
      </c>
      <c r="L12" t="str">
        <f t="shared" si="2"/>
        <v>С11</v>
      </c>
      <c r="M12" t="str">
        <f t="shared" si="3"/>
        <v>Теплообменник Е-105А/В/С</v>
      </c>
      <c r="N12" t="str">
        <f t="shared" si="0"/>
        <v>Полное-взрыв</v>
      </c>
      <c r="O12" t="s">
        <v>249</v>
      </c>
      <c r="P12" t="s">
        <v>249</v>
      </c>
      <c r="Q12" t="s">
        <v>249</v>
      </c>
      <c r="R12" t="s">
        <v>249</v>
      </c>
      <c r="S12">
        <v>24</v>
      </c>
      <c r="T12">
        <v>49</v>
      </c>
      <c r="U12">
        <v>134</v>
      </c>
      <c r="V12">
        <v>231</v>
      </c>
      <c r="W12" t="s">
        <v>249</v>
      </c>
      <c r="X12" t="s">
        <v>249</v>
      </c>
      <c r="Y12" t="s">
        <v>249</v>
      </c>
      <c r="Z12" t="s">
        <v>249</v>
      </c>
      <c r="AA12" t="s">
        <v>249</v>
      </c>
      <c r="AB12" t="s">
        <v>249</v>
      </c>
      <c r="AC12" t="s">
        <v>249</v>
      </c>
      <c r="AD12" t="s">
        <v>249</v>
      </c>
      <c r="AE12" t="s">
        <v>249</v>
      </c>
      <c r="AF12" t="s">
        <v>249</v>
      </c>
    </row>
    <row r="13" spans="1:32">
      <c r="A13" s="79" t="s">
        <v>97</v>
      </c>
      <c r="B13" s="83" t="s">
        <v>229</v>
      </c>
      <c r="C13" s="87" t="s">
        <v>83</v>
      </c>
      <c r="D13" s="84" t="s">
        <v>195</v>
      </c>
      <c r="E13" s="85">
        <v>1E-4</v>
      </c>
      <c r="F13" s="83">
        <v>3</v>
      </c>
      <c r="G13" s="83">
        <v>0.76</v>
      </c>
      <c r="H13" s="85">
        <f t="shared" si="4"/>
        <v>2.2800000000000001E-4</v>
      </c>
      <c r="I13" s="83">
        <v>1.58</v>
      </c>
      <c r="J13" s="83">
        <v>0</v>
      </c>
      <c r="K13" s="91">
        <v>0</v>
      </c>
      <c r="L13" t="str">
        <f t="shared" si="2"/>
        <v>С12</v>
      </c>
      <c r="M13" t="str">
        <f t="shared" si="3"/>
        <v>Теплообменник Е-105А/В/С</v>
      </c>
      <c r="N13" t="str">
        <f t="shared" si="0"/>
        <v>Полное-ликвидация</v>
      </c>
      <c r="O13" t="s">
        <v>249</v>
      </c>
      <c r="P13" t="s">
        <v>249</v>
      </c>
      <c r="Q13" t="s">
        <v>249</v>
      </c>
      <c r="R13" t="s">
        <v>249</v>
      </c>
      <c r="S13" t="s">
        <v>249</v>
      </c>
      <c r="T13" t="s">
        <v>249</v>
      </c>
      <c r="U13" t="s">
        <v>249</v>
      </c>
      <c r="V13" t="s">
        <v>249</v>
      </c>
      <c r="W13" t="s">
        <v>249</v>
      </c>
      <c r="X13" t="s">
        <v>249</v>
      </c>
      <c r="Y13" t="s">
        <v>249</v>
      </c>
      <c r="Z13" t="s">
        <v>249</v>
      </c>
      <c r="AA13" t="s">
        <v>249</v>
      </c>
      <c r="AB13" t="s">
        <v>249</v>
      </c>
      <c r="AC13" t="s">
        <v>249</v>
      </c>
      <c r="AD13" t="s">
        <v>249</v>
      </c>
      <c r="AE13" t="s">
        <v>249</v>
      </c>
      <c r="AF13" t="s">
        <v>249</v>
      </c>
    </row>
    <row r="14" spans="1:32">
      <c r="A14" s="79" t="s">
        <v>98</v>
      </c>
      <c r="B14" s="83" t="s">
        <v>229</v>
      </c>
      <c r="C14" s="87" t="s">
        <v>85</v>
      </c>
      <c r="D14" s="84" t="s">
        <v>198</v>
      </c>
      <c r="E14" s="85">
        <v>1E-3</v>
      </c>
      <c r="F14" s="83">
        <v>3</v>
      </c>
      <c r="G14" s="83">
        <v>4.0000000000000008E-2</v>
      </c>
      <c r="H14" s="85">
        <f t="shared" si="4"/>
        <v>1.2000000000000003E-4</v>
      </c>
      <c r="I14" s="83">
        <f>K14*300/1000</f>
        <v>1.23</v>
      </c>
      <c r="J14" s="83">
        <f>I14</f>
        <v>1.23</v>
      </c>
      <c r="K14" s="88">
        <v>4.0999999999999996</v>
      </c>
      <c r="L14" t="str">
        <f t="shared" si="2"/>
        <v>С13</v>
      </c>
      <c r="M14" t="str">
        <f t="shared" si="3"/>
        <v>Теплообменник Е-105А/В/С</v>
      </c>
      <c r="N14" t="str">
        <f t="shared" si="0"/>
        <v>Частичное-жидкостной факел</v>
      </c>
      <c r="O14" t="s">
        <v>249</v>
      </c>
      <c r="P14" t="s">
        <v>249</v>
      </c>
      <c r="Q14" t="s">
        <v>249</v>
      </c>
      <c r="R14" t="s">
        <v>249</v>
      </c>
      <c r="S14" t="s">
        <v>249</v>
      </c>
      <c r="T14" t="s">
        <v>249</v>
      </c>
      <c r="U14" t="s">
        <v>249</v>
      </c>
      <c r="V14" t="s">
        <v>249</v>
      </c>
      <c r="W14">
        <v>26</v>
      </c>
      <c r="X14">
        <v>4</v>
      </c>
      <c r="Y14" t="s">
        <v>249</v>
      </c>
      <c r="Z14" t="s">
        <v>249</v>
      </c>
      <c r="AA14" t="s">
        <v>249</v>
      </c>
      <c r="AB14" t="s">
        <v>249</v>
      </c>
      <c r="AC14" t="s">
        <v>249</v>
      </c>
      <c r="AD14" t="s">
        <v>249</v>
      </c>
      <c r="AE14" t="s">
        <v>249</v>
      </c>
      <c r="AF14" t="s">
        <v>249</v>
      </c>
    </row>
    <row r="15" spans="1:32">
      <c r="A15" s="79" t="s">
        <v>99</v>
      </c>
      <c r="B15" s="83" t="s">
        <v>229</v>
      </c>
      <c r="C15" s="87" t="s">
        <v>87</v>
      </c>
      <c r="D15" s="84" t="s">
        <v>196</v>
      </c>
      <c r="E15" s="85">
        <v>1E-3</v>
      </c>
      <c r="F15" s="83">
        <v>3</v>
      </c>
      <c r="G15" s="83">
        <v>0.16000000000000003</v>
      </c>
      <c r="H15" s="85">
        <f t="shared" si="4"/>
        <v>4.8000000000000012E-4</v>
      </c>
      <c r="I15" s="83">
        <f>K14*300/1000</f>
        <v>1.23</v>
      </c>
      <c r="J15" s="83">
        <v>0</v>
      </c>
      <c r="K15" s="91">
        <v>0</v>
      </c>
      <c r="L15" t="str">
        <f t="shared" si="2"/>
        <v>С14</v>
      </c>
      <c r="M15" t="str">
        <f t="shared" si="3"/>
        <v>Теплообменник Е-105А/В/С</v>
      </c>
      <c r="N15" t="str">
        <f t="shared" si="0"/>
        <v>Частичное-ликвидация</v>
      </c>
      <c r="O15" t="s">
        <v>249</v>
      </c>
      <c r="P15" t="s">
        <v>249</v>
      </c>
      <c r="Q15" t="s">
        <v>249</v>
      </c>
      <c r="R15" t="s">
        <v>249</v>
      </c>
      <c r="S15" t="s">
        <v>249</v>
      </c>
      <c r="T15" t="s">
        <v>249</v>
      </c>
      <c r="U15" t="s">
        <v>249</v>
      </c>
      <c r="V15" t="s">
        <v>249</v>
      </c>
      <c r="W15" t="s">
        <v>249</v>
      </c>
      <c r="X15" t="s">
        <v>249</v>
      </c>
      <c r="Y15" t="s">
        <v>249</v>
      </c>
      <c r="Z15" t="s">
        <v>249</v>
      </c>
      <c r="AA15" t="s">
        <v>249</v>
      </c>
      <c r="AB15" t="s">
        <v>249</v>
      </c>
      <c r="AC15" t="s">
        <v>249</v>
      </c>
      <c r="AD15" t="s">
        <v>249</v>
      </c>
      <c r="AE15" t="s">
        <v>249</v>
      </c>
      <c r="AF15" t="s">
        <v>249</v>
      </c>
    </row>
    <row r="16" spans="1:32">
      <c r="A16" s="79" t="s">
        <v>100</v>
      </c>
      <c r="B16" s="83" t="s">
        <v>229</v>
      </c>
      <c r="C16" s="87" t="s">
        <v>89</v>
      </c>
      <c r="D16" s="84" t="s">
        <v>199</v>
      </c>
      <c r="E16" s="85">
        <v>1E-3</v>
      </c>
      <c r="F16" s="83">
        <v>3</v>
      </c>
      <c r="G16" s="83">
        <v>4.0000000000000008E-2</v>
      </c>
      <c r="H16" s="85">
        <f t="shared" si="4"/>
        <v>1.2000000000000003E-4</v>
      </c>
      <c r="I16" s="83">
        <f>K16*1800/1000</f>
        <v>0.36</v>
      </c>
      <c r="J16" s="83">
        <f>I16</f>
        <v>0.36</v>
      </c>
      <c r="K16" s="88">
        <v>0.2</v>
      </c>
      <c r="L16" t="str">
        <f t="shared" si="2"/>
        <v>С15</v>
      </c>
      <c r="M16" t="str">
        <f t="shared" si="3"/>
        <v>Теплообменник Е-105А/В/С</v>
      </c>
      <c r="N16" t="str">
        <f t="shared" si="0"/>
        <v>Частичное-газ факел</v>
      </c>
      <c r="O16" t="s">
        <v>249</v>
      </c>
      <c r="P16" t="s">
        <v>249</v>
      </c>
      <c r="Q16" t="s">
        <v>249</v>
      </c>
      <c r="R16" t="s">
        <v>249</v>
      </c>
      <c r="S16" t="s">
        <v>249</v>
      </c>
      <c r="T16" t="s">
        <v>249</v>
      </c>
      <c r="U16" t="s">
        <v>249</v>
      </c>
      <c r="V16" t="s">
        <v>249</v>
      </c>
      <c r="W16">
        <v>6</v>
      </c>
      <c r="X16">
        <v>1</v>
      </c>
      <c r="Y16" t="s">
        <v>249</v>
      </c>
      <c r="Z16" t="s">
        <v>249</v>
      </c>
      <c r="AA16" t="s">
        <v>249</v>
      </c>
      <c r="AB16" t="s">
        <v>249</v>
      </c>
      <c r="AC16" t="s">
        <v>249</v>
      </c>
      <c r="AD16" t="s">
        <v>249</v>
      </c>
      <c r="AE16" t="s">
        <v>249</v>
      </c>
      <c r="AF16" t="s">
        <v>249</v>
      </c>
    </row>
    <row r="17" spans="1:32">
      <c r="A17" s="79" t="s">
        <v>101</v>
      </c>
      <c r="B17" s="83" t="s">
        <v>229</v>
      </c>
      <c r="C17" s="87" t="s">
        <v>91</v>
      </c>
      <c r="D17" s="84" t="s">
        <v>200</v>
      </c>
      <c r="E17" s="85">
        <v>1E-3</v>
      </c>
      <c r="F17" s="83">
        <v>3</v>
      </c>
      <c r="G17" s="83">
        <v>0.15200000000000002</v>
      </c>
      <c r="H17" s="85">
        <f t="shared" si="4"/>
        <v>4.5600000000000008E-4</v>
      </c>
      <c r="I17" s="83">
        <f>K16*1800/1000</f>
        <v>0.36</v>
      </c>
      <c r="J17" s="83">
        <f>I17</f>
        <v>0.36</v>
      </c>
      <c r="K17" s="91">
        <v>0</v>
      </c>
      <c r="L17" t="str">
        <f t="shared" si="2"/>
        <v>С16</v>
      </c>
      <c r="M17" t="str">
        <f t="shared" si="3"/>
        <v>Теплообменник Е-105А/В/С</v>
      </c>
      <c r="N17" t="str">
        <f t="shared" si="0"/>
        <v>Частичное-вспышка</v>
      </c>
      <c r="O17" t="s">
        <v>249</v>
      </c>
      <c r="P17" t="s">
        <v>249</v>
      </c>
      <c r="Q17" t="s">
        <v>249</v>
      </c>
      <c r="R17" t="s">
        <v>249</v>
      </c>
      <c r="S17" t="s">
        <v>249</v>
      </c>
      <c r="T17" t="s">
        <v>249</v>
      </c>
      <c r="U17" t="s">
        <v>249</v>
      </c>
      <c r="V17" t="s">
        <v>249</v>
      </c>
      <c r="W17" t="s">
        <v>249</v>
      </c>
      <c r="X17" t="s">
        <v>249</v>
      </c>
      <c r="Y17">
        <v>23</v>
      </c>
      <c r="Z17">
        <v>27</v>
      </c>
      <c r="AA17" t="s">
        <v>249</v>
      </c>
      <c r="AB17" t="s">
        <v>249</v>
      </c>
      <c r="AC17" t="s">
        <v>249</v>
      </c>
      <c r="AD17" t="s">
        <v>249</v>
      </c>
      <c r="AE17" t="s">
        <v>249</v>
      </c>
      <c r="AF17" t="s">
        <v>249</v>
      </c>
    </row>
    <row r="18" spans="1:32">
      <c r="A18" s="79" t="s">
        <v>102</v>
      </c>
      <c r="B18" s="83" t="s">
        <v>229</v>
      </c>
      <c r="C18" s="87" t="s">
        <v>93</v>
      </c>
      <c r="D18" s="84" t="s">
        <v>196</v>
      </c>
      <c r="E18" s="85">
        <v>1E-3</v>
      </c>
      <c r="F18" s="83">
        <v>3</v>
      </c>
      <c r="G18" s="83">
        <v>0.6080000000000001</v>
      </c>
      <c r="H18" s="85">
        <f>E18*F18*G18</f>
        <v>1.8240000000000003E-3</v>
      </c>
      <c r="I18" s="83">
        <f>K16*1800/1000</f>
        <v>0.36</v>
      </c>
      <c r="J18" s="83">
        <v>0</v>
      </c>
      <c r="K18" s="91">
        <v>0</v>
      </c>
      <c r="L18" t="str">
        <f t="shared" si="2"/>
        <v>С17</v>
      </c>
      <c r="M18" t="str">
        <f t="shared" si="3"/>
        <v>Теплообменник Е-105А/В/С</v>
      </c>
      <c r="N18" t="str">
        <f t="shared" si="0"/>
        <v>Частичное-ликвидация</v>
      </c>
      <c r="O18" t="s">
        <v>249</v>
      </c>
      <c r="P18" t="s">
        <v>249</v>
      </c>
      <c r="Q18" t="s">
        <v>249</v>
      </c>
      <c r="R18" t="s">
        <v>249</v>
      </c>
      <c r="S18" t="s">
        <v>249</v>
      </c>
      <c r="T18" t="s">
        <v>249</v>
      </c>
      <c r="U18" t="s">
        <v>249</v>
      </c>
      <c r="V18" t="s">
        <v>249</v>
      </c>
      <c r="W18" t="s">
        <v>249</v>
      </c>
      <c r="X18" t="s">
        <v>249</v>
      </c>
      <c r="Y18" t="s">
        <v>249</v>
      </c>
      <c r="Z18" t="s">
        <v>249</v>
      </c>
      <c r="AA18" t="s">
        <v>249</v>
      </c>
      <c r="AB18" t="s">
        <v>249</v>
      </c>
      <c r="AC18" t="s">
        <v>249</v>
      </c>
      <c r="AD18" t="s">
        <v>249</v>
      </c>
      <c r="AE18" t="s">
        <v>249</v>
      </c>
      <c r="AF18" t="s">
        <v>249</v>
      </c>
    </row>
    <row r="19" spans="1:32">
      <c r="A19" s="79" t="s">
        <v>103</v>
      </c>
      <c r="B19" s="83" t="s">
        <v>229</v>
      </c>
      <c r="C19" s="87" t="s">
        <v>201</v>
      </c>
      <c r="D19" s="84" t="s">
        <v>202</v>
      </c>
      <c r="E19" s="85">
        <v>2.5000000000000001E-5</v>
      </c>
      <c r="F19" s="83">
        <v>3</v>
      </c>
      <c r="G19" s="83">
        <v>1</v>
      </c>
      <c r="H19" s="85">
        <f>E19*F19*G19</f>
        <v>7.5000000000000007E-5</v>
      </c>
      <c r="I19" s="83">
        <v>1.58</v>
      </c>
      <c r="J19" s="83">
        <f>I19</f>
        <v>1.58</v>
      </c>
      <c r="K19" s="91">
        <v>0</v>
      </c>
      <c r="L19" t="str">
        <f t="shared" si="2"/>
        <v>С18</v>
      </c>
      <c r="M19" t="str">
        <f t="shared" si="3"/>
        <v>Теплообменник Е-105А/В/С</v>
      </c>
      <c r="N19" t="str">
        <f t="shared" si="0"/>
        <v>Полное-огненный шар</v>
      </c>
      <c r="O19" t="s">
        <v>249</v>
      </c>
      <c r="P19" t="s">
        <v>249</v>
      </c>
      <c r="Q19" t="s">
        <v>249</v>
      </c>
      <c r="R19" t="s">
        <v>249</v>
      </c>
      <c r="S19" t="s">
        <v>249</v>
      </c>
      <c r="T19" t="s">
        <v>249</v>
      </c>
      <c r="U19" t="s">
        <v>249</v>
      </c>
      <c r="V19" t="s">
        <v>249</v>
      </c>
      <c r="W19" t="s">
        <v>249</v>
      </c>
      <c r="X19" t="s">
        <v>249</v>
      </c>
      <c r="Y19" t="s">
        <v>249</v>
      </c>
      <c r="Z19" t="s">
        <v>249</v>
      </c>
      <c r="AA19" t="s">
        <v>249</v>
      </c>
      <c r="AB19" t="s">
        <v>249</v>
      </c>
      <c r="AC19">
        <v>35</v>
      </c>
      <c r="AD19">
        <v>60</v>
      </c>
      <c r="AE19">
        <v>75</v>
      </c>
      <c r="AF19">
        <v>100</v>
      </c>
    </row>
    <row r="20" spans="1:32">
      <c r="A20" s="79" t="s">
        <v>104</v>
      </c>
      <c r="B20" s="92" t="s">
        <v>4</v>
      </c>
      <c r="C20" s="93" t="s">
        <v>79</v>
      </c>
      <c r="D20" s="94" t="s">
        <v>194</v>
      </c>
      <c r="E20" s="95">
        <v>1.0000000000000001E-5</v>
      </c>
      <c r="F20" s="92">
        <v>1</v>
      </c>
      <c r="G20" s="92">
        <v>0.05</v>
      </c>
      <c r="H20" s="95">
        <f>E20*F20*G20</f>
        <v>5.0000000000000008E-7</v>
      </c>
      <c r="I20" s="92">
        <v>6.25</v>
      </c>
      <c r="J20" s="92">
        <v>6.25</v>
      </c>
      <c r="K20" s="96">
        <v>26</v>
      </c>
      <c r="L20" t="str">
        <f t="shared" si="2"/>
        <v>С19</v>
      </c>
      <c r="M20" t="str">
        <f t="shared" si="3"/>
        <v>Колонна Т-100/1</v>
      </c>
      <c r="N20" t="str">
        <f t="shared" si="0"/>
        <v>Полное-пожар</v>
      </c>
      <c r="O20">
        <v>13</v>
      </c>
      <c r="P20">
        <v>16</v>
      </c>
      <c r="Q20">
        <v>21</v>
      </c>
      <c r="R20">
        <v>36</v>
      </c>
      <c r="S20" t="s">
        <v>249</v>
      </c>
      <c r="T20" t="s">
        <v>249</v>
      </c>
      <c r="U20" t="s">
        <v>249</v>
      </c>
      <c r="V20" t="s">
        <v>249</v>
      </c>
      <c r="W20" t="s">
        <v>249</v>
      </c>
      <c r="X20" t="s">
        <v>249</v>
      </c>
      <c r="Y20" t="s">
        <v>249</v>
      </c>
      <c r="Z20" t="s">
        <v>249</v>
      </c>
      <c r="AA20" t="s">
        <v>249</v>
      </c>
      <c r="AB20" t="s">
        <v>249</v>
      </c>
      <c r="AC20" t="s">
        <v>249</v>
      </c>
      <c r="AD20" t="s">
        <v>249</v>
      </c>
      <c r="AE20" t="s">
        <v>249</v>
      </c>
      <c r="AF20" t="s">
        <v>249</v>
      </c>
    </row>
    <row r="21" spans="1:32">
      <c r="A21" s="79" t="s">
        <v>105</v>
      </c>
      <c r="B21" s="92" t="s">
        <v>4</v>
      </c>
      <c r="C21" s="93" t="s">
        <v>81</v>
      </c>
      <c r="D21" s="94" t="s">
        <v>197</v>
      </c>
      <c r="E21" s="95">
        <v>1.0000000000000001E-5</v>
      </c>
      <c r="F21" s="92">
        <v>1</v>
      </c>
      <c r="G21" s="92">
        <v>0.19</v>
      </c>
      <c r="H21" s="95">
        <f t="shared" ref="H21:H26" si="5">E21*F21*G21</f>
        <v>1.9000000000000002E-6</v>
      </c>
      <c r="I21" s="92">
        <v>6.25</v>
      </c>
      <c r="J21" s="92">
        <v>0.62</v>
      </c>
      <c r="K21" s="96">
        <v>0</v>
      </c>
      <c r="L21" t="str">
        <f t="shared" si="2"/>
        <v>С20</v>
      </c>
      <c r="M21" t="str">
        <f t="shared" si="3"/>
        <v>Колонна Т-100/1</v>
      </c>
      <c r="N21" t="str">
        <f t="shared" si="0"/>
        <v>Полное-взрыв</v>
      </c>
      <c r="O21" t="s">
        <v>249</v>
      </c>
      <c r="P21" t="s">
        <v>249</v>
      </c>
      <c r="Q21" t="s">
        <v>249</v>
      </c>
      <c r="R21" t="s">
        <v>249</v>
      </c>
      <c r="S21">
        <v>39</v>
      </c>
      <c r="T21">
        <v>79</v>
      </c>
      <c r="U21">
        <v>216</v>
      </c>
      <c r="V21">
        <v>371</v>
      </c>
      <c r="W21" t="s">
        <v>249</v>
      </c>
      <c r="X21" t="s">
        <v>249</v>
      </c>
      <c r="Y21" t="s">
        <v>249</v>
      </c>
      <c r="Z21" t="s">
        <v>249</v>
      </c>
      <c r="AA21" t="s">
        <v>249</v>
      </c>
      <c r="AB21" t="s">
        <v>249</v>
      </c>
      <c r="AC21" t="s">
        <v>249</v>
      </c>
      <c r="AD21" t="s">
        <v>249</v>
      </c>
      <c r="AE21" t="s">
        <v>249</v>
      </c>
      <c r="AF21" t="s">
        <v>249</v>
      </c>
    </row>
    <row r="22" spans="1:32">
      <c r="A22" s="79" t="s">
        <v>106</v>
      </c>
      <c r="B22" s="92" t="s">
        <v>4</v>
      </c>
      <c r="C22" s="93" t="s">
        <v>83</v>
      </c>
      <c r="D22" s="94" t="s">
        <v>195</v>
      </c>
      <c r="E22" s="95">
        <v>1.0000000000000001E-5</v>
      </c>
      <c r="F22" s="92">
        <v>1</v>
      </c>
      <c r="G22" s="92">
        <v>0.76</v>
      </c>
      <c r="H22" s="95">
        <f t="shared" si="5"/>
        <v>7.6000000000000009E-6</v>
      </c>
      <c r="I22" s="92">
        <v>6.25</v>
      </c>
      <c r="J22" s="92">
        <v>0</v>
      </c>
      <c r="K22" s="97">
        <v>0</v>
      </c>
      <c r="L22" t="str">
        <f t="shared" si="2"/>
        <v>С21</v>
      </c>
      <c r="M22" t="str">
        <f t="shared" si="3"/>
        <v>Колонна Т-100/1</v>
      </c>
      <c r="N22" t="str">
        <f t="shared" si="0"/>
        <v>Полное-ликвидация</v>
      </c>
      <c r="O22" t="s">
        <v>249</v>
      </c>
      <c r="P22" t="s">
        <v>249</v>
      </c>
      <c r="Q22" t="s">
        <v>249</v>
      </c>
      <c r="R22" t="s">
        <v>249</v>
      </c>
      <c r="S22" t="s">
        <v>249</v>
      </c>
      <c r="T22" t="s">
        <v>249</v>
      </c>
      <c r="U22" t="s">
        <v>249</v>
      </c>
      <c r="V22" t="s">
        <v>249</v>
      </c>
      <c r="W22" t="s">
        <v>249</v>
      </c>
      <c r="X22" t="s">
        <v>249</v>
      </c>
      <c r="Y22" t="s">
        <v>249</v>
      </c>
      <c r="Z22" t="s">
        <v>249</v>
      </c>
      <c r="AA22" t="s">
        <v>249</v>
      </c>
      <c r="AB22" t="s">
        <v>249</v>
      </c>
      <c r="AC22" t="s">
        <v>249</v>
      </c>
      <c r="AD22" t="s">
        <v>249</v>
      </c>
      <c r="AE22" t="s">
        <v>249</v>
      </c>
      <c r="AF22" t="s">
        <v>249</v>
      </c>
    </row>
    <row r="23" spans="1:32">
      <c r="A23" s="79" t="s">
        <v>107</v>
      </c>
      <c r="B23" s="92" t="s">
        <v>4</v>
      </c>
      <c r="C23" s="93" t="s">
        <v>85</v>
      </c>
      <c r="D23" s="94" t="s">
        <v>198</v>
      </c>
      <c r="E23" s="95">
        <v>1E-4</v>
      </c>
      <c r="F23" s="92">
        <v>1</v>
      </c>
      <c r="G23" s="92">
        <v>4.0000000000000008E-2</v>
      </c>
      <c r="H23" s="95">
        <f t="shared" si="5"/>
        <v>4.0000000000000007E-6</v>
      </c>
      <c r="I23" s="92">
        <f>K23*300/1000</f>
        <v>1.05</v>
      </c>
      <c r="J23" s="92">
        <f>I23</f>
        <v>1.05</v>
      </c>
      <c r="K23" s="96">
        <v>3.5</v>
      </c>
      <c r="L23" t="str">
        <f t="shared" si="2"/>
        <v>С22</v>
      </c>
      <c r="M23" t="str">
        <f t="shared" si="3"/>
        <v>Колонна Т-100/1</v>
      </c>
      <c r="N23" t="str">
        <f t="shared" si="0"/>
        <v>Частичное-жидкостной факел</v>
      </c>
      <c r="O23" t="s">
        <v>249</v>
      </c>
      <c r="P23" t="s">
        <v>249</v>
      </c>
      <c r="Q23" t="s">
        <v>249</v>
      </c>
      <c r="R23" t="s">
        <v>249</v>
      </c>
      <c r="S23" t="s">
        <v>249</v>
      </c>
      <c r="T23" t="s">
        <v>249</v>
      </c>
      <c r="U23" t="s">
        <v>249</v>
      </c>
      <c r="V23" t="s">
        <v>249</v>
      </c>
      <c r="W23">
        <v>24</v>
      </c>
      <c r="X23">
        <v>4</v>
      </c>
      <c r="Y23" t="s">
        <v>249</v>
      </c>
      <c r="Z23" t="s">
        <v>249</v>
      </c>
      <c r="AA23" t="s">
        <v>249</v>
      </c>
      <c r="AB23" t="s">
        <v>249</v>
      </c>
      <c r="AC23" t="s">
        <v>249</v>
      </c>
      <c r="AD23" t="s">
        <v>249</v>
      </c>
      <c r="AE23" t="s">
        <v>249</v>
      </c>
      <c r="AF23" t="s">
        <v>249</v>
      </c>
    </row>
    <row r="24" spans="1:32">
      <c r="A24" s="79" t="s">
        <v>108</v>
      </c>
      <c r="B24" s="92" t="s">
        <v>4</v>
      </c>
      <c r="C24" s="93" t="s">
        <v>87</v>
      </c>
      <c r="D24" s="94" t="s">
        <v>196</v>
      </c>
      <c r="E24" s="95">
        <v>1E-4</v>
      </c>
      <c r="F24" s="92">
        <v>1</v>
      </c>
      <c r="G24" s="92">
        <v>0.16000000000000003</v>
      </c>
      <c r="H24" s="95">
        <f t="shared" si="5"/>
        <v>1.6000000000000003E-5</v>
      </c>
      <c r="I24" s="92">
        <f>K23*300/1000</f>
        <v>1.05</v>
      </c>
      <c r="J24" s="92">
        <v>0</v>
      </c>
      <c r="K24" s="97">
        <v>0</v>
      </c>
      <c r="L24" t="str">
        <f t="shared" si="2"/>
        <v>С23</v>
      </c>
      <c r="M24" t="str">
        <f t="shared" si="3"/>
        <v>Колонна Т-100/1</v>
      </c>
      <c r="N24" t="str">
        <f t="shared" si="0"/>
        <v>Частичное-ликвидация</v>
      </c>
      <c r="O24" t="s">
        <v>249</v>
      </c>
      <c r="P24" t="s">
        <v>249</v>
      </c>
      <c r="Q24" t="s">
        <v>249</v>
      </c>
      <c r="R24" t="s">
        <v>249</v>
      </c>
      <c r="S24" t="s">
        <v>249</v>
      </c>
      <c r="T24" t="s">
        <v>249</v>
      </c>
      <c r="U24" t="s">
        <v>249</v>
      </c>
      <c r="V24" t="s">
        <v>249</v>
      </c>
      <c r="W24" t="s">
        <v>249</v>
      </c>
      <c r="X24" t="s">
        <v>249</v>
      </c>
      <c r="Y24" t="s">
        <v>249</v>
      </c>
      <c r="Z24" t="s">
        <v>249</v>
      </c>
      <c r="AA24" t="s">
        <v>249</v>
      </c>
      <c r="AB24" t="s">
        <v>249</v>
      </c>
      <c r="AC24" t="s">
        <v>249</v>
      </c>
      <c r="AD24" t="s">
        <v>249</v>
      </c>
      <c r="AE24" t="s">
        <v>249</v>
      </c>
      <c r="AF24" t="s">
        <v>249</v>
      </c>
    </row>
    <row r="25" spans="1:32">
      <c r="A25" s="79" t="s">
        <v>109</v>
      </c>
      <c r="B25" s="92" t="s">
        <v>4</v>
      </c>
      <c r="C25" s="93" t="s">
        <v>89</v>
      </c>
      <c r="D25" s="94" t="s">
        <v>199</v>
      </c>
      <c r="E25" s="95">
        <v>1E-4</v>
      </c>
      <c r="F25" s="92">
        <v>1</v>
      </c>
      <c r="G25" s="92">
        <v>4.0000000000000008E-2</v>
      </c>
      <c r="H25" s="95">
        <f t="shared" si="5"/>
        <v>4.0000000000000007E-6</v>
      </c>
      <c r="I25" s="92">
        <f>K25*1800/1000</f>
        <v>0.28799999999999998</v>
      </c>
      <c r="J25" s="92">
        <f>I25</f>
        <v>0.28799999999999998</v>
      </c>
      <c r="K25" s="96">
        <v>0.16</v>
      </c>
      <c r="L25" t="str">
        <f t="shared" si="2"/>
        <v>С24</v>
      </c>
      <c r="M25" t="str">
        <f t="shared" si="3"/>
        <v>Колонна Т-100/1</v>
      </c>
      <c r="N25" t="str">
        <f t="shared" si="0"/>
        <v>Частичное-газ факел</v>
      </c>
      <c r="O25" t="s">
        <v>249</v>
      </c>
      <c r="P25" t="s">
        <v>249</v>
      </c>
      <c r="Q25" t="s">
        <v>249</v>
      </c>
      <c r="R25" t="s">
        <v>249</v>
      </c>
      <c r="S25" t="s">
        <v>249</v>
      </c>
      <c r="T25" t="s">
        <v>249</v>
      </c>
      <c r="U25" t="s">
        <v>249</v>
      </c>
      <c r="V25" t="s">
        <v>249</v>
      </c>
      <c r="W25">
        <v>6</v>
      </c>
      <c r="X25">
        <v>1</v>
      </c>
      <c r="Y25" t="s">
        <v>249</v>
      </c>
      <c r="Z25" t="s">
        <v>249</v>
      </c>
      <c r="AA25" t="s">
        <v>249</v>
      </c>
      <c r="AB25" t="s">
        <v>249</v>
      </c>
      <c r="AC25" t="s">
        <v>249</v>
      </c>
      <c r="AD25" t="s">
        <v>249</v>
      </c>
      <c r="AE25" t="s">
        <v>249</v>
      </c>
      <c r="AF25" t="s">
        <v>249</v>
      </c>
    </row>
    <row r="26" spans="1:32">
      <c r="A26" s="79" t="s">
        <v>110</v>
      </c>
      <c r="B26" s="92" t="s">
        <v>4</v>
      </c>
      <c r="C26" s="93" t="s">
        <v>91</v>
      </c>
      <c r="D26" s="94" t="s">
        <v>200</v>
      </c>
      <c r="E26" s="95">
        <v>1E-4</v>
      </c>
      <c r="F26" s="92">
        <v>1</v>
      </c>
      <c r="G26" s="92">
        <v>0.15200000000000002</v>
      </c>
      <c r="H26" s="95">
        <f t="shared" si="5"/>
        <v>1.5200000000000004E-5</v>
      </c>
      <c r="I26" s="92">
        <f>K25*1800/1000</f>
        <v>0.28799999999999998</v>
      </c>
      <c r="J26" s="92">
        <f>I26</f>
        <v>0.28799999999999998</v>
      </c>
      <c r="K26" s="97">
        <v>0</v>
      </c>
      <c r="L26" t="str">
        <f t="shared" si="2"/>
        <v>С25</v>
      </c>
      <c r="M26" t="str">
        <f t="shared" si="3"/>
        <v>Колонна Т-100/1</v>
      </c>
      <c r="N26" t="str">
        <f t="shared" si="0"/>
        <v>Частичное-вспышка</v>
      </c>
      <c r="O26" t="s">
        <v>249</v>
      </c>
      <c r="P26" t="s">
        <v>249</v>
      </c>
      <c r="Q26" t="s">
        <v>249</v>
      </c>
      <c r="R26" t="s">
        <v>249</v>
      </c>
      <c r="S26" t="s">
        <v>249</v>
      </c>
      <c r="T26" t="s">
        <v>249</v>
      </c>
      <c r="U26" t="s">
        <v>249</v>
      </c>
      <c r="V26" t="s">
        <v>249</v>
      </c>
      <c r="W26" t="s">
        <v>249</v>
      </c>
      <c r="X26" t="s">
        <v>249</v>
      </c>
      <c r="Y26">
        <v>21</v>
      </c>
      <c r="Z26">
        <v>25</v>
      </c>
      <c r="AA26" t="s">
        <v>249</v>
      </c>
      <c r="AB26" t="s">
        <v>249</v>
      </c>
      <c r="AC26" t="s">
        <v>249</v>
      </c>
      <c r="AD26" t="s">
        <v>249</v>
      </c>
      <c r="AE26" t="s">
        <v>249</v>
      </c>
      <c r="AF26" t="s">
        <v>249</v>
      </c>
    </row>
    <row r="27" spans="1:32">
      <c r="A27" s="79" t="s">
        <v>111</v>
      </c>
      <c r="B27" s="92" t="s">
        <v>4</v>
      </c>
      <c r="C27" s="93" t="s">
        <v>93</v>
      </c>
      <c r="D27" s="94" t="s">
        <v>196</v>
      </c>
      <c r="E27" s="95">
        <v>1E-4</v>
      </c>
      <c r="F27" s="92">
        <v>1</v>
      </c>
      <c r="G27" s="92">
        <v>0.6080000000000001</v>
      </c>
      <c r="H27" s="95">
        <f>E27*F27*G27</f>
        <v>6.0800000000000014E-5</v>
      </c>
      <c r="I27" s="92">
        <f>K25*1800/1000</f>
        <v>0.28799999999999998</v>
      </c>
      <c r="J27" s="92">
        <v>0</v>
      </c>
      <c r="K27" s="97">
        <v>0</v>
      </c>
      <c r="L27" t="str">
        <f t="shared" si="2"/>
        <v>С26</v>
      </c>
      <c r="M27" t="str">
        <f t="shared" si="3"/>
        <v>Колонна Т-100/1</v>
      </c>
      <c r="N27" t="str">
        <f t="shared" si="0"/>
        <v>Частичное-ликвидация</v>
      </c>
      <c r="O27" t="s">
        <v>249</v>
      </c>
      <c r="P27" t="s">
        <v>249</v>
      </c>
      <c r="Q27" t="s">
        <v>249</v>
      </c>
      <c r="R27" t="s">
        <v>249</v>
      </c>
      <c r="S27" t="s">
        <v>249</v>
      </c>
      <c r="T27" t="s">
        <v>249</v>
      </c>
      <c r="U27" t="s">
        <v>249</v>
      </c>
      <c r="V27" t="s">
        <v>249</v>
      </c>
      <c r="W27" t="s">
        <v>249</v>
      </c>
      <c r="X27" t="s">
        <v>249</v>
      </c>
      <c r="Y27" t="s">
        <v>249</v>
      </c>
      <c r="Z27" t="s">
        <v>249</v>
      </c>
      <c r="AA27" t="s">
        <v>249</v>
      </c>
      <c r="AB27" t="s">
        <v>249</v>
      </c>
      <c r="AC27" t="s">
        <v>249</v>
      </c>
      <c r="AD27" t="s">
        <v>249</v>
      </c>
      <c r="AE27" t="s">
        <v>249</v>
      </c>
      <c r="AF27" t="s">
        <v>249</v>
      </c>
    </row>
    <row r="28" spans="1:32">
      <c r="A28" s="79" t="s">
        <v>112</v>
      </c>
      <c r="B28" s="92" t="s">
        <v>4</v>
      </c>
      <c r="C28" s="93" t="s">
        <v>201</v>
      </c>
      <c r="D28" s="94" t="s">
        <v>202</v>
      </c>
      <c r="E28" s="95">
        <v>2.5000000000000001E-5</v>
      </c>
      <c r="F28" s="92">
        <v>1</v>
      </c>
      <c r="G28" s="92">
        <v>1</v>
      </c>
      <c r="H28" s="95">
        <f>E28*F28*G28</f>
        <v>2.5000000000000001E-5</v>
      </c>
      <c r="I28" s="92">
        <v>6.25</v>
      </c>
      <c r="J28" s="92">
        <f>I28</f>
        <v>6.25</v>
      </c>
      <c r="K28" s="97">
        <v>0</v>
      </c>
      <c r="L28" t="str">
        <f t="shared" si="2"/>
        <v>С27</v>
      </c>
      <c r="M28" t="str">
        <f t="shared" si="3"/>
        <v>Колонна Т-100/1</v>
      </c>
      <c r="N28" t="str">
        <f t="shared" si="0"/>
        <v>Полное-огненный шар</v>
      </c>
      <c r="O28" t="s">
        <v>249</v>
      </c>
      <c r="P28" t="s">
        <v>249</v>
      </c>
      <c r="Q28" t="s">
        <v>249</v>
      </c>
      <c r="R28" t="s">
        <v>249</v>
      </c>
      <c r="S28" t="s">
        <v>249</v>
      </c>
      <c r="T28" t="s">
        <v>249</v>
      </c>
      <c r="U28" t="s">
        <v>249</v>
      </c>
      <c r="V28" t="s">
        <v>249</v>
      </c>
      <c r="W28" t="s">
        <v>249</v>
      </c>
      <c r="X28" t="s">
        <v>249</v>
      </c>
      <c r="Y28" t="s">
        <v>249</v>
      </c>
      <c r="Z28" t="s">
        <v>249</v>
      </c>
      <c r="AA28" t="s">
        <v>249</v>
      </c>
      <c r="AB28" t="s">
        <v>249</v>
      </c>
      <c r="AC28">
        <v>81</v>
      </c>
      <c r="AD28">
        <v>119</v>
      </c>
      <c r="AE28">
        <v>143</v>
      </c>
      <c r="AF28">
        <v>184</v>
      </c>
    </row>
    <row r="29" spans="1:32">
      <c r="A29" s="79" t="s">
        <v>113</v>
      </c>
      <c r="B29" s="98" t="s">
        <v>6</v>
      </c>
      <c r="C29" s="99" t="s">
        <v>79</v>
      </c>
      <c r="D29" s="100" t="s">
        <v>194</v>
      </c>
      <c r="E29" s="101">
        <v>1.0000000000000001E-5</v>
      </c>
      <c r="F29" s="98">
        <v>1</v>
      </c>
      <c r="G29" s="98">
        <v>0.05</v>
      </c>
      <c r="H29" s="101">
        <f>E29*F29*G29</f>
        <v>5.0000000000000008E-7</v>
      </c>
      <c r="I29" s="98">
        <v>4.5</v>
      </c>
      <c r="J29" s="98">
        <v>4.5</v>
      </c>
      <c r="K29" s="102">
        <v>72</v>
      </c>
      <c r="L29" t="str">
        <f t="shared" si="2"/>
        <v>С28</v>
      </c>
      <c r="M29" t="str">
        <f t="shared" si="3"/>
        <v>Аппарат V-100/2</v>
      </c>
      <c r="N29" t="str">
        <f t="shared" si="0"/>
        <v>Полное-пожар</v>
      </c>
      <c r="O29">
        <v>13</v>
      </c>
      <c r="P29">
        <v>18</v>
      </c>
      <c r="Q29">
        <v>25</v>
      </c>
      <c r="R29">
        <v>45</v>
      </c>
      <c r="S29" t="s">
        <v>249</v>
      </c>
      <c r="T29" t="s">
        <v>249</v>
      </c>
      <c r="U29" t="s">
        <v>249</v>
      </c>
      <c r="V29" t="s">
        <v>249</v>
      </c>
      <c r="W29" t="s">
        <v>249</v>
      </c>
      <c r="X29" t="s">
        <v>249</v>
      </c>
      <c r="Y29" t="s">
        <v>249</v>
      </c>
      <c r="Z29" t="s">
        <v>249</v>
      </c>
      <c r="AA29" t="s">
        <v>249</v>
      </c>
      <c r="AB29" t="s">
        <v>249</v>
      </c>
      <c r="AC29" t="s">
        <v>249</v>
      </c>
      <c r="AD29" t="s">
        <v>249</v>
      </c>
      <c r="AE29" t="s">
        <v>249</v>
      </c>
      <c r="AF29" t="s">
        <v>249</v>
      </c>
    </row>
    <row r="30" spans="1:32">
      <c r="A30" s="79" t="s">
        <v>114</v>
      </c>
      <c r="B30" s="98" t="s">
        <v>6</v>
      </c>
      <c r="C30" s="99" t="s">
        <v>81</v>
      </c>
      <c r="D30" s="100" t="s">
        <v>197</v>
      </c>
      <c r="E30" s="101">
        <v>1.0000000000000001E-5</v>
      </c>
      <c r="F30" s="98">
        <v>1</v>
      </c>
      <c r="G30" s="98">
        <v>0.19</v>
      </c>
      <c r="H30" s="101">
        <f t="shared" ref="H30:H35" si="6">E30*F30*G30</f>
        <v>1.9000000000000002E-6</v>
      </c>
      <c r="I30" s="98">
        <v>4.5</v>
      </c>
      <c r="J30" s="98">
        <v>0.03</v>
      </c>
      <c r="K30" s="102">
        <v>0</v>
      </c>
      <c r="L30" t="str">
        <f t="shared" si="2"/>
        <v>С29</v>
      </c>
      <c r="M30" t="str">
        <f t="shared" si="3"/>
        <v>Аппарат V-100/2</v>
      </c>
      <c r="N30" t="str">
        <f t="shared" si="0"/>
        <v>Полное-взрыв</v>
      </c>
      <c r="O30" t="s">
        <v>249</v>
      </c>
      <c r="P30" t="s">
        <v>249</v>
      </c>
      <c r="Q30" t="s">
        <v>249</v>
      </c>
      <c r="R30" t="s">
        <v>249</v>
      </c>
      <c r="S30">
        <v>14</v>
      </c>
      <c r="T30">
        <v>29</v>
      </c>
      <c r="U30">
        <v>78</v>
      </c>
      <c r="V30">
        <v>135</v>
      </c>
      <c r="W30" t="s">
        <v>249</v>
      </c>
      <c r="X30" t="s">
        <v>249</v>
      </c>
      <c r="Y30" t="s">
        <v>249</v>
      </c>
      <c r="Z30" t="s">
        <v>249</v>
      </c>
      <c r="AA30" t="s">
        <v>249</v>
      </c>
      <c r="AB30" t="s">
        <v>249</v>
      </c>
      <c r="AC30" t="s">
        <v>249</v>
      </c>
      <c r="AD30" t="s">
        <v>249</v>
      </c>
      <c r="AE30" t="s">
        <v>249</v>
      </c>
      <c r="AF30" t="s">
        <v>249</v>
      </c>
    </row>
    <row r="31" spans="1:32">
      <c r="A31" s="79" t="s">
        <v>115</v>
      </c>
      <c r="B31" s="98" t="s">
        <v>6</v>
      </c>
      <c r="C31" s="99" t="s">
        <v>83</v>
      </c>
      <c r="D31" s="100" t="s">
        <v>195</v>
      </c>
      <c r="E31" s="101">
        <v>1.0000000000000001E-5</v>
      </c>
      <c r="F31" s="98">
        <v>1</v>
      </c>
      <c r="G31" s="98">
        <v>0.76</v>
      </c>
      <c r="H31" s="101">
        <f t="shared" si="6"/>
        <v>7.6000000000000009E-6</v>
      </c>
      <c r="I31" s="98">
        <v>4.5</v>
      </c>
      <c r="J31" s="98">
        <v>0</v>
      </c>
      <c r="K31" s="103">
        <v>0</v>
      </c>
      <c r="L31" t="str">
        <f t="shared" si="2"/>
        <v>С30</v>
      </c>
      <c r="M31" t="str">
        <f t="shared" si="3"/>
        <v>Аппарат V-100/2</v>
      </c>
      <c r="N31" t="str">
        <f t="shared" si="0"/>
        <v>Полное-ликвидация</v>
      </c>
      <c r="O31" t="s">
        <v>249</v>
      </c>
      <c r="P31" t="s">
        <v>249</v>
      </c>
      <c r="Q31" t="s">
        <v>249</v>
      </c>
      <c r="R31" t="s">
        <v>249</v>
      </c>
      <c r="S31" t="s">
        <v>249</v>
      </c>
      <c r="T31" t="s">
        <v>249</v>
      </c>
      <c r="U31" t="s">
        <v>249</v>
      </c>
      <c r="V31" t="s">
        <v>249</v>
      </c>
      <c r="W31" t="s">
        <v>249</v>
      </c>
      <c r="X31" t="s">
        <v>249</v>
      </c>
      <c r="Y31" t="s">
        <v>249</v>
      </c>
      <c r="Z31" t="s">
        <v>249</v>
      </c>
      <c r="AA31" t="s">
        <v>249</v>
      </c>
      <c r="AB31" t="s">
        <v>249</v>
      </c>
      <c r="AC31" t="s">
        <v>249</v>
      </c>
      <c r="AD31" t="s">
        <v>249</v>
      </c>
      <c r="AE31" t="s">
        <v>249</v>
      </c>
      <c r="AF31" t="s">
        <v>249</v>
      </c>
    </row>
    <row r="32" spans="1:32">
      <c r="A32" s="79" t="s">
        <v>116</v>
      </c>
      <c r="B32" s="98" t="s">
        <v>6</v>
      </c>
      <c r="C32" s="99" t="s">
        <v>85</v>
      </c>
      <c r="D32" s="100" t="s">
        <v>198</v>
      </c>
      <c r="E32" s="101">
        <v>1E-4</v>
      </c>
      <c r="F32" s="98">
        <v>1</v>
      </c>
      <c r="G32" s="98">
        <v>4.0000000000000008E-2</v>
      </c>
      <c r="H32" s="101">
        <f t="shared" si="6"/>
        <v>4.0000000000000007E-6</v>
      </c>
      <c r="I32" s="98">
        <f>K32*300/1000</f>
        <v>1.08</v>
      </c>
      <c r="J32" s="98">
        <f>I32</f>
        <v>1.08</v>
      </c>
      <c r="K32" s="102">
        <v>3.6</v>
      </c>
      <c r="L32" t="str">
        <f t="shared" si="2"/>
        <v>С31</v>
      </c>
      <c r="M32" t="str">
        <f t="shared" si="3"/>
        <v>Аппарат V-100/2</v>
      </c>
      <c r="N32" t="str">
        <f t="shared" si="0"/>
        <v>Частичное-жидкостной факел</v>
      </c>
      <c r="O32" t="s">
        <v>249</v>
      </c>
      <c r="P32" t="s">
        <v>249</v>
      </c>
      <c r="Q32" t="s">
        <v>249</v>
      </c>
      <c r="R32" t="s">
        <v>249</v>
      </c>
      <c r="S32" t="s">
        <v>249</v>
      </c>
      <c r="T32" t="s">
        <v>249</v>
      </c>
      <c r="U32" t="s">
        <v>249</v>
      </c>
      <c r="V32" t="s">
        <v>249</v>
      </c>
      <c r="W32">
        <v>25</v>
      </c>
      <c r="X32">
        <v>4</v>
      </c>
      <c r="Y32" t="s">
        <v>249</v>
      </c>
      <c r="Z32" t="s">
        <v>249</v>
      </c>
      <c r="AA32" t="s">
        <v>249</v>
      </c>
      <c r="AB32" t="s">
        <v>249</v>
      </c>
      <c r="AC32" t="s">
        <v>249</v>
      </c>
      <c r="AD32" t="s">
        <v>249</v>
      </c>
      <c r="AE32" t="s">
        <v>249</v>
      </c>
      <c r="AF32" t="s">
        <v>249</v>
      </c>
    </row>
    <row r="33" spans="1:32">
      <c r="A33" s="79" t="s">
        <v>117</v>
      </c>
      <c r="B33" s="98" t="s">
        <v>6</v>
      </c>
      <c r="C33" s="99" t="s">
        <v>87</v>
      </c>
      <c r="D33" s="100" t="s">
        <v>196</v>
      </c>
      <c r="E33" s="101">
        <v>1E-4</v>
      </c>
      <c r="F33" s="98">
        <v>1</v>
      </c>
      <c r="G33" s="98">
        <v>0.16000000000000003</v>
      </c>
      <c r="H33" s="101">
        <f t="shared" si="6"/>
        <v>1.6000000000000003E-5</v>
      </c>
      <c r="I33" s="98">
        <f>K32*300/1000</f>
        <v>1.08</v>
      </c>
      <c r="J33" s="98">
        <v>0</v>
      </c>
      <c r="K33" s="103">
        <v>0</v>
      </c>
      <c r="L33" t="str">
        <f t="shared" si="2"/>
        <v>С32</v>
      </c>
      <c r="M33" t="str">
        <f t="shared" si="3"/>
        <v>Аппарат V-100/2</v>
      </c>
      <c r="N33" t="str">
        <f t="shared" si="0"/>
        <v>Частичное-ликвидация</v>
      </c>
      <c r="O33" t="s">
        <v>249</v>
      </c>
      <c r="P33" t="s">
        <v>249</v>
      </c>
      <c r="Q33" t="s">
        <v>249</v>
      </c>
      <c r="R33" t="s">
        <v>249</v>
      </c>
      <c r="S33" t="s">
        <v>249</v>
      </c>
      <c r="T33" t="s">
        <v>249</v>
      </c>
      <c r="U33" t="s">
        <v>249</v>
      </c>
      <c r="V33" t="s">
        <v>249</v>
      </c>
      <c r="W33" t="s">
        <v>249</v>
      </c>
      <c r="X33" t="s">
        <v>249</v>
      </c>
      <c r="Y33" t="s">
        <v>249</v>
      </c>
      <c r="Z33" t="s">
        <v>249</v>
      </c>
      <c r="AA33" t="s">
        <v>249</v>
      </c>
      <c r="AB33" t="s">
        <v>249</v>
      </c>
      <c r="AC33" t="s">
        <v>249</v>
      </c>
      <c r="AD33" t="s">
        <v>249</v>
      </c>
      <c r="AE33" t="s">
        <v>249</v>
      </c>
      <c r="AF33" t="s">
        <v>249</v>
      </c>
    </row>
    <row r="34" spans="1:32">
      <c r="A34" s="79" t="s">
        <v>118</v>
      </c>
      <c r="B34" s="98" t="s">
        <v>6</v>
      </c>
      <c r="C34" s="99" t="s">
        <v>89</v>
      </c>
      <c r="D34" s="100" t="s">
        <v>199</v>
      </c>
      <c r="E34" s="101">
        <v>1E-4</v>
      </c>
      <c r="F34" s="98">
        <v>1</v>
      </c>
      <c r="G34" s="98">
        <v>4.0000000000000008E-2</v>
      </c>
      <c r="H34" s="101">
        <f t="shared" si="6"/>
        <v>4.0000000000000007E-6</v>
      </c>
      <c r="I34" s="98">
        <f>K34*1800/1000</f>
        <v>0.30599999999999999</v>
      </c>
      <c r="J34" s="98">
        <f>I34</f>
        <v>0.30599999999999999</v>
      </c>
      <c r="K34" s="102">
        <v>0.17</v>
      </c>
      <c r="L34" t="str">
        <f t="shared" si="2"/>
        <v>С33</v>
      </c>
      <c r="M34" t="str">
        <f t="shared" si="3"/>
        <v>Аппарат V-100/2</v>
      </c>
      <c r="N34" t="str">
        <f t="shared" si="0"/>
        <v>Частичное-газ факел</v>
      </c>
      <c r="O34" t="s">
        <v>249</v>
      </c>
      <c r="P34" t="s">
        <v>249</v>
      </c>
      <c r="Q34" t="s">
        <v>249</v>
      </c>
      <c r="R34" t="s">
        <v>249</v>
      </c>
      <c r="S34" t="s">
        <v>249</v>
      </c>
      <c r="T34" t="s">
        <v>249</v>
      </c>
      <c r="U34" t="s">
        <v>249</v>
      </c>
      <c r="V34" t="s">
        <v>249</v>
      </c>
      <c r="W34">
        <v>6</v>
      </c>
      <c r="X34">
        <v>1</v>
      </c>
      <c r="Y34" t="s">
        <v>249</v>
      </c>
      <c r="Z34" t="s">
        <v>249</v>
      </c>
      <c r="AA34" t="s">
        <v>249</v>
      </c>
      <c r="AB34" t="s">
        <v>249</v>
      </c>
      <c r="AC34" t="s">
        <v>249</v>
      </c>
      <c r="AD34" t="s">
        <v>249</v>
      </c>
      <c r="AE34" t="s">
        <v>249</v>
      </c>
      <c r="AF34" t="s">
        <v>249</v>
      </c>
    </row>
    <row r="35" spans="1:32">
      <c r="A35" s="79" t="s">
        <v>119</v>
      </c>
      <c r="B35" s="98" t="s">
        <v>6</v>
      </c>
      <c r="C35" s="99" t="s">
        <v>91</v>
      </c>
      <c r="D35" s="100" t="s">
        <v>200</v>
      </c>
      <c r="E35" s="101">
        <v>1E-4</v>
      </c>
      <c r="F35" s="98">
        <v>1</v>
      </c>
      <c r="G35" s="98">
        <v>0.15200000000000002</v>
      </c>
      <c r="H35" s="101">
        <f t="shared" si="6"/>
        <v>1.5200000000000004E-5</v>
      </c>
      <c r="I35" s="98">
        <f>K34*1800/1000</f>
        <v>0.30599999999999999</v>
      </c>
      <c r="J35" s="98">
        <f>I35</f>
        <v>0.30599999999999999</v>
      </c>
      <c r="K35" s="103">
        <v>0</v>
      </c>
      <c r="L35" t="str">
        <f t="shared" si="2"/>
        <v>С34</v>
      </c>
      <c r="M35" t="str">
        <f t="shared" si="3"/>
        <v>Аппарат V-100/2</v>
      </c>
      <c r="N35" t="str">
        <f t="shared" si="0"/>
        <v>Частичное-вспышка</v>
      </c>
      <c r="O35" t="s">
        <v>249</v>
      </c>
      <c r="P35" t="s">
        <v>249</v>
      </c>
      <c r="Q35" t="s">
        <v>249</v>
      </c>
      <c r="R35" t="s">
        <v>249</v>
      </c>
      <c r="S35" t="s">
        <v>249</v>
      </c>
      <c r="T35" t="s">
        <v>249</v>
      </c>
      <c r="U35" t="s">
        <v>249</v>
      </c>
      <c r="V35" t="s">
        <v>249</v>
      </c>
      <c r="W35" t="s">
        <v>249</v>
      </c>
      <c r="X35" t="s">
        <v>249</v>
      </c>
      <c r="Y35">
        <v>21</v>
      </c>
      <c r="Z35">
        <v>25</v>
      </c>
      <c r="AA35" t="s">
        <v>249</v>
      </c>
      <c r="AB35" t="s">
        <v>249</v>
      </c>
      <c r="AC35" t="s">
        <v>249</v>
      </c>
      <c r="AD35" t="s">
        <v>249</v>
      </c>
      <c r="AE35" t="s">
        <v>249</v>
      </c>
      <c r="AF35" t="s">
        <v>249</v>
      </c>
    </row>
    <row r="36" spans="1:32">
      <c r="A36" s="79" t="s">
        <v>120</v>
      </c>
      <c r="B36" s="98" t="s">
        <v>6</v>
      </c>
      <c r="C36" s="99" t="s">
        <v>93</v>
      </c>
      <c r="D36" s="100" t="s">
        <v>196</v>
      </c>
      <c r="E36" s="101">
        <v>1E-4</v>
      </c>
      <c r="F36" s="98">
        <v>1</v>
      </c>
      <c r="G36" s="98">
        <v>0.6080000000000001</v>
      </c>
      <c r="H36" s="101">
        <f>E36*F36*G36</f>
        <v>6.0800000000000014E-5</v>
      </c>
      <c r="I36" s="98">
        <f>K34*1800/1000</f>
        <v>0.30599999999999999</v>
      </c>
      <c r="J36" s="98">
        <v>0</v>
      </c>
      <c r="K36" s="103">
        <v>0</v>
      </c>
      <c r="L36" t="str">
        <f t="shared" si="2"/>
        <v>С35</v>
      </c>
      <c r="M36" t="str">
        <f t="shared" si="3"/>
        <v>Аппарат V-100/2</v>
      </c>
      <c r="N36" t="str">
        <f t="shared" si="0"/>
        <v>Частичное-ликвидация</v>
      </c>
      <c r="O36" t="s">
        <v>249</v>
      </c>
      <c r="P36" t="s">
        <v>249</v>
      </c>
      <c r="Q36" t="s">
        <v>249</v>
      </c>
      <c r="R36" t="s">
        <v>249</v>
      </c>
      <c r="S36" t="s">
        <v>249</v>
      </c>
      <c r="T36" t="s">
        <v>249</v>
      </c>
      <c r="U36" t="s">
        <v>249</v>
      </c>
      <c r="V36" t="s">
        <v>249</v>
      </c>
      <c r="W36" t="s">
        <v>249</v>
      </c>
      <c r="X36" t="s">
        <v>249</v>
      </c>
      <c r="Y36" t="s">
        <v>249</v>
      </c>
      <c r="Z36" t="s">
        <v>249</v>
      </c>
      <c r="AA36" t="s">
        <v>249</v>
      </c>
      <c r="AB36" t="s">
        <v>249</v>
      </c>
      <c r="AC36" t="s">
        <v>249</v>
      </c>
      <c r="AD36" t="s">
        <v>249</v>
      </c>
      <c r="AE36" t="s">
        <v>249</v>
      </c>
      <c r="AF36" t="s">
        <v>249</v>
      </c>
    </row>
    <row r="37" spans="1:32">
      <c r="A37" s="79" t="s">
        <v>121</v>
      </c>
      <c r="B37" s="98" t="s">
        <v>6</v>
      </c>
      <c r="C37" s="99" t="s">
        <v>201</v>
      </c>
      <c r="D37" s="100" t="s">
        <v>202</v>
      </c>
      <c r="E37" s="101">
        <v>2.5000000000000001E-5</v>
      </c>
      <c r="F37" s="98">
        <v>1</v>
      </c>
      <c r="G37" s="98">
        <v>1</v>
      </c>
      <c r="H37" s="101">
        <f>E37*F37*G37</f>
        <v>2.5000000000000001E-5</v>
      </c>
      <c r="I37" s="98">
        <v>4.5</v>
      </c>
      <c r="J37" s="98">
        <f>I37</f>
        <v>4.5</v>
      </c>
      <c r="K37" s="103">
        <v>0</v>
      </c>
      <c r="L37" t="str">
        <f t="shared" si="2"/>
        <v>С36</v>
      </c>
      <c r="M37" t="str">
        <f t="shared" si="3"/>
        <v>Аппарат V-100/2</v>
      </c>
      <c r="N37" t="str">
        <f t="shared" si="0"/>
        <v>Полное-огненный шар</v>
      </c>
      <c r="O37" t="s">
        <v>249</v>
      </c>
      <c r="P37" t="s">
        <v>249</v>
      </c>
      <c r="Q37" t="s">
        <v>249</v>
      </c>
      <c r="R37" t="s">
        <v>249</v>
      </c>
      <c r="S37" t="s">
        <v>249</v>
      </c>
      <c r="T37" t="s">
        <v>249</v>
      </c>
      <c r="U37" t="s">
        <v>249</v>
      </c>
      <c r="V37" t="s">
        <v>249</v>
      </c>
      <c r="W37" t="s">
        <v>249</v>
      </c>
      <c r="X37" t="s">
        <v>249</v>
      </c>
      <c r="Y37" t="s">
        <v>249</v>
      </c>
      <c r="Z37" t="s">
        <v>249</v>
      </c>
      <c r="AA37" t="s">
        <v>249</v>
      </c>
      <c r="AB37" t="s">
        <v>249</v>
      </c>
      <c r="AC37">
        <v>68</v>
      </c>
      <c r="AD37">
        <v>102</v>
      </c>
      <c r="AE37">
        <v>123</v>
      </c>
      <c r="AF37">
        <v>160</v>
      </c>
    </row>
    <row r="38" spans="1:32">
      <c r="A38" s="79" t="s">
        <v>122</v>
      </c>
      <c r="B38" s="104" t="s">
        <v>7</v>
      </c>
      <c r="C38" s="105" t="s">
        <v>79</v>
      </c>
      <c r="D38" s="106" t="s">
        <v>194</v>
      </c>
      <c r="E38" s="107">
        <v>1.0000000000000001E-5</v>
      </c>
      <c r="F38" s="104">
        <v>1</v>
      </c>
      <c r="G38" s="104">
        <v>0.05</v>
      </c>
      <c r="H38" s="107">
        <f>E38*F38*G38</f>
        <v>5.0000000000000008E-7</v>
      </c>
      <c r="I38" s="104">
        <v>8.3000000000000007</v>
      </c>
      <c r="J38" s="104">
        <v>8.3000000000000007</v>
      </c>
      <c r="K38" s="108">
        <v>140</v>
      </c>
      <c r="L38" t="str">
        <f t="shared" si="2"/>
        <v>С37</v>
      </c>
      <c r="M38" t="str">
        <f t="shared" si="3"/>
        <v>Разделитель V-100/1</v>
      </c>
      <c r="N38" t="str">
        <f t="shared" si="0"/>
        <v>Полное-пожар</v>
      </c>
      <c r="O38">
        <v>15</v>
      </c>
      <c r="P38">
        <v>20</v>
      </c>
      <c r="Q38">
        <v>28</v>
      </c>
      <c r="R38">
        <v>52</v>
      </c>
      <c r="S38" t="s">
        <v>249</v>
      </c>
      <c r="T38" t="s">
        <v>249</v>
      </c>
      <c r="U38" t="s">
        <v>249</v>
      </c>
      <c r="V38" t="s">
        <v>249</v>
      </c>
      <c r="W38" t="s">
        <v>249</v>
      </c>
      <c r="X38" t="s">
        <v>249</v>
      </c>
      <c r="Y38" t="s">
        <v>249</v>
      </c>
      <c r="Z38" t="s">
        <v>249</v>
      </c>
      <c r="AA38" t="s">
        <v>249</v>
      </c>
      <c r="AB38" t="s">
        <v>249</v>
      </c>
      <c r="AC38" t="s">
        <v>249</v>
      </c>
      <c r="AD38" t="s">
        <v>249</v>
      </c>
      <c r="AE38" t="s">
        <v>249</v>
      </c>
      <c r="AF38" t="s">
        <v>249</v>
      </c>
    </row>
    <row r="39" spans="1:32">
      <c r="A39" s="79" t="s">
        <v>123</v>
      </c>
      <c r="B39" s="104" t="s">
        <v>7</v>
      </c>
      <c r="C39" s="105" t="s">
        <v>81</v>
      </c>
      <c r="D39" s="106" t="s">
        <v>197</v>
      </c>
      <c r="E39" s="107">
        <v>1.0000000000000001E-5</v>
      </c>
      <c r="F39" s="104">
        <v>1</v>
      </c>
      <c r="G39" s="104">
        <v>0.19</v>
      </c>
      <c r="H39" s="107">
        <f t="shared" ref="H39:H44" si="7">E39*F39*G39</f>
        <v>1.9000000000000002E-6</v>
      </c>
      <c r="I39" s="104">
        <v>8.3000000000000007</v>
      </c>
      <c r="J39" s="104">
        <v>7.0000000000000007E-2</v>
      </c>
      <c r="K39" s="108">
        <v>0</v>
      </c>
      <c r="L39" t="str">
        <f t="shared" si="2"/>
        <v>С38</v>
      </c>
      <c r="M39" t="str">
        <f t="shared" si="3"/>
        <v>Разделитель V-100/1</v>
      </c>
      <c r="N39" t="str">
        <f t="shared" si="0"/>
        <v>Полное-взрыв</v>
      </c>
      <c r="O39" t="s">
        <v>249</v>
      </c>
      <c r="P39" t="s">
        <v>249</v>
      </c>
      <c r="Q39" t="s">
        <v>249</v>
      </c>
      <c r="R39" t="s">
        <v>249</v>
      </c>
      <c r="S39">
        <v>19</v>
      </c>
      <c r="T39">
        <v>38</v>
      </c>
      <c r="U39">
        <v>104</v>
      </c>
      <c r="V39">
        <v>179</v>
      </c>
      <c r="W39" t="s">
        <v>249</v>
      </c>
      <c r="X39" t="s">
        <v>249</v>
      </c>
      <c r="Y39" t="s">
        <v>249</v>
      </c>
      <c r="Z39" t="s">
        <v>249</v>
      </c>
      <c r="AA39" t="s">
        <v>249</v>
      </c>
      <c r="AB39" t="s">
        <v>249</v>
      </c>
      <c r="AC39" t="s">
        <v>249</v>
      </c>
      <c r="AD39" t="s">
        <v>249</v>
      </c>
      <c r="AE39" t="s">
        <v>249</v>
      </c>
      <c r="AF39" t="s">
        <v>249</v>
      </c>
    </row>
    <row r="40" spans="1:32">
      <c r="A40" s="79" t="s">
        <v>124</v>
      </c>
      <c r="B40" s="104" t="s">
        <v>7</v>
      </c>
      <c r="C40" s="105" t="s">
        <v>83</v>
      </c>
      <c r="D40" s="106" t="s">
        <v>195</v>
      </c>
      <c r="E40" s="107">
        <v>1.0000000000000001E-5</v>
      </c>
      <c r="F40" s="104">
        <v>1</v>
      </c>
      <c r="G40" s="104">
        <v>0.76</v>
      </c>
      <c r="H40" s="107">
        <f t="shared" si="7"/>
        <v>7.6000000000000009E-6</v>
      </c>
      <c r="I40" s="104">
        <v>8.3000000000000007</v>
      </c>
      <c r="J40" s="104">
        <v>0</v>
      </c>
      <c r="K40" s="109">
        <v>0</v>
      </c>
      <c r="L40" t="str">
        <f t="shared" si="2"/>
        <v>С39</v>
      </c>
      <c r="M40" t="str">
        <f t="shared" si="3"/>
        <v>Разделитель V-100/1</v>
      </c>
      <c r="N40" t="str">
        <f t="shared" si="0"/>
        <v>Полное-ликвидация</v>
      </c>
      <c r="O40" t="s">
        <v>249</v>
      </c>
      <c r="P40" t="s">
        <v>249</v>
      </c>
      <c r="Q40" t="s">
        <v>249</v>
      </c>
      <c r="R40" t="s">
        <v>249</v>
      </c>
      <c r="S40" t="s">
        <v>249</v>
      </c>
      <c r="T40" t="s">
        <v>249</v>
      </c>
      <c r="U40" t="s">
        <v>249</v>
      </c>
      <c r="V40" t="s">
        <v>249</v>
      </c>
      <c r="W40" t="s">
        <v>249</v>
      </c>
      <c r="X40" t="s">
        <v>249</v>
      </c>
      <c r="Y40" t="s">
        <v>249</v>
      </c>
      <c r="Z40" t="s">
        <v>249</v>
      </c>
      <c r="AA40" t="s">
        <v>249</v>
      </c>
      <c r="AB40" t="s">
        <v>249</v>
      </c>
      <c r="AC40" t="s">
        <v>249</v>
      </c>
      <c r="AD40" t="s">
        <v>249</v>
      </c>
      <c r="AE40" t="s">
        <v>249</v>
      </c>
      <c r="AF40" t="s">
        <v>249</v>
      </c>
    </row>
    <row r="41" spans="1:32">
      <c r="A41" s="79" t="s">
        <v>125</v>
      </c>
      <c r="B41" s="104" t="s">
        <v>7</v>
      </c>
      <c r="C41" s="105" t="s">
        <v>85</v>
      </c>
      <c r="D41" s="106" t="s">
        <v>198</v>
      </c>
      <c r="E41" s="107">
        <v>1E-4</v>
      </c>
      <c r="F41" s="104">
        <v>1</v>
      </c>
      <c r="G41" s="104">
        <v>4.0000000000000008E-2</v>
      </c>
      <c r="H41" s="107">
        <f t="shared" si="7"/>
        <v>4.0000000000000007E-6</v>
      </c>
      <c r="I41" s="104">
        <f>K41*300/1000</f>
        <v>1.35</v>
      </c>
      <c r="J41" s="104">
        <f>I41</f>
        <v>1.35</v>
      </c>
      <c r="K41" s="108">
        <v>4.5</v>
      </c>
      <c r="L41" t="str">
        <f t="shared" si="2"/>
        <v>С40</v>
      </c>
      <c r="M41" t="str">
        <f t="shared" si="3"/>
        <v>Разделитель V-100/1</v>
      </c>
      <c r="N41" t="str">
        <f t="shared" si="0"/>
        <v>Частичное-жидкостной факел</v>
      </c>
      <c r="O41" t="s">
        <v>249</v>
      </c>
      <c r="P41" t="s">
        <v>249</v>
      </c>
      <c r="Q41" t="s">
        <v>249</v>
      </c>
      <c r="R41" t="s">
        <v>249</v>
      </c>
      <c r="S41" t="s">
        <v>249</v>
      </c>
      <c r="T41" t="s">
        <v>249</v>
      </c>
      <c r="U41" t="s">
        <v>249</v>
      </c>
      <c r="V41" t="s">
        <v>249</v>
      </c>
      <c r="W41">
        <v>27</v>
      </c>
      <c r="X41">
        <v>5</v>
      </c>
      <c r="Y41" t="s">
        <v>249</v>
      </c>
      <c r="Z41" t="s">
        <v>249</v>
      </c>
      <c r="AA41" t="s">
        <v>249</v>
      </c>
      <c r="AB41" t="s">
        <v>249</v>
      </c>
      <c r="AC41" t="s">
        <v>249</v>
      </c>
      <c r="AD41" t="s">
        <v>249</v>
      </c>
      <c r="AE41" t="s">
        <v>249</v>
      </c>
      <c r="AF41" t="s">
        <v>249</v>
      </c>
    </row>
    <row r="42" spans="1:32">
      <c r="A42" s="79" t="s">
        <v>126</v>
      </c>
      <c r="B42" s="104" t="s">
        <v>7</v>
      </c>
      <c r="C42" s="105" t="s">
        <v>87</v>
      </c>
      <c r="D42" s="106" t="s">
        <v>196</v>
      </c>
      <c r="E42" s="107">
        <v>1E-4</v>
      </c>
      <c r="F42" s="104">
        <v>1</v>
      </c>
      <c r="G42" s="104">
        <v>0.16000000000000003</v>
      </c>
      <c r="H42" s="107">
        <f t="shared" si="7"/>
        <v>1.6000000000000003E-5</v>
      </c>
      <c r="I42" s="104">
        <f>K41*300/1000</f>
        <v>1.35</v>
      </c>
      <c r="J42" s="104">
        <v>0</v>
      </c>
      <c r="K42" s="109">
        <v>0</v>
      </c>
      <c r="L42" t="str">
        <f t="shared" si="2"/>
        <v>С41</v>
      </c>
      <c r="M42" t="str">
        <f t="shared" si="3"/>
        <v>Разделитель V-100/1</v>
      </c>
      <c r="N42" t="str">
        <f t="shared" si="0"/>
        <v>Частичное-ликвидация</v>
      </c>
      <c r="O42" t="s">
        <v>249</v>
      </c>
      <c r="P42" t="s">
        <v>249</v>
      </c>
      <c r="Q42" t="s">
        <v>249</v>
      </c>
      <c r="R42" t="s">
        <v>249</v>
      </c>
      <c r="S42" t="s">
        <v>249</v>
      </c>
      <c r="T42" t="s">
        <v>249</v>
      </c>
      <c r="U42" t="s">
        <v>249</v>
      </c>
      <c r="V42" t="s">
        <v>249</v>
      </c>
      <c r="W42" t="s">
        <v>249</v>
      </c>
      <c r="X42" t="s">
        <v>249</v>
      </c>
      <c r="Y42" t="s">
        <v>249</v>
      </c>
      <c r="Z42" t="s">
        <v>249</v>
      </c>
      <c r="AA42" t="s">
        <v>249</v>
      </c>
      <c r="AB42" t="s">
        <v>249</v>
      </c>
      <c r="AC42" t="s">
        <v>249</v>
      </c>
      <c r="AD42" t="s">
        <v>249</v>
      </c>
      <c r="AE42" t="s">
        <v>249</v>
      </c>
      <c r="AF42" t="s">
        <v>249</v>
      </c>
    </row>
    <row r="43" spans="1:32">
      <c r="A43" s="79" t="s">
        <v>127</v>
      </c>
      <c r="B43" s="104" t="s">
        <v>7</v>
      </c>
      <c r="C43" s="105" t="s">
        <v>89</v>
      </c>
      <c r="D43" s="106" t="s">
        <v>199</v>
      </c>
      <c r="E43" s="107">
        <v>1E-4</v>
      </c>
      <c r="F43" s="104">
        <v>1</v>
      </c>
      <c r="G43" s="104">
        <v>4.0000000000000008E-2</v>
      </c>
      <c r="H43" s="107">
        <f t="shared" si="7"/>
        <v>4.0000000000000007E-6</v>
      </c>
      <c r="I43" s="104">
        <f>K43*1800/1000</f>
        <v>0.378</v>
      </c>
      <c r="J43" s="104">
        <f>I43</f>
        <v>0.378</v>
      </c>
      <c r="K43" s="108">
        <v>0.21</v>
      </c>
      <c r="L43" t="str">
        <f t="shared" si="2"/>
        <v>С42</v>
      </c>
      <c r="M43" t="str">
        <f t="shared" si="3"/>
        <v>Разделитель V-100/1</v>
      </c>
      <c r="N43" t="str">
        <f t="shared" si="0"/>
        <v>Частичное-газ факел</v>
      </c>
      <c r="O43" t="s">
        <v>249</v>
      </c>
      <c r="P43" t="s">
        <v>249</v>
      </c>
      <c r="Q43" t="s">
        <v>249</v>
      </c>
      <c r="R43" t="s">
        <v>249</v>
      </c>
      <c r="S43" t="s">
        <v>249</v>
      </c>
      <c r="T43" t="s">
        <v>249</v>
      </c>
      <c r="U43" t="s">
        <v>249</v>
      </c>
      <c r="V43" t="s">
        <v>249</v>
      </c>
      <c r="W43">
        <v>6</v>
      </c>
      <c r="X43">
        <v>1</v>
      </c>
      <c r="Y43" t="s">
        <v>249</v>
      </c>
      <c r="Z43" t="s">
        <v>249</v>
      </c>
      <c r="AA43" t="s">
        <v>249</v>
      </c>
      <c r="AB43" t="s">
        <v>249</v>
      </c>
      <c r="AC43" t="s">
        <v>249</v>
      </c>
      <c r="AD43" t="s">
        <v>249</v>
      </c>
      <c r="AE43" t="s">
        <v>249</v>
      </c>
      <c r="AF43" t="s">
        <v>249</v>
      </c>
    </row>
    <row r="44" spans="1:32">
      <c r="A44" s="79" t="s">
        <v>128</v>
      </c>
      <c r="B44" s="104" t="s">
        <v>7</v>
      </c>
      <c r="C44" s="105" t="s">
        <v>91</v>
      </c>
      <c r="D44" s="106" t="s">
        <v>200</v>
      </c>
      <c r="E44" s="107">
        <v>1E-4</v>
      </c>
      <c r="F44" s="104">
        <v>1</v>
      </c>
      <c r="G44" s="104">
        <v>0.15200000000000002</v>
      </c>
      <c r="H44" s="107">
        <f t="shared" si="7"/>
        <v>1.5200000000000004E-5</v>
      </c>
      <c r="I44" s="104">
        <f>K43*1800/1000</f>
        <v>0.378</v>
      </c>
      <c r="J44" s="104">
        <f>I44</f>
        <v>0.378</v>
      </c>
      <c r="K44" s="109">
        <v>0</v>
      </c>
      <c r="L44" t="str">
        <f t="shared" si="2"/>
        <v>С43</v>
      </c>
      <c r="M44" t="str">
        <f t="shared" si="3"/>
        <v>Разделитель V-100/1</v>
      </c>
      <c r="N44" t="str">
        <f t="shared" si="0"/>
        <v>Частичное-вспышка</v>
      </c>
      <c r="O44" t="s">
        <v>249</v>
      </c>
      <c r="P44" t="s">
        <v>249</v>
      </c>
      <c r="Q44" t="s">
        <v>249</v>
      </c>
      <c r="R44" t="s">
        <v>249</v>
      </c>
      <c r="S44" t="s">
        <v>249</v>
      </c>
      <c r="T44" t="s">
        <v>249</v>
      </c>
      <c r="U44" t="s">
        <v>249</v>
      </c>
      <c r="V44" t="s">
        <v>249</v>
      </c>
      <c r="W44" t="s">
        <v>249</v>
      </c>
      <c r="X44" t="s">
        <v>249</v>
      </c>
      <c r="Y44">
        <v>23</v>
      </c>
      <c r="Z44">
        <v>27</v>
      </c>
      <c r="AA44" t="s">
        <v>249</v>
      </c>
      <c r="AB44" t="s">
        <v>249</v>
      </c>
      <c r="AC44" t="s">
        <v>249</v>
      </c>
      <c r="AD44" t="s">
        <v>249</v>
      </c>
      <c r="AE44" t="s">
        <v>249</v>
      </c>
      <c r="AF44" t="s">
        <v>249</v>
      </c>
    </row>
    <row r="45" spans="1:32">
      <c r="A45" s="79" t="s">
        <v>129</v>
      </c>
      <c r="B45" s="104" t="s">
        <v>7</v>
      </c>
      <c r="C45" s="105" t="s">
        <v>93</v>
      </c>
      <c r="D45" s="106" t="s">
        <v>196</v>
      </c>
      <c r="E45" s="107">
        <v>1E-4</v>
      </c>
      <c r="F45" s="104">
        <v>1</v>
      </c>
      <c r="G45" s="104">
        <v>0.6080000000000001</v>
      </c>
      <c r="H45" s="107">
        <f>E45*F45*G45</f>
        <v>6.0800000000000014E-5</v>
      </c>
      <c r="I45" s="104">
        <f>K43*1800/1000</f>
        <v>0.378</v>
      </c>
      <c r="J45" s="104">
        <v>0</v>
      </c>
      <c r="K45" s="109">
        <v>0</v>
      </c>
      <c r="L45" t="str">
        <f t="shared" si="2"/>
        <v>С44</v>
      </c>
      <c r="M45" t="str">
        <f t="shared" si="3"/>
        <v>Разделитель V-100/1</v>
      </c>
      <c r="N45" t="str">
        <f t="shared" si="0"/>
        <v>Частичное-ликвидация</v>
      </c>
      <c r="O45" t="s">
        <v>249</v>
      </c>
      <c r="P45" t="s">
        <v>249</v>
      </c>
      <c r="Q45" t="s">
        <v>249</v>
      </c>
      <c r="R45" t="s">
        <v>249</v>
      </c>
      <c r="S45" t="s">
        <v>249</v>
      </c>
      <c r="T45" t="s">
        <v>249</v>
      </c>
      <c r="U45" t="s">
        <v>249</v>
      </c>
      <c r="V45" t="s">
        <v>249</v>
      </c>
      <c r="W45" t="s">
        <v>249</v>
      </c>
      <c r="X45" t="s">
        <v>249</v>
      </c>
      <c r="Y45" t="s">
        <v>249</v>
      </c>
      <c r="Z45" t="s">
        <v>249</v>
      </c>
      <c r="AA45" t="s">
        <v>249</v>
      </c>
      <c r="AB45" t="s">
        <v>249</v>
      </c>
      <c r="AC45" t="s">
        <v>249</v>
      </c>
      <c r="AD45" t="s">
        <v>249</v>
      </c>
      <c r="AE45" t="s">
        <v>249</v>
      </c>
      <c r="AF45" t="s">
        <v>249</v>
      </c>
    </row>
    <row r="46" spans="1:32">
      <c r="A46" s="79" t="s">
        <v>130</v>
      </c>
      <c r="B46" s="104" t="s">
        <v>7</v>
      </c>
      <c r="C46" s="105" t="s">
        <v>201</v>
      </c>
      <c r="D46" s="106" t="s">
        <v>202</v>
      </c>
      <c r="E46" s="107">
        <v>2.5000000000000001E-5</v>
      </c>
      <c r="F46" s="104">
        <v>1</v>
      </c>
      <c r="G46" s="104">
        <v>1</v>
      </c>
      <c r="H46" s="107">
        <f>E46*F46*G46</f>
        <v>2.5000000000000001E-5</v>
      </c>
      <c r="I46" s="104">
        <v>8.3000000000000007</v>
      </c>
      <c r="J46" s="104">
        <f>I46</f>
        <v>8.3000000000000007</v>
      </c>
      <c r="K46" s="109">
        <v>0</v>
      </c>
      <c r="L46" t="str">
        <f t="shared" si="2"/>
        <v>С45</v>
      </c>
      <c r="M46" t="str">
        <f t="shared" si="3"/>
        <v>Разделитель V-100/1</v>
      </c>
      <c r="N46" t="str">
        <f t="shared" si="0"/>
        <v>Полное-огненный шар</v>
      </c>
      <c r="O46" t="s">
        <v>249</v>
      </c>
      <c r="P46" t="s">
        <v>249</v>
      </c>
      <c r="Q46" t="s">
        <v>249</v>
      </c>
      <c r="R46" t="s">
        <v>249</v>
      </c>
      <c r="S46" t="s">
        <v>249</v>
      </c>
      <c r="T46" t="s">
        <v>249</v>
      </c>
      <c r="U46" t="s">
        <v>249</v>
      </c>
      <c r="V46" t="s">
        <v>249</v>
      </c>
      <c r="W46" t="s">
        <v>249</v>
      </c>
      <c r="X46" t="s">
        <v>249</v>
      </c>
      <c r="Y46" t="s">
        <v>249</v>
      </c>
      <c r="Z46" t="s">
        <v>249</v>
      </c>
      <c r="AA46" t="s">
        <v>249</v>
      </c>
      <c r="AB46" t="s">
        <v>249</v>
      </c>
      <c r="AC46">
        <v>95</v>
      </c>
      <c r="AD46">
        <v>136</v>
      </c>
      <c r="AE46">
        <v>162</v>
      </c>
      <c r="AF46">
        <v>209</v>
      </c>
    </row>
    <row r="47" spans="1:32">
      <c r="A47" s="79" t="s">
        <v>131</v>
      </c>
      <c r="B47" s="110" t="s">
        <v>8</v>
      </c>
      <c r="C47" s="111" t="s">
        <v>79</v>
      </c>
      <c r="D47" s="112" t="s">
        <v>194</v>
      </c>
      <c r="E47" s="113">
        <v>1.0000000000000001E-5</v>
      </c>
      <c r="F47" s="110">
        <v>1</v>
      </c>
      <c r="G47" s="110">
        <v>0.05</v>
      </c>
      <c r="H47" s="113">
        <f>E47*F47*G47</f>
        <v>5.0000000000000008E-7</v>
      </c>
      <c r="I47" s="110">
        <v>7.38</v>
      </c>
      <c r="J47" s="110">
        <f>I47</f>
        <v>7.38</v>
      </c>
      <c r="K47" s="114">
        <v>118</v>
      </c>
      <c r="L47" t="str">
        <f t="shared" si="2"/>
        <v>С46</v>
      </c>
      <c r="M47" t="str">
        <f t="shared" si="3"/>
        <v>Аппарат V-100/3</v>
      </c>
      <c r="N47" t="str">
        <f t="shared" si="0"/>
        <v>Полное-пожар</v>
      </c>
      <c r="O47">
        <v>15</v>
      </c>
      <c r="P47">
        <v>20</v>
      </c>
      <c r="Q47">
        <v>28</v>
      </c>
      <c r="R47">
        <v>50</v>
      </c>
      <c r="S47" t="s">
        <v>249</v>
      </c>
      <c r="T47" t="s">
        <v>249</v>
      </c>
      <c r="U47" t="s">
        <v>249</v>
      </c>
      <c r="V47" t="s">
        <v>249</v>
      </c>
      <c r="W47" t="s">
        <v>249</v>
      </c>
      <c r="X47" t="s">
        <v>249</v>
      </c>
      <c r="Y47" t="s">
        <v>249</v>
      </c>
      <c r="Z47" t="s">
        <v>249</v>
      </c>
      <c r="AA47" t="s">
        <v>249</v>
      </c>
      <c r="AB47" t="s">
        <v>249</v>
      </c>
      <c r="AC47" t="s">
        <v>249</v>
      </c>
      <c r="AD47" t="s">
        <v>249</v>
      </c>
      <c r="AE47" t="s">
        <v>249</v>
      </c>
      <c r="AF47" t="s">
        <v>249</v>
      </c>
    </row>
    <row r="48" spans="1:32">
      <c r="A48" s="79" t="s">
        <v>132</v>
      </c>
      <c r="B48" s="110" t="s">
        <v>8</v>
      </c>
      <c r="C48" s="111" t="s">
        <v>81</v>
      </c>
      <c r="D48" s="112" t="s">
        <v>197</v>
      </c>
      <c r="E48" s="113">
        <v>1.0000000000000001E-5</v>
      </c>
      <c r="F48" s="110">
        <v>1</v>
      </c>
      <c r="G48" s="110">
        <v>0.19</v>
      </c>
      <c r="H48" s="113">
        <f t="shared" ref="H48:H53" si="8">E48*F48*G48</f>
        <v>1.9000000000000002E-6</v>
      </c>
      <c r="I48" s="110">
        <v>7.38</v>
      </c>
      <c r="J48" s="110">
        <v>0.06</v>
      </c>
      <c r="K48" s="114">
        <v>0</v>
      </c>
      <c r="L48" t="str">
        <f t="shared" si="2"/>
        <v>С47</v>
      </c>
      <c r="M48" t="str">
        <f t="shared" si="3"/>
        <v>Аппарат V-100/3</v>
      </c>
      <c r="N48" t="str">
        <f t="shared" si="0"/>
        <v>Полное-взрыв</v>
      </c>
      <c r="O48" t="s">
        <v>249</v>
      </c>
      <c r="P48" t="s">
        <v>249</v>
      </c>
      <c r="Q48" t="s">
        <v>249</v>
      </c>
      <c r="R48" t="s">
        <v>249</v>
      </c>
      <c r="S48">
        <v>18</v>
      </c>
      <c r="T48">
        <v>36</v>
      </c>
      <c r="U48">
        <v>99</v>
      </c>
      <c r="V48">
        <v>170</v>
      </c>
      <c r="W48" t="s">
        <v>249</v>
      </c>
      <c r="X48" t="s">
        <v>249</v>
      </c>
      <c r="Y48" t="s">
        <v>249</v>
      </c>
      <c r="Z48" t="s">
        <v>249</v>
      </c>
      <c r="AA48" t="s">
        <v>249</v>
      </c>
      <c r="AB48" t="s">
        <v>249</v>
      </c>
      <c r="AC48" t="s">
        <v>249</v>
      </c>
      <c r="AD48" t="s">
        <v>249</v>
      </c>
      <c r="AE48" t="s">
        <v>249</v>
      </c>
      <c r="AF48" t="s">
        <v>249</v>
      </c>
    </row>
    <row r="49" spans="1:32">
      <c r="A49" s="79" t="s">
        <v>133</v>
      </c>
      <c r="B49" s="110" t="s">
        <v>8</v>
      </c>
      <c r="C49" s="111" t="s">
        <v>83</v>
      </c>
      <c r="D49" s="112" t="s">
        <v>195</v>
      </c>
      <c r="E49" s="113">
        <v>1.0000000000000001E-5</v>
      </c>
      <c r="F49" s="110">
        <v>1</v>
      </c>
      <c r="G49" s="110">
        <v>0.76</v>
      </c>
      <c r="H49" s="113">
        <f t="shared" si="8"/>
        <v>7.6000000000000009E-6</v>
      </c>
      <c r="I49" s="110">
        <v>7.38</v>
      </c>
      <c r="J49" s="110">
        <v>0</v>
      </c>
      <c r="K49" s="115">
        <v>0</v>
      </c>
      <c r="L49" t="str">
        <f t="shared" si="2"/>
        <v>С48</v>
      </c>
      <c r="M49" t="str">
        <f t="shared" si="3"/>
        <v>Аппарат V-100/3</v>
      </c>
      <c r="N49" t="str">
        <f t="shared" si="0"/>
        <v>Полное-ликвидация</v>
      </c>
      <c r="O49" t="s">
        <v>249</v>
      </c>
      <c r="P49" t="s">
        <v>249</v>
      </c>
      <c r="Q49" t="s">
        <v>249</v>
      </c>
      <c r="R49" t="s">
        <v>249</v>
      </c>
      <c r="S49" t="s">
        <v>249</v>
      </c>
      <c r="T49" t="s">
        <v>249</v>
      </c>
      <c r="U49" t="s">
        <v>249</v>
      </c>
      <c r="V49" t="s">
        <v>249</v>
      </c>
      <c r="W49" t="s">
        <v>249</v>
      </c>
      <c r="X49" t="s">
        <v>249</v>
      </c>
      <c r="Y49" t="s">
        <v>249</v>
      </c>
      <c r="Z49" t="s">
        <v>249</v>
      </c>
      <c r="AA49" t="s">
        <v>249</v>
      </c>
      <c r="AB49" t="s">
        <v>249</v>
      </c>
      <c r="AC49" t="s">
        <v>249</v>
      </c>
      <c r="AD49" t="s">
        <v>249</v>
      </c>
      <c r="AE49" t="s">
        <v>249</v>
      </c>
      <c r="AF49" t="s">
        <v>249</v>
      </c>
    </row>
    <row r="50" spans="1:32">
      <c r="A50" s="79" t="s">
        <v>134</v>
      </c>
      <c r="B50" s="110" t="s">
        <v>8</v>
      </c>
      <c r="C50" s="111" t="s">
        <v>85</v>
      </c>
      <c r="D50" s="112" t="s">
        <v>198</v>
      </c>
      <c r="E50" s="113">
        <v>1E-4</v>
      </c>
      <c r="F50" s="110">
        <v>1</v>
      </c>
      <c r="G50" s="110">
        <v>4.0000000000000008E-2</v>
      </c>
      <c r="H50" s="113">
        <f t="shared" si="8"/>
        <v>4.0000000000000007E-6</v>
      </c>
      <c r="I50" s="110">
        <f>K50*300/1000</f>
        <v>1.05</v>
      </c>
      <c r="J50" s="110">
        <f>I50</f>
        <v>1.05</v>
      </c>
      <c r="K50" s="114">
        <v>3.5</v>
      </c>
      <c r="L50" t="str">
        <f t="shared" si="2"/>
        <v>С49</v>
      </c>
      <c r="M50" t="str">
        <f t="shared" si="3"/>
        <v>Аппарат V-100/3</v>
      </c>
      <c r="N50" t="str">
        <f t="shared" si="0"/>
        <v>Частичное-жидкостной факел</v>
      </c>
      <c r="O50" t="s">
        <v>249</v>
      </c>
      <c r="P50" t="s">
        <v>249</v>
      </c>
      <c r="Q50" t="s">
        <v>249</v>
      </c>
      <c r="R50" t="s">
        <v>249</v>
      </c>
      <c r="S50" t="s">
        <v>249</v>
      </c>
      <c r="T50" t="s">
        <v>249</v>
      </c>
      <c r="U50" t="s">
        <v>249</v>
      </c>
      <c r="V50" t="s">
        <v>249</v>
      </c>
      <c r="W50">
        <v>24</v>
      </c>
      <c r="X50">
        <v>4</v>
      </c>
      <c r="Y50" t="s">
        <v>249</v>
      </c>
      <c r="Z50" t="s">
        <v>249</v>
      </c>
      <c r="AA50" t="s">
        <v>249</v>
      </c>
      <c r="AB50" t="s">
        <v>249</v>
      </c>
      <c r="AC50" t="s">
        <v>249</v>
      </c>
      <c r="AD50" t="s">
        <v>249</v>
      </c>
      <c r="AE50" t="s">
        <v>249</v>
      </c>
      <c r="AF50" t="s">
        <v>249</v>
      </c>
    </row>
    <row r="51" spans="1:32">
      <c r="A51" s="79" t="s">
        <v>135</v>
      </c>
      <c r="B51" s="110" t="s">
        <v>8</v>
      </c>
      <c r="C51" s="111" t="s">
        <v>87</v>
      </c>
      <c r="D51" s="112" t="s">
        <v>196</v>
      </c>
      <c r="E51" s="113">
        <v>1E-4</v>
      </c>
      <c r="F51" s="110">
        <v>1</v>
      </c>
      <c r="G51" s="110">
        <v>0.16000000000000003</v>
      </c>
      <c r="H51" s="113">
        <f t="shared" si="8"/>
        <v>1.6000000000000003E-5</v>
      </c>
      <c r="I51" s="110">
        <f>K50*300/1000</f>
        <v>1.05</v>
      </c>
      <c r="J51" s="110">
        <v>0</v>
      </c>
      <c r="K51" s="115">
        <v>0</v>
      </c>
      <c r="L51" t="str">
        <f t="shared" si="2"/>
        <v>С50</v>
      </c>
      <c r="M51" t="str">
        <f t="shared" si="3"/>
        <v>Аппарат V-100/3</v>
      </c>
      <c r="N51" t="str">
        <f t="shared" si="0"/>
        <v>Частичное-ликвидация</v>
      </c>
      <c r="O51" t="s">
        <v>249</v>
      </c>
      <c r="P51" t="s">
        <v>249</v>
      </c>
      <c r="Q51" t="s">
        <v>249</v>
      </c>
      <c r="R51" t="s">
        <v>249</v>
      </c>
      <c r="S51" t="s">
        <v>249</v>
      </c>
      <c r="T51" t="s">
        <v>249</v>
      </c>
      <c r="U51" t="s">
        <v>249</v>
      </c>
      <c r="V51" t="s">
        <v>249</v>
      </c>
      <c r="W51" t="s">
        <v>249</v>
      </c>
      <c r="X51" t="s">
        <v>249</v>
      </c>
      <c r="Y51" t="s">
        <v>249</v>
      </c>
      <c r="Z51" t="s">
        <v>249</v>
      </c>
      <c r="AA51" t="s">
        <v>249</v>
      </c>
      <c r="AB51" t="s">
        <v>249</v>
      </c>
      <c r="AC51" t="s">
        <v>249</v>
      </c>
      <c r="AD51" t="s">
        <v>249</v>
      </c>
      <c r="AE51" t="s">
        <v>249</v>
      </c>
      <c r="AF51" t="s">
        <v>249</v>
      </c>
    </row>
    <row r="52" spans="1:32">
      <c r="A52" s="79" t="s">
        <v>136</v>
      </c>
      <c r="B52" s="110" t="s">
        <v>8</v>
      </c>
      <c r="C52" s="111" t="s">
        <v>89</v>
      </c>
      <c r="D52" s="112" t="s">
        <v>199</v>
      </c>
      <c r="E52" s="113">
        <v>1E-4</v>
      </c>
      <c r="F52" s="110">
        <v>1</v>
      </c>
      <c r="G52" s="110">
        <v>4.0000000000000008E-2</v>
      </c>
      <c r="H52" s="113">
        <f t="shared" si="8"/>
        <v>4.0000000000000007E-6</v>
      </c>
      <c r="I52" s="110">
        <f>K52*1800/1000</f>
        <v>0.252</v>
      </c>
      <c r="J52" s="110">
        <f>I52</f>
        <v>0.252</v>
      </c>
      <c r="K52" s="114">
        <v>0.14000000000000001</v>
      </c>
      <c r="L52" t="str">
        <f t="shared" si="2"/>
        <v>С51</v>
      </c>
      <c r="M52" t="str">
        <f t="shared" si="3"/>
        <v>Аппарат V-100/3</v>
      </c>
      <c r="N52" t="str">
        <f t="shared" si="0"/>
        <v>Частичное-газ факел</v>
      </c>
      <c r="O52" t="s">
        <v>249</v>
      </c>
      <c r="P52" t="s">
        <v>249</v>
      </c>
      <c r="Q52" t="s">
        <v>249</v>
      </c>
      <c r="R52" t="s">
        <v>249</v>
      </c>
      <c r="S52" t="s">
        <v>249</v>
      </c>
      <c r="T52" t="s">
        <v>249</v>
      </c>
      <c r="U52" t="s">
        <v>249</v>
      </c>
      <c r="V52" t="s">
        <v>249</v>
      </c>
      <c r="W52">
        <v>5</v>
      </c>
      <c r="X52">
        <v>1</v>
      </c>
      <c r="Y52" t="s">
        <v>249</v>
      </c>
      <c r="Z52" t="s">
        <v>249</v>
      </c>
      <c r="AA52" t="s">
        <v>249</v>
      </c>
      <c r="AB52" t="s">
        <v>249</v>
      </c>
      <c r="AC52" t="s">
        <v>249</v>
      </c>
      <c r="AD52" t="s">
        <v>249</v>
      </c>
      <c r="AE52" t="s">
        <v>249</v>
      </c>
      <c r="AF52" t="s">
        <v>249</v>
      </c>
    </row>
    <row r="53" spans="1:32">
      <c r="A53" s="79" t="s">
        <v>137</v>
      </c>
      <c r="B53" s="110" t="s">
        <v>8</v>
      </c>
      <c r="C53" s="111" t="s">
        <v>91</v>
      </c>
      <c r="D53" s="112" t="s">
        <v>200</v>
      </c>
      <c r="E53" s="113">
        <v>1E-4</v>
      </c>
      <c r="F53" s="110">
        <v>1</v>
      </c>
      <c r="G53" s="110">
        <v>0.15200000000000002</v>
      </c>
      <c r="H53" s="113">
        <f t="shared" si="8"/>
        <v>1.5200000000000004E-5</v>
      </c>
      <c r="I53" s="110">
        <f>K52*1800/1000</f>
        <v>0.252</v>
      </c>
      <c r="J53" s="110">
        <f>I53</f>
        <v>0.252</v>
      </c>
      <c r="K53" s="115">
        <v>0</v>
      </c>
      <c r="L53" t="str">
        <f t="shared" si="2"/>
        <v>С52</v>
      </c>
      <c r="M53" t="str">
        <f t="shared" si="3"/>
        <v>Аппарат V-100/3</v>
      </c>
      <c r="N53" t="str">
        <f t="shared" si="0"/>
        <v>Частичное-вспышка</v>
      </c>
      <c r="O53" t="s">
        <v>249</v>
      </c>
      <c r="P53" t="s">
        <v>249</v>
      </c>
      <c r="Q53" t="s">
        <v>249</v>
      </c>
      <c r="R53" t="s">
        <v>249</v>
      </c>
      <c r="S53" t="s">
        <v>249</v>
      </c>
      <c r="T53" t="s">
        <v>249</v>
      </c>
      <c r="U53" t="s">
        <v>249</v>
      </c>
      <c r="V53" t="s">
        <v>249</v>
      </c>
      <c r="W53" t="s">
        <v>249</v>
      </c>
      <c r="X53" t="s">
        <v>249</v>
      </c>
      <c r="Y53">
        <v>20</v>
      </c>
      <c r="Z53">
        <v>24</v>
      </c>
      <c r="AA53" t="s">
        <v>249</v>
      </c>
      <c r="AB53" t="s">
        <v>249</v>
      </c>
      <c r="AC53" t="s">
        <v>249</v>
      </c>
      <c r="AD53" t="s">
        <v>249</v>
      </c>
      <c r="AE53" t="s">
        <v>249</v>
      </c>
      <c r="AF53" t="s">
        <v>249</v>
      </c>
    </row>
    <row r="54" spans="1:32">
      <c r="A54" s="79" t="s">
        <v>138</v>
      </c>
      <c r="B54" s="110" t="s">
        <v>8</v>
      </c>
      <c r="C54" s="111" t="s">
        <v>93</v>
      </c>
      <c r="D54" s="112" t="s">
        <v>196</v>
      </c>
      <c r="E54" s="113">
        <v>1E-4</v>
      </c>
      <c r="F54" s="110">
        <v>1</v>
      </c>
      <c r="G54" s="110">
        <v>0.6080000000000001</v>
      </c>
      <c r="H54" s="113">
        <f>E54*F54*G54</f>
        <v>6.0800000000000014E-5</v>
      </c>
      <c r="I54" s="110">
        <f>K52*1800/1000</f>
        <v>0.252</v>
      </c>
      <c r="J54" s="110">
        <v>0</v>
      </c>
      <c r="K54" s="115">
        <v>0</v>
      </c>
      <c r="L54" t="str">
        <f t="shared" si="2"/>
        <v>С53</v>
      </c>
      <c r="M54" t="str">
        <f t="shared" si="3"/>
        <v>Аппарат V-100/3</v>
      </c>
      <c r="N54" t="str">
        <f t="shared" si="0"/>
        <v>Частичное-ликвидация</v>
      </c>
      <c r="O54" t="s">
        <v>249</v>
      </c>
      <c r="P54" t="s">
        <v>249</v>
      </c>
      <c r="Q54" t="s">
        <v>249</v>
      </c>
      <c r="R54" t="s">
        <v>249</v>
      </c>
      <c r="S54" t="s">
        <v>249</v>
      </c>
      <c r="T54" t="s">
        <v>249</v>
      </c>
      <c r="U54" t="s">
        <v>249</v>
      </c>
      <c r="V54" t="s">
        <v>249</v>
      </c>
      <c r="W54" t="s">
        <v>249</v>
      </c>
      <c r="X54" t="s">
        <v>249</v>
      </c>
      <c r="Y54" t="s">
        <v>249</v>
      </c>
      <c r="Z54" t="s">
        <v>249</v>
      </c>
      <c r="AA54" t="s">
        <v>249</v>
      </c>
      <c r="AB54" t="s">
        <v>249</v>
      </c>
      <c r="AC54" t="s">
        <v>249</v>
      </c>
      <c r="AD54" t="s">
        <v>249</v>
      </c>
      <c r="AE54" t="s">
        <v>249</v>
      </c>
      <c r="AF54" t="s">
        <v>249</v>
      </c>
    </row>
    <row r="55" spans="1:32">
      <c r="A55" s="79" t="s">
        <v>139</v>
      </c>
      <c r="B55" s="110" t="s">
        <v>8</v>
      </c>
      <c r="C55" s="111" t="s">
        <v>201</v>
      </c>
      <c r="D55" s="112" t="s">
        <v>202</v>
      </c>
      <c r="E55" s="113">
        <v>2.5000000000000001E-5</v>
      </c>
      <c r="F55" s="110">
        <v>1</v>
      </c>
      <c r="G55" s="110">
        <v>1</v>
      </c>
      <c r="H55" s="113">
        <f>E55*F55*G55</f>
        <v>2.5000000000000001E-5</v>
      </c>
      <c r="I55" s="110">
        <v>7.38</v>
      </c>
      <c r="J55" s="110">
        <v>7.38</v>
      </c>
      <c r="K55" s="115">
        <v>0</v>
      </c>
      <c r="L55" t="str">
        <f t="shared" si="2"/>
        <v>С54</v>
      </c>
      <c r="M55" t="str">
        <f t="shared" si="3"/>
        <v>Аппарат V-100/3</v>
      </c>
      <c r="N55" t="str">
        <f t="shared" si="0"/>
        <v>Полное-огненный шар</v>
      </c>
      <c r="O55" t="s">
        <v>249</v>
      </c>
      <c r="P55" t="s">
        <v>249</v>
      </c>
      <c r="Q55" t="s">
        <v>249</v>
      </c>
      <c r="R55" t="s">
        <v>249</v>
      </c>
      <c r="S55" t="s">
        <v>249</v>
      </c>
      <c r="T55" t="s">
        <v>249</v>
      </c>
      <c r="U55" t="s">
        <v>249</v>
      </c>
      <c r="V55" t="s">
        <v>249</v>
      </c>
      <c r="W55" t="s">
        <v>249</v>
      </c>
      <c r="X55" t="s">
        <v>249</v>
      </c>
      <c r="Y55" t="s">
        <v>249</v>
      </c>
      <c r="Z55" t="s">
        <v>249</v>
      </c>
      <c r="AA55" t="s">
        <v>249</v>
      </c>
      <c r="AB55" t="s">
        <v>249</v>
      </c>
      <c r="AC55">
        <v>89</v>
      </c>
      <c r="AD55">
        <v>129</v>
      </c>
      <c r="AE55">
        <v>154</v>
      </c>
      <c r="AF55">
        <v>198</v>
      </c>
    </row>
    <row r="56" spans="1:32" s="9" customFormat="1">
      <c r="A56" s="79" t="s">
        <v>203</v>
      </c>
      <c r="B56" s="92" t="s">
        <v>9</v>
      </c>
      <c r="C56" s="93" t="s">
        <v>79</v>
      </c>
      <c r="D56" s="94" t="s">
        <v>194</v>
      </c>
      <c r="E56" s="95">
        <v>1.0000000000000001E-5</v>
      </c>
      <c r="F56" s="92">
        <v>1</v>
      </c>
      <c r="G56" s="92">
        <v>0.05</v>
      </c>
      <c r="H56" s="95">
        <f>E56*F56*G56</f>
        <v>5.0000000000000008E-7</v>
      </c>
      <c r="I56" s="92">
        <v>62.5</v>
      </c>
      <c r="J56" s="92">
        <f>I56</f>
        <v>62.5</v>
      </c>
      <c r="K56" s="96">
        <v>500</v>
      </c>
      <c r="L56" t="str">
        <f t="shared" si="2"/>
        <v>С55</v>
      </c>
      <c r="M56" t="str">
        <f t="shared" si="3"/>
        <v>Электродегидратор V-101</v>
      </c>
      <c r="N56" t="str">
        <f t="shared" si="0"/>
        <v>Полное-пожар</v>
      </c>
      <c r="O56">
        <v>18</v>
      </c>
      <c r="P56">
        <v>25</v>
      </c>
      <c r="Q56">
        <v>36</v>
      </c>
      <c r="R56">
        <v>68</v>
      </c>
      <c r="S56" t="s">
        <v>249</v>
      </c>
      <c r="T56" t="s">
        <v>249</v>
      </c>
      <c r="U56" t="s">
        <v>249</v>
      </c>
      <c r="V56" t="s">
        <v>249</v>
      </c>
      <c r="W56" t="s">
        <v>249</v>
      </c>
      <c r="X56" t="s">
        <v>249</v>
      </c>
      <c r="Y56" t="s">
        <v>249</v>
      </c>
      <c r="Z56" t="s">
        <v>249</v>
      </c>
      <c r="AA56" t="s">
        <v>249</v>
      </c>
      <c r="AB56" t="s">
        <v>249</v>
      </c>
      <c r="AC56" t="s">
        <v>249</v>
      </c>
      <c r="AD56" t="s">
        <v>249</v>
      </c>
      <c r="AE56" t="s">
        <v>249</v>
      </c>
      <c r="AF56" t="s">
        <v>249</v>
      </c>
    </row>
    <row r="57" spans="1:32" s="9" customFormat="1">
      <c r="A57" s="79" t="s">
        <v>204</v>
      </c>
      <c r="B57" s="92" t="s">
        <v>9</v>
      </c>
      <c r="C57" s="93" t="s">
        <v>81</v>
      </c>
      <c r="D57" s="94" t="s">
        <v>197</v>
      </c>
      <c r="E57" s="95">
        <v>1.0000000000000001E-5</v>
      </c>
      <c r="F57" s="92">
        <v>1</v>
      </c>
      <c r="G57" s="92">
        <v>0.19</v>
      </c>
      <c r="H57" s="95">
        <f t="shared" ref="H57:H62" si="9">E57*F57*G57</f>
        <v>1.9000000000000002E-6</v>
      </c>
      <c r="I57" s="92">
        <v>62.5</v>
      </c>
      <c r="J57" s="92">
        <v>0.8</v>
      </c>
      <c r="K57" s="96">
        <v>0</v>
      </c>
      <c r="L57" t="str">
        <f t="shared" si="2"/>
        <v>С56</v>
      </c>
      <c r="M57" t="str">
        <f t="shared" si="3"/>
        <v>Электродегидратор V-101</v>
      </c>
      <c r="N57" t="str">
        <f t="shared" si="0"/>
        <v>Полное-взрыв</v>
      </c>
      <c r="O57" t="s">
        <v>249</v>
      </c>
      <c r="P57" t="s">
        <v>249</v>
      </c>
      <c r="Q57" t="s">
        <v>249</v>
      </c>
      <c r="R57" t="s">
        <v>249</v>
      </c>
      <c r="S57">
        <v>42</v>
      </c>
      <c r="T57">
        <v>86</v>
      </c>
      <c r="U57">
        <v>235</v>
      </c>
      <c r="V57">
        <v>403</v>
      </c>
      <c r="W57" t="s">
        <v>249</v>
      </c>
      <c r="X57" t="s">
        <v>249</v>
      </c>
      <c r="Y57" t="s">
        <v>249</v>
      </c>
      <c r="Z57" t="s">
        <v>249</v>
      </c>
      <c r="AA57" t="s">
        <v>249</v>
      </c>
      <c r="AB57" t="s">
        <v>249</v>
      </c>
      <c r="AC57" t="s">
        <v>249</v>
      </c>
      <c r="AD57" t="s">
        <v>249</v>
      </c>
      <c r="AE57" t="s">
        <v>249</v>
      </c>
      <c r="AF57" t="s">
        <v>249</v>
      </c>
    </row>
    <row r="58" spans="1:32" s="9" customFormat="1">
      <c r="A58" s="79" t="s">
        <v>205</v>
      </c>
      <c r="B58" s="92" t="s">
        <v>9</v>
      </c>
      <c r="C58" s="93" t="s">
        <v>83</v>
      </c>
      <c r="D58" s="94" t="s">
        <v>195</v>
      </c>
      <c r="E58" s="95">
        <v>1.0000000000000001E-5</v>
      </c>
      <c r="F58" s="92">
        <v>1</v>
      </c>
      <c r="G58" s="92">
        <v>0.76</v>
      </c>
      <c r="H58" s="95">
        <f t="shared" si="9"/>
        <v>7.6000000000000009E-6</v>
      </c>
      <c r="I58" s="92">
        <v>62.5</v>
      </c>
      <c r="J58" s="92">
        <v>0</v>
      </c>
      <c r="K58" s="97">
        <v>0</v>
      </c>
      <c r="L58" t="str">
        <f t="shared" si="2"/>
        <v>С57</v>
      </c>
      <c r="M58" t="str">
        <f t="shared" si="3"/>
        <v>Электродегидратор V-101</v>
      </c>
      <c r="N58" t="str">
        <f t="shared" si="0"/>
        <v>Полное-ликвидация</v>
      </c>
      <c r="O58" t="s">
        <v>249</v>
      </c>
      <c r="P58" t="s">
        <v>249</v>
      </c>
      <c r="Q58" t="s">
        <v>249</v>
      </c>
      <c r="R58" t="s">
        <v>249</v>
      </c>
      <c r="S58" t="s">
        <v>249</v>
      </c>
      <c r="T58" t="s">
        <v>249</v>
      </c>
      <c r="U58" t="s">
        <v>249</v>
      </c>
      <c r="V58" t="s">
        <v>249</v>
      </c>
      <c r="W58" t="s">
        <v>249</v>
      </c>
      <c r="X58" t="s">
        <v>249</v>
      </c>
      <c r="Y58" t="s">
        <v>249</v>
      </c>
      <c r="Z58" t="s">
        <v>249</v>
      </c>
      <c r="AA58" t="s">
        <v>249</v>
      </c>
      <c r="AB58" t="s">
        <v>249</v>
      </c>
      <c r="AC58" t="s">
        <v>249</v>
      </c>
      <c r="AD58" t="s">
        <v>249</v>
      </c>
      <c r="AE58" t="s">
        <v>249</v>
      </c>
      <c r="AF58" t="s">
        <v>249</v>
      </c>
    </row>
    <row r="59" spans="1:32" s="9" customFormat="1">
      <c r="A59" s="79" t="s">
        <v>206</v>
      </c>
      <c r="B59" s="92" t="s">
        <v>9</v>
      </c>
      <c r="C59" s="93" t="s">
        <v>85</v>
      </c>
      <c r="D59" s="94" t="s">
        <v>198</v>
      </c>
      <c r="E59" s="95">
        <v>1E-4</v>
      </c>
      <c r="F59" s="92">
        <v>1</v>
      </c>
      <c r="G59" s="92">
        <v>4.0000000000000008E-2</v>
      </c>
      <c r="H59" s="95">
        <f t="shared" si="9"/>
        <v>4.0000000000000007E-6</v>
      </c>
      <c r="I59" s="92">
        <f>K59*300/1000</f>
        <v>1.53</v>
      </c>
      <c r="J59" s="92">
        <f>I59</f>
        <v>1.53</v>
      </c>
      <c r="K59" s="96">
        <v>5.0999999999999996</v>
      </c>
      <c r="L59" t="str">
        <f t="shared" si="2"/>
        <v>С58</v>
      </c>
      <c r="M59" t="str">
        <f t="shared" si="3"/>
        <v>Электродегидратор V-101</v>
      </c>
      <c r="N59" t="str">
        <f t="shared" si="0"/>
        <v>Частичное-жидкостной факел</v>
      </c>
      <c r="O59" t="s">
        <v>249</v>
      </c>
      <c r="P59" t="s">
        <v>249</v>
      </c>
      <c r="Q59" t="s">
        <v>249</v>
      </c>
      <c r="R59" t="s">
        <v>249</v>
      </c>
      <c r="S59" t="s">
        <v>249</v>
      </c>
      <c r="T59" t="s">
        <v>249</v>
      </c>
      <c r="U59" t="s">
        <v>249</v>
      </c>
      <c r="V59" t="s">
        <v>249</v>
      </c>
      <c r="W59">
        <v>28</v>
      </c>
      <c r="X59">
        <v>5</v>
      </c>
      <c r="Y59" t="s">
        <v>249</v>
      </c>
      <c r="Z59" t="s">
        <v>249</v>
      </c>
      <c r="AA59" t="s">
        <v>249</v>
      </c>
      <c r="AB59" t="s">
        <v>249</v>
      </c>
      <c r="AC59" t="s">
        <v>249</v>
      </c>
      <c r="AD59" t="s">
        <v>249</v>
      </c>
      <c r="AE59" t="s">
        <v>249</v>
      </c>
      <c r="AF59" t="s">
        <v>249</v>
      </c>
    </row>
    <row r="60" spans="1:32" s="9" customFormat="1">
      <c r="A60" s="79" t="s">
        <v>207</v>
      </c>
      <c r="B60" s="92" t="s">
        <v>9</v>
      </c>
      <c r="C60" s="93" t="s">
        <v>87</v>
      </c>
      <c r="D60" s="94" t="s">
        <v>196</v>
      </c>
      <c r="E60" s="95">
        <v>1E-4</v>
      </c>
      <c r="F60" s="92">
        <v>1</v>
      </c>
      <c r="G60" s="92">
        <v>0.16000000000000003</v>
      </c>
      <c r="H60" s="95">
        <f t="shared" si="9"/>
        <v>1.6000000000000003E-5</v>
      </c>
      <c r="I60" s="92">
        <f>K59*300/1000</f>
        <v>1.53</v>
      </c>
      <c r="J60" s="92">
        <v>0</v>
      </c>
      <c r="K60" s="97">
        <v>0</v>
      </c>
      <c r="L60" t="str">
        <f t="shared" si="2"/>
        <v>С59</v>
      </c>
      <c r="M60" t="str">
        <f t="shared" si="3"/>
        <v>Электродегидратор V-101</v>
      </c>
      <c r="N60" t="str">
        <f t="shared" si="0"/>
        <v>Частичное-ликвидация</v>
      </c>
      <c r="O60" t="s">
        <v>249</v>
      </c>
      <c r="P60" t="s">
        <v>249</v>
      </c>
      <c r="Q60" t="s">
        <v>249</v>
      </c>
      <c r="R60" t="s">
        <v>249</v>
      </c>
      <c r="S60" t="s">
        <v>249</v>
      </c>
      <c r="T60" t="s">
        <v>249</v>
      </c>
      <c r="U60" t="s">
        <v>249</v>
      </c>
      <c r="V60" t="s">
        <v>249</v>
      </c>
      <c r="W60" t="s">
        <v>249</v>
      </c>
      <c r="X60" t="s">
        <v>249</v>
      </c>
      <c r="Y60" t="s">
        <v>249</v>
      </c>
      <c r="Z60" t="s">
        <v>249</v>
      </c>
      <c r="AA60" t="s">
        <v>249</v>
      </c>
      <c r="AB60" t="s">
        <v>249</v>
      </c>
      <c r="AC60" t="s">
        <v>249</v>
      </c>
      <c r="AD60" t="s">
        <v>249</v>
      </c>
      <c r="AE60" t="s">
        <v>249</v>
      </c>
      <c r="AF60" t="s">
        <v>249</v>
      </c>
    </row>
    <row r="61" spans="1:32" s="9" customFormat="1">
      <c r="A61" s="79" t="s">
        <v>208</v>
      </c>
      <c r="B61" s="92" t="s">
        <v>9</v>
      </c>
      <c r="C61" s="93" t="s">
        <v>89</v>
      </c>
      <c r="D61" s="94" t="s">
        <v>199</v>
      </c>
      <c r="E61" s="95">
        <v>1E-4</v>
      </c>
      <c r="F61" s="92">
        <v>1</v>
      </c>
      <c r="G61" s="92">
        <v>4.0000000000000008E-2</v>
      </c>
      <c r="H61" s="95">
        <f t="shared" si="9"/>
        <v>4.0000000000000007E-6</v>
      </c>
      <c r="I61" s="92">
        <f>K61*1800/1000</f>
        <v>0.45</v>
      </c>
      <c r="J61" s="92">
        <f>I61</f>
        <v>0.45</v>
      </c>
      <c r="K61" s="96">
        <v>0.25</v>
      </c>
      <c r="L61" t="str">
        <f t="shared" si="2"/>
        <v>С60</v>
      </c>
      <c r="M61" t="str">
        <f t="shared" si="3"/>
        <v>Электродегидратор V-101</v>
      </c>
      <c r="N61" t="str">
        <f t="shared" si="0"/>
        <v>Частичное-газ факел</v>
      </c>
      <c r="O61" t="s">
        <v>249</v>
      </c>
      <c r="P61" t="s">
        <v>249</v>
      </c>
      <c r="Q61" t="s">
        <v>249</v>
      </c>
      <c r="R61" t="s">
        <v>249</v>
      </c>
      <c r="S61" t="s">
        <v>249</v>
      </c>
      <c r="T61" t="s">
        <v>249</v>
      </c>
      <c r="U61" t="s">
        <v>249</v>
      </c>
      <c r="V61" t="s">
        <v>249</v>
      </c>
      <c r="W61">
        <v>7</v>
      </c>
      <c r="X61">
        <v>2</v>
      </c>
      <c r="Y61" t="s">
        <v>249</v>
      </c>
      <c r="Z61" t="s">
        <v>249</v>
      </c>
      <c r="AA61" t="s">
        <v>249</v>
      </c>
      <c r="AB61" t="s">
        <v>249</v>
      </c>
      <c r="AC61" t="s">
        <v>249</v>
      </c>
      <c r="AD61" t="s">
        <v>249</v>
      </c>
      <c r="AE61" t="s">
        <v>249</v>
      </c>
      <c r="AF61" t="s">
        <v>249</v>
      </c>
    </row>
    <row r="62" spans="1:32" s="9" customFormat="1">
      <c r="A62" s="79" t="s">
        <v>140</v>
      </c>
      <c r="B62" s="92" t="s">
        <v>9</v>
      </c>
      <c r="C62" s="93" t="s">
        <v>91</v>
      </c>
      <c r="D62" s="94" t="s">
        <v>200</v>
      </c>
      <c r="E62" s="95">
        <v>1E-4</v>
      </c>
      <c r="F62" s="92">
        <v>1</v>
      </c>
      <c r="G62" s="92">
        <v>0.15200000000000002</v>
      </c>
      <c r="H62" s="95">
        <f t="shared" si="9"/>
        <v>1.5200000000000004E-5</v>
      </c>
      <c r="I62" s="92">
        <f>K61*1800/1000</f>
        <v>0.45</v>
      </c>
      <c r="J62" s="92">
        <f>I62</f>
        <v>0.45</v>
      </c>
      <c r="K62" s="97">
        <v>0</v>
      </c>
      <c r="L62" t="str">
        <f t="shared" si="2"/>
        <v>С61</v>
      </c>
      <c r="M62" t="str">
        <f t="shared" si="3"/>
        <v>Электродегидратор V-101</v>
      </c>
      <c r="N62" t="str">
        <f t="shared" si="0"/>
        <v>Частичное-вспышка</v>
      </c>
      <c r="O62" t="s">
        <v>249</v>
      </c>
      <c r="P62" t="s">
        <v>249</v>
      </c>
      <c r="Q62" t="s">
        <v>249</v>
      </c>
      <c r="R62" t="s">
        <v>249</v>
      </c>
      <c r="S62" t="s">
        <v>249</v>
      </c>
      <c r="T62" t="s">
        <v>249</v>
      </c>
      <c r="U62" t="s">
        <v>249</v>
      </c>
      <c r="V62" t="s">
        <v>249</v>
      </c>
      <c r="W62" t="s">
        <v>249</v>
      </c>
      <c r="X62" t="s">
        <v>249</v>
      </c>
      <c r="Y62">
        <v>24</v>
      </c>
      <c r="Z62">
        <v>28</v>
      </c>
      <c r="AA62" t="s">
        <v>249</v>
      </c>
      <c r="AB62" t="s">
        <v>249</v>
      </c>
      <c r="AC62" t="s">
        <v>249</v>
      </c>
      <c r="AD62" t="s">
        <v>249</v>
      </c>
      <c r="AE62" t="s">
        <v>249</v>
      </c>
      <c r="AF62" t="s">
        <v>249</v>
      </c>
    </row>
    <row r="63" spans="1:32" s="9" customFormat="1">
      <c r="A63" s="79" t="s">
        <v>141</v>
      </c>
      <c r="B63" s="92" t="s">
        <v>9</v>
      </c>
      <c r="C63" s="93" t="s">
        <v>93</v>
      </c>
      <c r="D63" s="94" t="s">
        <v>196</v>
      </c>
      <c r="E63" s="95">
        <v>1E-4</v>
      </c>
      <c r="F63" s="92">
        <v>1</v>
      </c>
      <c r="G63" s="92">
        <v>0.6080000000000001</v>
      </c>
      <c r="H63" s="95">
        <f>E63*F63*G63</f>
        <v>6.0800000000000014E-5</v>
      </c>
      <c r="I63" s="92">
        <f>K61*1800/1000</f>
        <v>0.45</v>
      </c>
      <c r="J63" s="92">
        <v>0</v>
      </c>
      <c r="K63" s="97">
        <v>0</v>
      </c>
      <c r="L63" t="str">
        <f t="shared" si="2"/>
        <v>С62</v>
      </c>
      <c r="M63" t="str">
        <f t="shared" si="3"/>
        <v>Электродегидратор V-101</v>
      </c>
      <c r="N63" t="str">
        <f t="shared" si="0"/>
        <v>Частичное-ликвидация</v>
      </c>
      <c r="O63" t="s">
        <v>249</v>
      </c>
      <c r="P63" t="s">
        <v>249</v>
      </c>
      <c r="Q63" t="s">
        <v>249</v>
      </c>
      <c r="R63" t="s">
        <v>249</v>
      </c>
      <c r="S63" t="s">
        <v>249</v>
      </c>
      <c r="T63" t="s">
        <v>249</v>
      </c>
      <c r="U63" t="s">
        <v>249</v>
      </c>
      <c r="V63" t="s">
        <v>249</v>
      </c>
      <c r="W63" t="s">
        <v>249</v>
      </c>
      <c r="X63" t="s">
        <v>249</v>
      </c>
      <c r="Y63" t="s">
        <v>249</v>
      </c>
      <c r="Z63" t="s">
        <v>249</v>
      </c>
      <c r="AA63" t="s">
        <v>249</v>
      </c>
      <c r="AB63" t="s">
        <v>249</v>
      </c>
      <c r="AC63" t="s">
        <v>249</v>
      </c>
      <c r="AD63" t="s">
        <v>249</v>
      </c>
      <c r="AE63" t="s">
        <v>249</v>
      </c>
      <c r="AF63" t="s">
        <v>249</v>
      </c>
    </row>
    <row r="64" spans="1:32" s="9" customFormat="1">
      <c r="A64" s="79" t="s">
        <v>142</v>
      </c>
      <c r="B64" s="92" t="s">
        <v>9</v>
      </c>
      <c r="C64" s="93" t="s">
        <v>201</v>
      </c>
      <c r="D64" s="94" t="s">
        <v>202</v>
      </c>
      <c r="E64" s="95">
        <v>2.5000000000000001E-5</v>
      </c>
      <c r="F64" s="92">
        <v>1</v>
      </c>
      <c r="G64" s="92">
        <v>1</v>
      </c>
      <c r="H64" s="95">
        <f>E64*F64*G64</f>
        <v>2.5000000000000001E-5</v>
      </c>
      <c r="I64" s="92">
        <v>5.35</v>
      </c>
      <c r="J64" s="92">
        <v>5.35</v>
      </c>
      <c r="K64" s="97">
        <v>0</v>
      </c>
      <c r="L64" t="str">
        <f t="shared" si="2"/>
        <v>С63</v>
      </c>
      <c r="M64" t="str">
        <f t="shared" si="3"/>
        <v>Электродегидратор V-101</v>
      </c>
      <c r="N64" t="str">
        <f t="shared" si="0"/>
        <v>Полное-огненный шар</v>
      </c>
      <c r="O64" t="s">
        <v>249</v>
      </c>
      <c r="P64" t="s">
        <v>249</v>
      </c>
      <c r="Q64" t="s">
        <v>249</v>
      </c>
      <c r="R64" t="s">
        <v>249</v>
      </c>
      <c r="S64" t="s">
        <v>249</v>
      </c>
      <c r="T64" t="s">
        <v>249</v>
      </c>
      <c r="U64" t="s">
        <v>249</v>
      </c>
      <c r="V64" t="s">
        <v>249</v>
      </c>
      <c r="W64" t="s">
        <v>249</v>
      </c>
      <c r="X64" t="s">
        <v>249</v>
      </c>
      <c r="Y64" t="s">
        <v>249</v>
      </c>
      <c r="Z64" t="s">
        <v>249</v>
      </c>
      <c r="AA64" t="s">
        <v>249</v>
      </c>
      <c r="AB64" t="s">
        <v>249</v>
      </c>
      <c r="AC64">
        <v>75</v>
      </c>
      <c r="AD64">
        <v>111</v>
      </c>
      <c r="AE64">
        <v>133</v>
      </c>
      <c r="AF64">
        <v>172</v>
      </c>
    </row>
    <row r="65" spans="1:32">
      <c r="A65" s="79" t="s">
        <v>143</v>
      </c>
      <c r="B65" s="98" t="s">
        <v>10</v>
      </c>
      <c r="C65" s="99" t="s">
        <v>79</v>
      </c>
      <c r="D65" s="100" t="s">
        <v>194</v>
      </c>
      <c r="E65" s="101">
        <v>1.0000000000000001E-5</v>
      </c>
      <c r="F65" s="98">
        <v>1</v>
      </c>
      <c r="G65" s="98">
        <v>0.05</v>
      </c>
      <c r="H65" s="101">
        <f>E65*F65*G65</f>
        <v>5.0000000000000008E-7</v>
      </c>
      <c r="I65" s="98">
        <v>2.41</v>
      </c>
      <c r="J65" s="98">
        <f>I65</f>
        <v>2.41</v>
      </c>
      <c r="K65" s="102">
        <v>38</v>
      </c>
      <c r="L65" t="str">
        <f t="shared" si="2"/>
        <v>С64</v>
      </c>
      <c r="M65" t="str">
        <f t="shared" si="3"/>
        <v>Разделитель V-100/4</v>
      </c>
      <c r="N65" t="str">
        <f t="shared" si="0"/>
        <v>Полное-пожар</v>
      </c>
      <c r="O65">
        <v>13</v>
      </c>
      <c r="P65">
        <v>17</v>
      </c>
      <c r="Q65">
        <v>22</v>
      </c>
      <c r="R65">
        <v>39</v>
      </c>
      <c r="S65" t="s">
        <v>249</v>
      </c>
      <c r="T65" t="s">
        <v>249</v>
      </c>
      <c r="U65" t="s">
        <v>249</v>
      </c>
      <c r="V65" t="s">
        <v>249</v>
      </c>
      <c r="W65" t="s">
        <v>249</v>
      </c>
      <c r="X65" t="s">
        <v>249</v>
      </c>
      <c r="Y65" t="s">
        <v>249</v>
      </c>
      <c r="Z65" t="s">
        <v>249</v>
      </c>
      <c r="AA65" t="s">
        <v>249</v>
      </c>
      <c r="AB65" t="s">
        <v>249</v>
      </c>
      <c r="AC65" t="s">
        <v>249</v>
      </c>
      <c r="AD65" t="s">
        <v>249</v>
      </c>
      <c r="AE65" t="s">
        <v>249</v>
      </c>
      <c r="AF65" t="s">
        <v>249</v>
      </c>
    </row>
    <row r="66" spans="1:32">
      <c r="A66" s="79" t="s">
        <v>144</v>
      </c>
      <c r="B66" s="98" t="s">
        <v>10</v>
      </c>
      <c r="C66" s="99" t="s">
        <v>81</v>
      </c>
      <c r="D66" s="100" t="s">
        <v>197</v>
      </c>
      <c r="E66" s="101">
        <v>1.0000000000000001E-5</v>
      </c>
      <c r="F66" s="98">
        <v>1</v>
      </c>
      <c r="G66" s="98">
        <v>0.19</v>
      </c>
      <c r="H66" s="101">
        <f t="shared" ref="H66:H71" si="10">E66*F66*G66</f>
        <v>1.9000000000000002E-6</v>
      </c>
      <c r="I66" s="98">
        <v>2.41</v>
      </c>
      <c r="J66" s="98">
        <v>0.01</v>
      </c>
      <c r="K66" s="102">
        <v>0</v>
      </c>
      <c r="L66" t="str">
        <f t="shared" si="2"/>
        <v>С65</v>
      </c>
      <c r="M66" t="str">
        <f t="shared" si="3"/>
        <v>Разделитель V-100/4</v>
      </c>
      <c r="N66" t="str">
        <f t="shared" ref="N66:N82" si="11">D66</f>
        <v>Полное-взрыв</v>
      </c>
      <c r="O66" t="s">
        <v>249</v>
      </c>
      <c r="P66" t="s">
        <v>249</v>
      </c>
      <c r="Q66" t="s">
        <v>249</v>
      </c>
      <c r="R66" t="s">
        <v>249</v>
      </c>
      <c r="S66">
        <v>9</v>
      </c>
      <c r="T66">
        <v>20</v>
      </c>
      <c r="U66">
        <v>54</v>
      </c>
      <c r="V66">
        <v>93</v>
      </c>
      <c r="W66" t="s">
        <v>249</v>
      </c>
      <c r="X66" t="s">
        <v>249</v>
      </c>
      <c r="Y66" t="s">
        <v>249</v>
      </c>
      <c r="Z66" t="s">
        <v>249</v>
      </c>
      <c r="AA66" t="s">
        <v>249</v>
      </c>
      <c r="AB66" t="s">
        <v>249</v>
      </c>
      <c r="AC66" t="s">
        <v>249</v>
      </c>
      <c r="AD66" t="s">
        <v>249</v>
      </c>
      <c r="AE66" t="s">
        <v>249</v>
      </c>
      <c r="AF66" t="s">
        <v>249</v>
      </c>
    </row>
    <row r="67" spans="1:32">
      <c r="A67" s="79" t="s">
        <v>145</v>
      </c>
      <c r="B67" s="98" t="s">
        <v>10</v>
      </c>
      <c r="C67" s="99" t="s">
        <v>83</v>
      </c>
      <c r="D67" s="100" t="s">
        <v>195</v>
      </c>
      <c r="E67" s="101">
        <v>1.0000000000000001E-5</v>
      </c>
      <c r="F67" s="98">
        <v>1</v>
      </c>
      <c r="G67" s="98">
        <v>0.76</v>
      </c>
      <c r="H67" s="101">
        <f t="shared" si="10"/>
        <v>7.6000000000000009E-6</v>
      </c>
      <c r="I67" s="98">
        <v>2.41</v>
      </c>
      <c r="J67" s="98">
        <v>0</v>
      </c>
      <c r="K67" s="103">
        <v>0</v>
      </c>
      <c r="L67" t="str">
        <f t="shared" ref="L67:L82" si="12">A67</f>
        <v>С66</v>
      </c>
      <c r="M67" t="str">
        <f t="shared" ref="M67:M82" si="13">B67</f>
        <v>Разделитель V-100/4</v>
      </c>
      <c r="N67" t="str">
        <f t="shared" si="11"/>
        <v>Полное-ликвидация</v>
      </c>
      <c r="O67" t="s">
        <v>249</v>
      </c>
      <c r="P67" t="s">
        <v>249</v>
      </c>
      <c r="Q67" t="s">
        <v>249</v>
      </c>
      <c r="R67" t="s">
        <v>249</v>
      </c>
      <c r="S67" t="s">
        <v>249</v>
      </c>
      <c r="T67" t="s">
        <v>249</v>
      </c>
      <c r="U67" t="s">
        <v>249</v>
      </c>
      <c r="V67" t="s">
        <v>249</v>
      </c>
      <c r="W67" t="s">
        <v>249</v>
      </c>
      <c r="X67" t="s">
        <v>249</v>
      </c>
      <c r="Y67" t="s">
        <v>249</v>
      </c>
      <c r="Z67" t="s">
        <v>249</v>
      </c>
      <c r="AA67" t="s">
        <v>249</v>
      </c>
      <c r="AB67" t="s">
        <v>249</v>
      </c>
      <c r="AC67" t="s">
        <v>249</v>
      </c>
      <c r="AD67" t="s">
        <v>249</v>
      </c>
      <c r="AE67" t="s">
        <v>249</v>
      </c>
      <c r="AF67" t="s">
        <v>249</v>
      </c>
    </row>
    <row r="68" spans="1:32">
      <c r="A68" s="79" t="s">
        <v>146</v>
      </c>
      <c r="B68" s="98" t="s">
        <v>10</v>
      </c>
      <c r="C68" s="99" t="s">
        <v>85</v>
      </c>
      <c r="D68" s="100" t="s">
        <v>198</v>
      </c>
      <c r="E68" s="101">
        <v>1E-4</v>
      </c>
      <c r="F68" s="98">
        <v>1</v>
      </c>
      <c r="G68" s="98">
        <v>4.0000000000000008E-2</v>
      </c>
      <c r="H68" s="101">
        <f t="shared" si="10"/>
        <v>4.0000000000000007E-6</v>
      </c>
      <c r="I68" s="98">
        <f>K68*300/1000</f>
        <v>1.32</v>
      </c>
      <c r="J68" s="98">
        <f>I68</f>
        <v>1.32</v>
      </c>
      <c r="K68" s="102">
        <v>4.4000000000000004</v>
      </c>
      <c r="L68" t="str">
        <f t="shared" si="12"/>
        <v>С67</v>
      </c>
      <c r="M68" t="str">
        <f t="shared" si="13"/>
        <v>Разделитель V-100/4</v>
      </c>
      <c r="N68" t="str">
        <f t="shared" si="11"/>
        <v>Частичное-жидкостной факел</v>
      </c>
      <c r="O68" t="s">
        <v>249</v>
      </c>
      <c r="P68" t="s">
        <v>249</v>
      </c>
      <c r="Q68" t="s">
        <v>249</v>
      </c>
      <c r="R68" t="s">
        <v>249</v>
      </c>
      <c r="S68" t="s">
        <v>249</v>
      </c>
      <c r="T68" t="s">
        <v>249</v>
      </c>
      <c r="U68" t="s">
        <v>249</v>
      </c>
      <c r="V68" t="s">
        <v>249</v>
      </c>
      <c r="W68">
        <v>27</v>
      </c>
      <c r="X68">
        <v>5</v>
      </c>
      <c r="Y68" t="s">
        <v>249</v>
      </c>
      <c r="Z68" t="s">
        <v>249</v>
      </c>
      <c r="AA68" t="s">
        <v>249</v>
      </c>
      <c r="AB68" t="s">
        <v>249</v>
      </c>
      <c r="AC68" t="s">
        <v>249</v>
      </c>
      <c r="AD68" t="s">
        <v>249</v>
      </c>
      <c r="AE68" t="s">
        <v>249</v>
      </c>
      <c r="AF68" t="s">
        <v>249</v>
      </c>
    </row>
    <row r="69" spans="1:32">
      <c r="A69" s="79" t="s">
        <v>147</v>
      </c>
      <c r="B69" s="98" t="s">
        <v>10</v>
      </c>
      <c r="C69" s="99" t="s">
        <v>87</v>
      </c>
      <c r="D69" s="100" t="s">
        <v>196</v>
      </c>
      <c r="E69" s="101">
        <v>1E-4</v>
      </c>
      <c r="F69" s="98">
        <v>1</v>
      </c>
      <c r="G69" s="98">
        <v>0.16000000000000003</v>
      </c>
      <c r="H69" s="101">
        <f t="shared" si="10"/>
        <v>1.6000000000000003E-5</v>
      </c>
      <c r="I69" s="98">
        <f>K68*300/1000</f>
        <v>1.32</v>
      </c>
      <c r="J69" s="98">
        <v>0</v>
      </c>
      <c r="K69" s="103">
        <v>0</v>
      </c>
      <c r="L69" t="str">
        <f t="shared" si="12"/>
        <v>С68</v>
      </c>
      <c r="M69" t="str">
        <f t="shared" si="13"/>
        <v>Разделитель V-100/4</v>
      </c>
      <c r="N69" t="str">
        <f t="shared" si="11"/>
        <v>Частичное-ликвидация</v>
      </c>
      <c r="O69" t="s">
        <v>249</v>
      </c>
      <c r="P69" t="s">
        <v>249</v>
      </c>
      <c r="Q69" t="s">
        <v>249</v>
      </c>
      <c r="R69" t="s">
        <v>249</v>
      </c>
      <c r="S69" t="s">
        <v>249</v>
      </c>
      <c r="T69" t="s">
        <v>249</v>
      </c>
      <c r="U69" t="s">
        <v>249</v>
      </c>
      <c r="V69" t="s">
        <v>249</v>
      </c>
      <c r="W69" t="s">
        <v>249</v>
      </c>
      <c r="X69" t="s">
        <v>249</v>
      </c>
      <c r="Y69" t="s">
        <v>249</v>
      </c>
      <c r="Z69" t="s">
        <v>249</v>
      </c>
      <c r="AA69" t="s">
        <v>249</v>
      </c>
      <c r="AB69" t="s">
        <v>249</v>
      </c>
      <c r="AC69" t="s">
        <v>249</v>
      </c>
      <c r="AD69" t="s">
        <v>249</v>
      </c>
      <c r="AE69" t="s">
        <v>249</v>
      </c>
      <c r="AF69" t="s">
        <v>249</v>
      </c>
    </row>
    <row r="70" spans="1:32">
      <c r="A70" s="79" t="s">
        <v>148</v>
      </c>
      <c r="B70" s="98" t="s">
        <v>10</v>
      </c>
      <c r="C70" s="99" t="s">
        <v>89</v>
      </c>
      <c r="D70" s="100" t="s">
        <v>199</v>
      </c>
      <c r="E70" s="101">
        <v>1E-4</v>
      </c>
      <c r="F70" s="98">
        <v>1</v>
      </c>
      <c r="G70" s="98">
        <v>4.0000000000000008E-2</v>
      </c>
      <c r="H70" s="101">
        <f t="shared" si="10"/>
        <v>4.0000000000000007E-6</v>
      </c>
      <c r="I70" s="98">
        <f>K70*1800/1000</f>
        <v>0.36</v>
      </c>
      <c r="J70" s="98">
        <f>I70</f>
        <v>0.36</v>
      </c>
      <c r="K70" s="102">
        <v>0.2</v>
      </c>
      <c r="L70" t="str">
        <f t="shared" si="12"/>
        <v>С69</v>
      </c>
      <c r="M70" t="str">
        <f t="shared" si="13"/>
        <v>Разделитель V-100/4</v>
      </c>
      <c r="N70" t="str">
        <f t="shared" si="11"/>
        <v>Частичное-газ факел</v>
      </c>
      <c r="O70" t="s">
        <v>249</v>
      </c>
      <c r="P70" t="s">
        <v>249</v>
      </c>
      <c r="Q70" t="s">
        <v>249</v>
      </c>
      <c r="R70" t="s">
        <v>249</v>
      </c>
      <c r="S70" t="s">
        <v>249</v>
      </c>
      <c r="T70" t="s">
        <v>249</v>
      </c>
      <c r="U70" t="s">
        <v>249</v>
      </c>
      <c r="V70" t="s">
        <v>249</v>
      </c>
      <c r="W70">
        <v>6</v>
      </c>
      <c r="X70">
        <v>1</v>
      </c>
      <c r="Y70" t="s">
        <v>249</v>
      </c>
      <c r="Z70" t="s">
        <v>249</v>
      </c>
      <c r="AA70" t="s">
        <v>249</v>
      </c>
      <c r="AB70" t="s">
        <v>249</v>
      </c>
      <c r="AC70" t="s">
        <v>249</v>
      </c>
      <c r="AD70" t="s">
        <v>249</v>
      </c>
      <c r="AE70" t="s">
        <v>249</v>
      </c>
      <c r="AF70" t="s">
        <v>249</v>
      </c>
    </row>
    <row r="71" spans="1:32">
      <c r="A71" s="79" t="s">
        <v>149</v>
      </c>
      <c r="B71" s="98" t="s">
        <v>10</v>
      </c>
      <c r="C71" s="99" t="s">
        <v>91</v>
      </c>
      <c r="D71" s="100" t="s">
        <v>200</v>
      </c>
      <c r="E71" s="101">
        <v>1E-4</v>
      </c>
      <c r="F71" s="98">
        <v>1</v>
      </c>
      <c r="G71" s="98">
        <v>0.15200000000000002</v>
      </c>
      <c r="H71" s="101">
        <f t="shared" si="10"/>
        <v>1.5200000000000004E-5</v>
      </c>
      <c r="I71" s="98">
        <f>K70*1800/1000</f>
        <v>0.36</v>
      </c>
      <c r="J71" s="98">
        <f>I71</f>
        <v>0.36</v>
      </c>
      <c r="K71" s="103">
        <v>0</v>
      </c>
      <c r="L71" t="str">
        <f t="shared" si="12"/>
        <v>С70</v>
      </c>
      <c r="M71" t="str">
        <f t="shared" si="13"/>
        <v>Разделитель V-100/4</v>
      </c>
      <c r="N71" t="str">
        <f t="shared" si="11"/>
        <v>Частичное-вспышка</v>
      </c>
      <c r="O71" t="s">
        <v>249</v>
      </c>
      <c r="P71" t="s">
        <v>249</v>
      </c>
      <c r="Q71" t="s">
        <v>249</v>
      </c>
      <c r="R71" t="s">
        <v>249</v>
      </c>
      <c r="S71" t="s">
        <v>249</v>
      </c>
      <c r="T71" t="s">
        <v>249</v>
      </c>
      <c r="U71" t="s">
        <v>249</v>
      </c>
      <c r="V71" t="s">
        <v>249</v>
      </c>
      <c r="W71" t="s">
        <v>249</v>
      </c>
      <c r="X71" t="s">
        <v>249</v>
      </c>
      <c r="Y71">
        <v>23</v>
      </c>
      <c r="Z71">
        <v>27</v>
      </c>
      <c r="AA71" t="s">
        <v>249</v>
      </c>
      <c r="AB71" t="s">
        <v>249</v>
      </c>
      <c r="AC71" t="s">
        <v>249</v>
      </c>
      <c r="AD71" t="s">
        <v>249</v>
      </c>
      <c r="AE71" t="s">
        <v>249</v>
      </c>
      <c r="AF71" t="s">
        <v>249</v>
      </c>
    </row>
    <row r="72" spans="1:32">
      <c r="A72" s="79" t="s">
        <v>150</v>
      </c>
      <c r="B72" s="98" t="s">
        <v>10</v>
      </c>
      <c r="C72" s="99" t="s">
        <v>93</v>
      </c>
      <c r="D72" s="100" t="s">
        <v>196</v>
      </c>
      <c r="E72" s="101">
        <v>1E-4</v>
      </c>
      <c r="F72" s="98">
        <v>1</v>
      </c>
      <c r="G72" s="98">
        <v>0.6080000000000001</v>
      </c>
      <c r="H72" s="101">
        <f>E72*F72*G72</f>
        <v>6.0800000000000014E-5</v>
      </c>
      <c r="I72" s="98">
        <f>K70*1800/1000</f>
        <v>0.36</v>
      </c>
      <c r="J72" s="98">
        <v>0</v>
      </c>
      <c r="K72" s="103">
        <v>0</v>
      </c>
      <c r="L72" t="str">
        <f t="shared" si="12"/>
        <v>С71</v>
      </c>
      <c r="M72" t="str">
        <f t="shared" si="13"/>
        <v>Разделитель V-100/4</v>
      </c>
      <c r="N72" t="str">
        <f t="shared" si="11"/>
        <v>Частичное-ликвидация</v>
      </c>
      <c r="O72" t="s">
        <v>249</v>
      </c>
      <c r="P72" t="s">
        <v>249</v>
      </c>
      <c r="Q72" t="s">
        <v>249</v>
      </c>
      <c r="R72" t="s">
        <v>249</v>
      </c>
      <c r="S72" t="s">
        <v>249</v>
      </c>
      <c r="T72" t="s">
        <v>249</v>
      </c>
      <c r="U72" t="s">
        <v>249</v>
      </c>
      <c r="V72" t="s">
        <v>249</v>
      </c>
      <c r="W72" t="s">
        <v>249</v>
      </c>
      <c r="X72" t="s">
        <v>249</v>
      </c>
      <c r="Y72" t="s">
        <v>249</v>
      </c>
      <c r="Z72" t="s">
        <v>249</v>
      </c>
      <c r="AA72" t="s">
        <v>249</v>
      </c>
      <c r="AB72" t="s">
        <v>249</v>
      </c>
      <c r="AC72" t="s">
        <v>249</v>
      </c>
      <c r="AD72" t="s">
        <v>249</v>
      </c>
      <c r="AE72" t="s">
        <v>249</v>
      </c>
      <c r="AF72" t="s">
        <v>249</v>
      </c>
    </row>
    <row r="73" spans="1:32">
      <c r="A73" s="79" t="s">
        <v>151</v>
      </c>
      <c r="B73" s="98" t="s">
        <v>10</v>
      </c>
      <c r="C73" s="99" t="s">
        <v>201</v>
      </c>
      <c r="D73" s="100" t="s">
        <v>202</v>
      </c>
      <c r="E73" s="101">
        <v>2.5000000000000001E-5</v>
      </c>
      <c r="F73" s="98">
        <v>1</v>
      </c>
      <c r="G73" s="98">
        <v>1</v>
      </c>
      <c r="H73" s="101">
        <f>E73*F73*G73</f>
        <v>2.5000000000000001E-5</v>
      </c>
      <c r="I73" s="98">
        <v>2.41</v>
      </c>
      <c r="J73" s="98">
        <v>2.41</v>
      </c>
      <c r="K73" s="103">
        <v>0</v>
      </c>
      <c r="L73" t="str">
        <f t="shared" si="12"/>
        <v>С72</v>
      </c>
      <c r="M73" t="str">
        <f t="shared" si="13"/>
        <v>Разделитель V-100/4</v>
      </c>
      <c r="N73" t="str">
        <f t="shared" si="11"/>
        <v>Полное-огненный шар</v>
      </c>
      <c r="O73" t="s">
        <v>249</v>
      </c>
      <c r="P73" t="s">
        <v>249</v>
      </c>
      <c r="Q73" t="s">
        <v>249</v>
      </c>
      <c r="R73" t="s">
        <v>249</v>
      </c>
      <c r="S73" t="s">
        <v>249</v>
      </c>
      <c r="T73" t="s">
        <v>249</v>
      </c>
      <c r="U73" t="s">
        <v>249</v>
      </c>
      <c r="V73" t="s">
        <v>249</v>
      </c>
      <c r="W73" t="s">
        <v>249</v>
      </c>
      <c r="X73" t="s">
        <v>249</v>
      </c>
      <c r="Y73" t="s">
        <v>249</v>
      </c>
      <c r="Z73" t="s">
        <v>249</v>
      </c>
      <c r="AA73" t="s">
        <v>249</v>
      </c>
      <c r="AB73" t="s">
        <v>249</v>
      </c>
      <c r="AC73">
        <v>47</v>
      </c>
      <c r="AD73">
        <v>75</v>
      </c>
      <c r="AE73">
        <v>92</v>
      </c>
      <c r="AF73">
        <v>121</v>
      </c>
    </row>
    <row r="74" spans="1:32">
      <c r="A74" s="79" t="s">
        <v>152</v>
      </c>
      <c r="B74" s="83" t="s">
        <v>11</v>
      </c>
      <c r="C74" s="87" t="s">
        <v>79</v>
      </c>
      <c r="D74" s="84" t="s">
        <v>194</v>
      </c>
      <c r="E74" s="85">
        <v>1.0000000000000001E-5</v>
      </c>
      <c r="F74" s="83">
        <v>1</v>
      </c>
      <c r="G74" s="83">
        <v>0.05</v>
      </c>
      <c r="H74" s="85">
        <f>E74*F74*G74</f>
        <v>5.0000000000000008E-7</v>
      </c>
      <c r="I74" s="83">
        <v>3.04</v>
      </c>
      <c r="J74" s="83">
        <f>I74</f>
        <v>3.04</v>
      </c>
      <c r="K74" s="88">
        <v>48</v>
      </c>
      <c r="L74" t="str">
        <f t="shared" si="12"/>
        <v>С73</v>
      </c>
      <c r="M74" t="str">
        <f t="shared" si="13"/>
        <v>Аппарат V-100/5</v>
      </c>
      <c r="N74" t="str">
        <f t="shared" si="11"/>
        <v>Полное-пожар</v>
      </c>
      <c r="O74">
        <v>12</v>
      </c>
      <c r="P74">
        <v>16</v>
      </c>
      <c r="Q74">
        <v>22</v>
      </c>
      <c r="R74">
        <v>41</v>
      </c>
      <c r="S74" t="s">
        <v>249</v>
      </c>
      <c r="T74" t="s">
        <v>249</v>
      </c>
      <c r="U74" t="s">
        <v>249</v>
      </c>
      <c r="V74" t="s">
        <v>249</v>
      </c>
      <c r="W74" t="s">
        <v>249</v>
      </c>
      <c r="X74" t="s">
        <v>249</v>
      </c>
      <c r="Y74" t="s">
        <v>249</v>
      </c>
      <c r="Z74" t="s">
        <v>249</v>
      </c>
      <c r="AA74" t="s">
        <v>249</v>
      </c>
      <c r="AB74" t="s">
        <v>249</v>
      </c>
      <c r="AC74" t="s">
        <v>249</v>
      </c>
      <c r="AD74" t="s">
        <v>249</v>
      </c>
      <c r="AE74" t="s">
        <v>249</v>
      </c>
      <c r="AF74" t="s">
        <v>249</v>
      </c>
    </row>
    <row r="75" spans="1:32">
      <c r="A75" s="79" t="s">
        <v>153</v>
      </c>
      <c r="B75" s="83" t="s">
        <v>11</v>
      </c>
      <c r="C75" s="87" t="s">
        <v>81</v>
      </c>
      <c r="D75" s="84" t="s">
        <v>197</v>
      </c>
      <c r="E75" s="85">
        <v>1.0000000000000001E-5</v>
      </c>
      <c r="F75" s="83">
        <v>1</v>
      </c>
      <c r="G75" s="83">
        <v>0.19</v>
      </c>
      <c r="H75" s="85">
        <f t="shared" ref="H75:H80" si="14">E75*F75*G75</f>
        <v>1.9000000000000002E-6</v>
      </c>
      <c r="I75" s="83">
        <v>3.04</v>
      </c>
      <c r="J75" s="83">
        <v>0.02</v>
      </c>
      <c r="K75" s="88">
        <v>0</v>
      </c>
      <c r="L75" t="str">
        <f t="shared" si="12"/>
        <v>С74</v>
      </c>
      <c r="M75" t="str">
        <f t="shared" si="13"/>
        <v>Аппарат V-100/5</v>
      </c>
      <c r="N75" t="str">
        <f t="shared" si="11"/>
        <v>Полное-взрыв</v>
      </c>
      <c r="O75" t="s">
        <v>249</v>
      </c>
      <c r="P75" t="s">
        <v>249</v>
      </c>
      <c r="Q75" t="s">
        <v>249</v>
      </c>
      <c r="R75" t="s">
        <v>249</v>
      </c>
      <c r="S75">
        <v>12</v>
      </c>
      <c r="T75">
        <v>25</v>
      </c>
      <c r="U75">
        <v>69</v>
      </c>
      <c r="V75">
        <v>118</v>
      </c>
      <c r="W75" t="s">
        <v>249</v>
      </c>
      <c r="X75" t="s">
        <v>249</v>
      </c>
      <c r="Y75" t="s">
        <v>249</v>
      </c>
      <c r="Z75" t="s">
        <v>249</v>
      </c>
      <c r="AA75" t="s">
        <v>249</v>
      </c>
      <c r="AB75" t="s">
        <v>249</v>
      </c>
      <c r="AC75" t="s">
        <v>249</v>
      </c>
      <c r="AD75" t="s">
        <v>249</v>
      </c>
      <c r="AE75" t="s">
        <v>249</v>
      </c>
      <c r="AF75" t="s">
        <v>249</v>
      </c>
    </row>
    <row r="76" spans="1:32">
      <c r="A76" s="79" t="s">
        <v>154</v>
      </c>
      <c r="B76" s="83" t="s">
        <v>11</v>
      </c>
      <c r="C76" s="87" t="s">
        <v>83</v>
      </c>
      <c r="D76" s="84" t="s">
        <v>195</v>
      </c>
      <c r="E76" s="85">
        <v>1.0000000000000001E-5</v>
      </c>
      <c r="F76" s="83">
        <v>1</v>
      </c>
      <c r="G76" s="83">
        <v>0.76</v>
      </c>
      <c r="H76" s="85">
        <f t="shared" si="14"/>
        <v>7.6000000000000009E-6</v>
      </c>
      <c r="I76" s="83">
        <v>3.04</v>
      </c>
      <c r="J76" s="83">
        <v>0</v>
      </c>
      <c r="K76" s="91">
        <v>0</v>
      </c>
      <c r="L76" t="str">
        <f t="shared" si="12"/>
        <v>С75</v>
      </c>
      <c r="M76" t="str">
        <f t="shared" si="13"/>
        <v>Аппарат V-100/5</v>
      </c>
      <c r="N76" t="str">
        <f t="shared" si="11"/>
        <v>Полное-ликвидация</v>
      </c>
      <c r="O76" t="s">
        <v>249</v>
      </c>
      <c r="P76" t="s">
        <v>249</v>
      </c>
      <c r="Q76" t="s">
        <v>249</v>
      </c>
      <c r="R76" t="s">
        <v>249</v>
      </c>
      <c r="S76" t="s">
        <v>249</v>
      </c>
      <c r="T76" t="s">
        <v>249</v>
      </c>
      <c r="U76" t="s">
        <v>249</v>
      </c>
      <c r="V76" t="s">
        <v>249</v>
      </c>
      <c r="W76" t="s">
        <v>249</v>
      </c>
      <c r="X76" t="s">
        <v>249</v>
      </c>
      <c r="Y76" t="s">
        <v>249</v>
      </c>
      <c r="Z76" t="s">
        <v>249</v>
      </c>
      <c r="AA76" t="s">
        <v>249</v>
      </c>
      <c r="AB76" t="s">
        <v>249</v>
      </c>
      <c r="AC76" t="s">
        <v>249</v>
      </c>
      <c r="AD76" t="s">
        <v>249</v>
      </c>
      <c r="AE76" t="s">
        <v>249</v>
      </c>
      <c r="AF76" t="s">
        <v>249</v>
      </c>
    </row>
    <row r="77" spans="1:32">
      <c r="A77" s="79" t="s">
        <v>155</v>
      </c>
      <c r="B77" s="83" t="s">
        <v>11</v>
      </c>
      <c r="C77" s="87" t="s">
        <v>85</v>
      </c>
      <c r="D77" s="84" t="s">
        <v>198</v>
      </c>
      <c r="E77" s="85">
        <v>1E-4</v>
      </c>
      <c r="F77" s="83">
        <v>1</v>
      </c>
      <c r="G77" s="83">
        <v>4.0000000000000008E-2</v>
      </c>
      <c r="H77" s="85">
        <f t="shared" si="14"/>
        <v>4.0000000000000007E-6</v>
      </c>
      <c r="I77" s="83">
        <f>K77*300/1000</f>
        <v>1.2450000000000001</v>
      </c>
      <c r="J77" s="83">
        <f>I77</f>
        <v>1.2450000000000001</v>
      </c>
      <c r="K77" s="88">
        <v>4.1500000000000004</v>
      </c>
      <c r="L77" t="str">
        <f t="shared" si="12"/>
        <v>С76</v>
      </c>
      <c r="M77" t="str">
        <f t="shared" si="13"/>
        <v>Аппарат V-100/5</v>
      </c>
      <c r="N77" t="str">
        <f t="shared" si="11"/>
        <v>Частичное-жидкостной факел</v>
      </c>
      <c r="O77" t="s">
        <v>249</v>
      </c>
      <c r="P77" t="s">
        <v>249</v>
      </c>
      <c r="Q77" t="s">
        <v>249</v>
      </c>
      <c r="R77" t="s">
        <v>249</v>
      </c>
      <c r="S77" t="s">
        <v>249</v>
      </c>
      <c r="T77" t="s">
        <v>249</v>
      </c>
      <c r="U77" t="s">
        <v>249</v>
      </c>
      <c r="V77" t="s">
        <v>249</v>
      </c>
      <c r="W77">
        <v>26</v>
      </c>
      <c r="X77">
        <v>4</v>
      </c>
      <c r="Y77" t="s">
        <v>249</v>
      </c>
      <c r="Z77" t="s">
        <v>249</v>
      </c>
      <c r="AA77" t="s">
        <v>249</v>
      </c>
      <c r="AB77" t="s">
        <v>249</v>
      </c>
      <c r="AC77" t="s">
        <v>249</v>
      </c>
      <c r="AD77" t="s">
        <v>249</v>
      </c>
      <c r="AE77" t="s">
        <v>249</v>
      </c>
      <c r="AF77" t="s">
        <v>249</v>
      </c>
    </row>
    <row r="78" spans="1:32">
      <c r="A78" s="79" t="s">
        <v>156</v>
      </c>
      <c r="B78" s="83" t="s">
        <v>11</v>
      </c>
      <c r="C78" s="87" t="s">
        <v>87</v>
      </c>
      <c r="D78" s="84" t="s">
        <v>196</v>
      </c>
      <c r="E78" s="85">
        <v>1E-4</v>
      </c>
      <c r="F78" s="83">
        <v>1</v>
      </c>
      <c r="G78" s="83">
        <v>0.16000000000000003</v>
      </c>
      <c r="H78" s="85">
        <f t="shared" si="14"/>
        <v>1.6000000000000003E-5</v>
      </c>
      <c r="I78" s="83">
        <f>K77*300/1000</f>
        <v>1.2450000000000001</v>
      </c>
      <c r="J78" s="83">
        <v>0</v>
      </c>
      <c r="K78" s="91">
        <v>0</v>
      </c>
      <c r="L78" t="str">
        <f t="shared" si="12"/>
        <v>С77</v>
      </c>
      <c r="M78" t="str">
        <f t="shared" si="13"/>
        <v>Аппарат V-100/5</v>
      </c>
      <c r="N78" t="str">
        <f t="shared" si="11"/>
        <v>Частичное-ликвидация</v>
      </c>
      <c r="O78" t="s">
        <v>249</v>
      </c>
      <c r="P78" t="s">
        <v>249</v>
      </c>
      <c r="Q78" t="s">
        <v>249</v>
      </c>
      <c r="R78" t="s">
        <v>249</v>
      </c>
      <c r="S78" t="s">
        <v>249</v>
      </c>
      <c r="T78" t="s">
        <v>249</v>
      </c>
      <c r="U78" t="s">
        <v>249</v>
      </c>
      <c r="V78" t="s">
        <v>249</v>
      </c>
      <c r="W78" t="s">
        <v>249</v>
      </c>
      <c r="X78" t="s">
        <v>249</v>
      </c>
      <c r="Y78" t="s">
        <v>249</v>
      </c>
      <c r="Z78" t="s">
        <v>249</v>
      </c>
      <c r="AA78" t="s">
        <v>249</v>
      </c>
      <c r="AB78" t="s">
        <v>249</v>
      </c>
      <c r="AC78" t="s">
        <v>249</v>
      </c>
      <c r="AD78" t="s">
        <v>249</v>
      </c>
      <c r="AE78" t="s">
        <v>249</v>
      </c>
      <c r="AF78" t="s">
        <v>249</v>
      </c>
    </row>
    <row r="79" spans="1:32">
      <c r="A79" s="79" t="s">
        <v>157</v>
      </c>
      <c r="B79" s="83" t="s">
        <v>11</v>
      </c>
      <c r="C79" s="87" t="s">
        <v>89</v>
      </c>
      <c r="D79" s="84" t="s">
        <v>199</v>
      </c>
      <c r="E79" s="85">
        <v>1E-4</v>
      </c>
      <c r="F79" s="83">
        <v>1</v>
      </c>
      <c r="G79" s="83">
        <v>4.0000000000000008E-2</v>
      </c>
      <c r="H79" s="85">
        <f t="shared" si="14"/>
        <v>4.0000000000000007E-6</v>
      </c>
      <c r="I79" s="83">
        <f>K79*1800/1000</f>
        <v>0.378</v>
      </c>
      <c r="J79" s="83">
        <f>I79</f>
        <v>0.378</v>
      </c>
      <c r="K79" s="88">
        <v>0.21</v>
      </c>
      <c r="L79" t="str">
        <f t="shared" si="12"/>
        <v>С78</v>
      </c>
      <c r="M79" t="str">
        <f t="shared" si="13"/>
        <v>Аппарат V-100/5</v>
      </c>
      <c r="N79" t="str">
        <f t="shared" si="11"/>
        <v>Частичное-газ факел</v>
      </c>
      <c r="O79" t="s">
        <v>249</v>
      </c>
      <c r="P79" t="s">
        <v>249</v>
      </c>
      <c r="Q79" t="s">
        <v>249</v>
      </c>
      <c r="R79" t="s">
        <v>249</v>
      </c>
      <c r="S79" t="s">
        <v>249</v>
      </c>
      <c r="T79" t="s">
        <v>249</v>
      </c>
      <c r="U79" t="s">
        <v>249</v>
      </c>
      <c r="V79" t="s">
        <v>249</v>
      </c>
      <c r="W79">
        <v>6</v>
      </c>
      <c r="X79">
        <v>1</v>
      </c>
      <c r="Y79" t="s">
        <v>249</v>
      </c>
      <c r="Z79" t="s">
        <v>249</v>
      </c>
      <c r="AA79" t="s">
        <v>249</v>
      </c>
      <c r="AB79" t="s">
        <v>249</v>
      </c>
      <c r="AC79" t="s">
        <v>249</v>
      </c>
      <c r="AD79" t="s">
        <v>249</v>
      </c>
      <c r="AE79" t="s">
        <v>249</v>
      </c>
      <c r="AF79" t="s">
        <v>249</v>
      </c>
    </row>
    <row r="80" spans="1:32">
      <c r="A80" s="79" t="s">
        <v>209</v>
      </c>
      <c r="B80" s="83" t="s">
        <v>11</v>
      </c>
      <c r="C80" s="87" t="s">
        <v>91</v>
      </c>
      <c r="D80" s="84" t="s">
        <v>200</v>
      </c>
      <c r="E80" s="85">
        <v>1E-4</v>
      </c>
      <c r="F80" s="83">
        <v>1</v>
      </c>
      <c r="G80" s="83">
        <v>0.15200000000000002</v>
      </c>
      <c r="H80" s="85">
        <f t="shared" si="14"/>
        <v>1.5200000000000004E-5</v>
      </c>
      <c r="I80" s="83">
        <f>K79*1800/1000</f>
        <v>0.378</v>
      </c>
      <c r="J80" s="83">
        <f>I80</f>
        <v>0.378</v>
      </c>
      <c r="K80" s="91">
        <v>0</v>
      </c>
      <c r="L80" t="str">
        <f t="shared" si="12"/>
        <v>С79</v>
      </c>
      <c r="M80" t="str">
        <f t="shared" si="13"/>
        <v>Аппарат V-100/5</v>
      </c>
      <c r="N80" t="str">
        <f t="shared" si="11"/>
        <v>Частичное-вспышка</v>
      </c>
      <c r="O80" t="s">
        <v>249</v>
      </c>
      <c r="P80" t="s">
        <v>249</v>
      </c>
      <c r="Q80" t="s">
        <v>249</v>
      </c>
      <c r="R80" t="s">
        <v>249</v>
      </c>
      <c r="S80" t="s">
        <v>249</v>
      </c>
      <c r="T80" t="s">
        <v>249</v>
      </c>
      <c r="U80" t="s">
        <v>249</v>
      </c>
      <c r="V80" t="s">
        <v>249</v>
      </c>
      <c r="W80" t="s">
        <v>249</v>
      </c>
      <c r="X80" t="s">
        <v>249</v>
      </c>
      <c r="Y80">
        <v>23</v>
      </c>
      <c r="Z80">
        <v>27</v>
      </c>
      <c r="AA80" t="s">
        <v>249</v>
      </c>
      <c r="AB80" t="s">
        <v>249</v>
      </c>
      <c r="AC80" t="s">
        <v>249</v>
      </c>
      <c r="AD80" t="s">
        <v>249</v>
      </c>
      <c r="AE80" t="s">
        <v>249</v>
      </c>
      <c r="AF80" t="s">
        <v>249</v>
      </c>
    </row>
    <row r="81" spans="1:32">
      <c r="A81" s="79" t="s">
        <v>210</v>
      </c>
      <c r="B81" s="83" t="s">
        <v>11</v>
      </c>
      <c r="C81" s="87" t="s">
        <v>93</v>
      </c>
      <c r="D81" s="84" t="s">
        <v>196</v>
      </c>
      <c r="E81" s="85">
        <v>1E-4</v>
      </c>
      <c r="F81" s="83">
        <v>1</v>
      </c>
      <c r="G81" s="83">
        <v>0.6080000000000001</v>
      </c>
      <c r="H81" s="85">
        <f>E81*F81*G81</f>
        <v>6.0800000000000014E-5</v>
      </c>
      <c r="I81" s="83">
        <f>K79*1800/1000</f>
        <v>0.378</v>
      </c>
      <c r="J81" s="83">
        <v>0</v>
      </c>
      <c r="K81" s="91">
        <v>0</v>
      </c>
      <c r="L81" t="str">
        <f t="shared" si="12"/>
        <v>С80</v>
      </c>
      <c r="M81" t="str">
        <f t="shared" si="13"/>
        <v>Аппарат V-100/5</v>
      </c>
      <c r="N81" t="str">
        <f t="shared" si="11"/>
        <v>Частичное-ликвидация</v>
      </c>
      <c r="O81" t="s">
        <v>249</v>
      </c>
      <c r="P81" t="s">
        <v>249</v>
      </c>
      <c r="Q81" t="s">
        <v>249</v>
      </c>
      <c r="R81" t="s">
        <v>249</v>
      </c>
      <c r="S81" t="s">
        <v>249</v>
      </c>
      <c r="T81" t="s">
        <v>249</v>
      </c>
      <c r="U81" t="s">
        <v>249</v>
      </c>
      <c r="V81" t="s">
        <v>249</v>
      </c>
      <c r="W81" t="s">
        <v>249</v>
      </c>
      <c r="X81" t="s">
        <v>249</v>
      </c>
      <c r="Y81" t="s">
        <v>249</v>
      </c>
      <c r="Z81" t="s">
        <v>249</v>
      </c>
      <c r="AA81" t="s">
        <v>249</v>
      </c>
      <c r="AB81" t="s">
        <v>249</v>
      </c>
      <c r="AC81" t="s">
        <v>249</v>
      </c>
      <c r="AD81" t="s">
        <v>249</v>
      </c>
      <c r="AE81" t="s">
        <v>249</v>
      </c>
      <c r="AF81" t="s">
        <v>249</v>
      </c>
    </row>
    <row r="82" spans="1:32" ht="15" thickBot="1">
      <c r="A82" s="79" t="s">
        <v>211</v>
      </c>
      <c r="B82" s="145" t="s">
        <v>11</v>
      </c>
      <c r="C82" s="146" t="s">
        <v>201</v>
      </c>
      <c r="D82" s="147" t="s">
        <v>202</v>
      </c>
      <c r="E82" s="148">
        <v>2.5000000000000001E-5</v>
      </c>
      <c r="F82" s="145">
        <v>1</v>
      </c>
      <c r="G82" s="145">
        <v>1</v>
      </c>
      <c r="H82" s="148">
        <f>E82*F82*G82</f>
        <v>2.5000000000000001E-5</v>
      </c>
      <c r="I82" s="145">
        <v>3.04</v>
      </c>
      <c r="J82" s="145">
        <v>3.04</v>
      </c>
      <c r="K82" s="149">
        <v>0</v>
      </c>
      <c r="L82" t="str">
        <f t="shared" si="12"/>
        <v>С81</v>
      </c>
      <c r="M82" t="str">
        <f t="shared" si="13"/>
        <v>Аппарат V-100/5</v>
      </c>
      <c r="N82" t="str">
        <f t="shared" si="11"/>
        <v>Полное-огненный шар</v>
      </c>
      <c r="O82" t="s">
        <v>249</v>
      </c>
      <c r="P82" t="s">
        <v>249</v>
      </c>
      <c r="Q82" t="s">
        <v>249</v>
      </c>
      <c r="R82" t="s">
        <v>249</v>
      </c>
      <c r="S82" t="s">
        <v>249</v>
      </c>
      <c r="T82" t="s">
        <v>249</v>
      </c>
      <c r="U82" t="s">
        <v>249</v>
      </c>
      <c r="V82" t="s">
        <v>249</v>
      </c>
      <c r="W82" t="s">
        <v>249</v>
      </c>
      <c r="X82" t="s">
        <v>249</v>
      </c>
      <c r="Y82" t="s">
        <v>249</v>
      </c>
      <c r="Z82" t="s">
        <v>249</v>
      </c>
      <c r="AA82" t="s">
        <v>249</v>
      </c>
      <c r="AB82" t="s">
        <v>249</v>
      </c>
      <c r="AC82">
        <v>54</v>
      </c>
      <c r="AD82">
        <v>84</v>
      </c>
      <c r="AE82">
        <v>102</v>
      </c>
      <c r="AF82">
        <v>134</v>
      </c>
    </row>
    <row r="83" spans="1:32" ht="15" thickTop="1">
      <c r="A83" s="79" t="s">
        <v>215</v>
      </c>
      <c r="B83" s="141" t="s">
        <v>16</v>
      </c>
      <c r="C83" s="142" t="s">
        <v>79</v>
      </c>
      <c r="D83" s="143" t="s">
        <v>194</v>
      </c>
      <c r="E83" s="144">
        <v>1E-4</v>
      </c>
      <c r="F83" s="141">
        <v>1</v>
      </c>
      <c r="G83" s="141">
        <v>0.05</v>
      </c>
      <c r="H83" s="144">
        <f>E83*F83*G83</f>
        <v>5.0000000000000004E-6</v>
      </c>
      <c r="I83" s="141">
        <v>1.63</v>
      </c>
      <c r="J83" s="141">
        <f>I83</f>
        <v>1.63</v>
      </c>
      <c r="K83" s="139">
        <v>10</v>
      </c>
      <c r="L83" t="str">
        <f t="shared" ref="L83:L91" si="15">A83</f>
        <v>С82</v>
      </c>
      <c r="M83" t="str">
        <f t="shared" ref="M83:M91" si="16">B83</f>
        <v>Теплообменник Е-201</v>
      </c>
      <c r="N83" t="str">
        <f t="shared" ref="N83:N91" si="17">D83</f>
        <v>Полное-пожар</v>
      </c>
      <c r="O83">
        <v>10</v>
      </c>
      <c r="P83">
        <v>13</v>
      </c>
      <c r="Q83">
        <v>16</v>
      </c>
      <c r="R83">
        <v>27</v>
      </c>
      <c r="S83" t="s">
        <v>249</v>
      </c>
      <c r="T83" t="s">
        <v>249</v>
      </c>
      <c r="U83" t="s">
        <v>249</v>
      </c>
      <c r="V83" t="s">
        <v>249</v>
      </c>
      <c r="W83" t="s">
        <v>249</v>
      </c>
      <c r="X83" t="s">
        <v>249</v>
      </c>
      <c r="Y83" t="s">
        <v>249</v>
      </c>
      <c r="Z83" t="s">
        <v>249</v>
      </c>
      <c r="AA83" t="s">
        <v>249</v>
      </c>
      <c r="AB83" t="s">
        <v>249</v>
      </c>
      <c r="AC83" t="s">
        <v>249</v>
      </c>
      <c r="AD83" t="s">
        <v>249</v>
      </c>
      <c r="AE83" t="s">
        <v>249</v>
      </c>
      <c r="AF83" t="s">
        <v>249</v>
      </c>
    </row>
    <row r="84" spans="1:32">
      <c r="A84" s="79" t="s">
        <v>216</v>
      </c>
      <c r="B84" s="135" t="s">
        <v>16</v>
      </c>
      <c r="C84" s="136" t="s">
        <v>81</v>
      </c>
      <c r="D84" s="137" t="s">
        <v>197</v>
      </c>
      <c r="E84" s="138">
        <v>1E-4</v>
      </c>
      <c r="F84" s="135">
        <v>1</v>
      </c>
      <c r="G84" s="135">
        <v>0.19</v>
      </c>
      <c r="H84" s="138">
        <f t="shared" ref="H84:H89" si="18">E84*F84*G84</f>
        <v>1.9000000000000001E-5</v>
      </c>
      <c r="I84" s="135">
        <v>1.63</v>
      </c>
      <c r="J84" s="135">
        <v>0.16</v>
      </c>
      <c r="K84" s="139">
        <v>0</v>
      </c>
      <c r="L84" t="str">
        <f t="shared" si="15"/>
        <v>С83</v>
      </c>
      <c r="M84" t="str">
        <f t="shared" si="16"/>
        <v>Теплообменник Е-201</v>
      </c>
      <c r="N84" t="str">
        <f t="shared" si="17"/>
        <v>Полное-взрыв</v>
      </c>
      <c r="O84" t="s">
        <v>249</v>
      </c>
      <c r="P84" t="s">
        <v>249</v>
      </c>
      <c r="Q84" t="s">
        <v>249</v>
      </c>
      <c r="R84" t="s">
        <v>249</v>
      </c>
      <c r="S84">
        <v>25</v>
      </c>
      <c r="T84">
        <v>50</v>
      </c>
      <c r="U84">
        <v>137</v>
      </c>
      <c r="V84">
        <v>236</v>
      </c>
      <c r="W84" t="s">
        <v>249</v>
      </c>
      <c r="X84" t="s">
        <v>249</v>
      </c>
      <c r="Y84" t="s">
        <v>249</v>
      </c>
      <c r="Z84" t="s">
        <v>249</v>
      </c>
      <c r="AA84" t="s">
        <v>249</v>
      </c>
      <c r="AB84" t="s">
        <v>249</v>
      </c>
      <c r="AC84" t="s">
        <v>249</v>
      </c>
      <c r="AD84" t="s">
        <v>249</v>
      </c>
      <c r="AE84" t="s">
        <v>249</v>
      </c>
      <c r="AF84" t="s">
        <v>249</v>
      </c>
    </row>
    <row r="85" spans="1:32">
      <c r="A85" s="79" t="s">
        <v>217</v>
      </c>
      <c r="B85" s="141" t="s">
        <v>16</v>
      </c>
      <c r="C85" s="136" t="s">
        <v>83</v>
      </c>
      <c r="D85" s="137" t="s">
        <v>195</v>
      </c>
      <c r="E85" s="138">
        <v>1E-4</v>
      </c>
      <c r="F85" s="135">
        <v>1</v>
      </c>
      <c r="G85" s="135">
        <v>0.76</v>
      </c>
      <c r="H85" s="138">
        <f t="shared" si="18"/>
        <v>7.6000000000000004E-5</v>
      </c>
      <c r="I85" s="135">
        <v>1.63</v>
      </c>
      <c r="J85" s="135">
        <v>0</v>
      </c>
      <c r="K85" s="140">
        <v>0</v>
      </c>
      <c r="L85" t="str">
        <f t="shared" si="15"/>
        <v>С84</v>
      </c>
      <c r="M85" t="str">
        <f t="shared" si="16"/>
        <v>Теплообменник Е-201</v>
      </c>
      <c r="N85" t="str">
        <f t="shared" si="17"/>
        <v>Полное-ликвидация</v>
      </c>
      <c r="O85" t="s">
        <v>249</v>
      </c>
      <c r="P85" t="s">
        <v>249</v>
      </c>
      <c r="Q85" t="s">
        <v>249</v>
      </c>
      <c r="R85" t="s">
        <v>249</v>
      </c>
      <c r="S85" t="s">
        <v>249</v>
      </c>
      <c r="T85" t="s">
        <v>249</v>
      </c>
      <c r="U85" t="s">
        <v>249</v>
      </c>
      <c r="V85" t="s">
        <v>249</v>
      </c>
      <c r="W85" t="s">
        <v>249</v>
      </c>
      <c r="X85" t="s">
        <v>249</v>
      </c>
      <c r="Y85" t="s">
        <v>249</v>
      </c>
      <c r="Z85" t="s">
        <v>249</v>
      </c>
      <c r="AA85" t="s">
        <v>249</v>
      </c>
      <c r="AB85" t="s">
        <v>249</v>
      </c>
      <c r="AC85" t="s">
        <v>249</v>
      </c>
      <c r="AD85" t="s">
        <v>249</v>
      </c>
      <c r="AE85" t="s">
        <v>249</v>
      </c>
      <c r="AF85" t="s">
        <v>249</v>
      </c>
    </row>
    <row r="86" spans="1:32">
      <c r="A86" s="79" t="s">
        <v>218</v>
      </c>
      <c r="B86" s="135" t="s">
        <v>16</v>
      </c>
      <c r="C86" s="136" t="s">
        <v>85</v>
      </c>
      <c r="D86" s="137" t="s">
        <v>198</v>
      </c>
      <c r="E86" s="138">
        <v>1E-3</v>
      </c>
      <c r="F86" s="135">
        <v>1</v>
      </c>
      <c r="G86" s="135">
        <v>4.0000000000000008E-2</v>
      </c>
      <c r="H86" s="138">
        <f t="shared" si="18"/>
        <v>4.000000000000001E-5</v>
      </c>
      <c r="I86" s="135">
        <f>K86*300/1000</f>
        <v>1.23</v>
      </c>
      <c r="J86" s="135">
        <f>I86</f>
        <v>1.23</v>
      </c>
      <c r="K86" s="139">
        <v>4.0999999999999996</v>
      </c>
      <c r="L86" t="str">
        <f t="shared" si="15"/>
        <v>С85</v>
      </c>
      <c r="M86" t="str">
        <f t="shared" si="16"/>
        <v>Теплообменник Е-201</v>
      </c>
      <c r="N86" t="str">
        <f t="shared" si="17"/>
        <v>Частичное-жидкостной факел</v>
      </c>
      <c r="O86" t="s">
        <v>249</v>
      </c>
      <c r="P86" t="s">
        <v>249</v>
      </c>
      <c r="Q86" t="s">
        <v>249</v>
      </c>
      <c r="R86" t="s">
        <v>249</v>
      </c>
      <c r="S86" t="s">
        <v>249</v>
      </c>
      <c r="T86" t="s">
        <v>249</v>
      </c>
      <c r="U86" t="s">
        <v>249</v>
      </c>
      <c r="V86" t="s">
        <v>249</v>
      </c>
      <c r="W86">
        <v>26</v>
      </c>
      <c r="X86">
        <v>4</v>
      </c>
      <c r="Y86" t="s">
        <v>249</v>
      </c>
      <c r="Z86" t="s">
        <v>249</v>
      </c>
      <c r="AA86" t="s">
        <v>249</v>
      </c>
      <c r="AB86" t="s">
        <v>249</v>
      </c>
      <c r="AC86" t="s">
        <v>249</v>
      </c>
      <c r="AD86" t="s">
        <v>249</v>
      </c>
      <c r="AE86" t="s">
        <v>249</v>
      </c>
      <c r="AF86" t="s">
        <v>249</v>
      </c>
    </row>
    <row r="87" spans="1:32">
      <c r="A87" s="79" t="s">
        <v>219</v>
      </c>
      <c r="B87" s="141" t="s">
        <v>16</v>
      </c>
      <c r="C87" s="136" t="s">
        <v>87</v>
      </c>
      <c r="D87" s="137" t="s">
        <v>196</v>
      </c>
      <c r="E87" s="138">
        <v>1E-3</v>
      </c>
      <c r="F87" s="135">
        <v>1</v>
      </c>
      <c r="G87" s="135">
        <v>0.16000000000000003</v>
      </c>
      <c r="H87" s="138">
        <f t="shared" si="18"/>
        <v>1.6000000000000004E-4</v>
      </c>
      <c r="I87" s="135">
        <f>K86*300/1000</f>
        <v>1.23</v>
      </c>
      <c r="J87" s="135">
        <v>0</v>
      </c>
      <c r="K87" s="140">
        <v>0</v>
      </c>
      <c r="L87" t="str">
        <f t="shared" si="15"/>
        <v>С86</v>
      </c>
      <c r="M87" t="str">
        <f t="shared" si="16"/>
        <v>Теплообменник Е-201</v>
      </c>
      <c r="N87" t="str">
        <f t="shared" si="17"/>
        <v>Частичное-ликвидация</v>
      </c>
      <c r="O87" t="s">
        <v>249</v>
      </c>
      <c r="P87" t="s">
        <v>249</v>
      </c>
      <c r="Q87" t="s">
        <v>249</v>
      </c>
      <c r="R87" t="s">
        <v>249</v>
      </c>
      <c r="S87" t="s">
        <v>249</v>
      </c>
      <c r="T87" t="s">
        <v>249</v>
      </c>
      <c r="U87" t="s">
        <v>249</v>
      </c>
      <c r="V87" t="s">
        <v>249</v>
      </c>
      <c r="W87" t="s">
        <v>249</v>
      </c>
      <c r="X87" t="s">
        <v>249</v>
      </c>
      <c r="Y87" t="s">
        <v>249</v>
      </c>
      <c r="Z87" t="s">
        <v>249</v>
      </c>
      <c r="AA87" t="s">
        <v>249</v>
      </c>
      <c r="AB87" t="s">
        <v>249</v>
      </c>
      <c r="AC87" t="s">
        <v>249</v>
      </c>
      <c r="AD87" t="s">
        <v>249</v>
      </c>
      <c r="AE87" t="s">
        <v>249</v>
      </c>
      <c r="AF87" t="s">
        <v>249</v>
      </c>
    </row>
    <row r="88" spans="1:32">
      <c r="A88" s="79" t="s">
        <v>220</v>
      </c>
      <c r="B88" s="135" t="s">
        <v>16</v>
      </c>
      <c r="C88" s="136" t="s">
        <v>89</v>
      </c>
      <c r="D88" s="137" t="s">
        <v>199</v>
      </c>
      <c r="E88" s="138">
        <v>1E-3</v>
      </c>
      <c r="F88" s="135">
        <v>1</v>
      </c>
      <c r="G88" s="135">
        <v>4.0000000000000008E-2</v>
      </c>
      <c r="H88" s="138">
        <f t="shared" si="18"/>
        <v>4.000000000000001E-5</v>
      </c>
      <c r="I88" s="135">
        <f>K88*1800/1000</f>
        <v>0.432</v>
      </c>
      <c r="J88" s="135">
        <f>I88</f>
        <v>0.432</v>
      </c>
      <c r="K88" s="139">
        <v>0.24</v>
      </c>
      <c r="L88" t="str">
        <f t="shared" si="15"/>
        <v>С87</v>
      </c>
      <c r="M88" t="str">
        <f t="shared" si="16"/>
        <v>Теплообменник Е-201</v>
      </c>
      <c r="N88" t="str">
        <f t="shared" si="17"/>
        <v>Частичное-газ факел</v>
      </c>
      <c r="O88" t="s">
        <v>249</v>
      </c>
      <c r="P88" t="s">
        <v>249</v>
      </c>
      <c r="Q88" t="s">
        <v>249</v>
      </c>
      <c r="R88" t="s">
        <v>249</v>
      </c>
      <c r="S88" t="s">
        <v>249</v>
      </c>
      <c r="T88" t="s">
        <v>249</v>
      </c>
      <c r="U88" t="s">
        <v>249</v>
      </c>
      <c r="V88" t="s">
        <v>249</v>
      </c>
      <c r="W88">
        <v>7</v>
      </c>
      <c r="X88">
        <v>2</v>
      </c>
      <c r="Y88" t="s">
        <v>249</v>
      </c>
      <c r="Z88" t="s">
        <v>249</v>
      </c>
      <c r="AA88" t="s">
        <v>249</v>
      </c>
      <c r="AB88" t="s">
        <v>249</v>
      </c>
      <c r="AC88" t="s">
        <v>249</v>
      </c>
      <c r="AD88" t="s">
        <v>249</v>
      </c>
      <c r="AE88" t="s">
        <v>249</v>
      </c>
      <c r="AF88" t="s">
        <v>249</v>
      </c>
    </row>
    <row r="89" spans="1:32">
      <c r="A89" s="79" t="s">
        <v>250</v>
      </c>
      <c r="B89" s="141" t="s">
        <v>16</v>
      </c>
      <c r="C89" s="136" t="s">
        <v>91</v>
      </c>
      <c r="D89" s="137" t="s">
        <v>200</v>
      </c>
      <c r="E89" s="138">
        <v>1E-3</v>
      </c>
      <c r="F89" s="135">
        <v>1</v>
      </c>
      <c r="G89" s="135">
        <v>0.15200000000000002</v>
      </c>
      <c r="H89" s="138">
        <f t="shared" si="18"/>
        <v>1.5200000000000004E-4</v>
      </c>
      <c r="I89" s="135">
        <f>K88*1800/1000</f>
        <v>0.432</v>
      </c>
      <c r="J89" s="135">
        <f>I89</f>
        <v>0.432</v>
      </c>
      <c r="K89" s="140">
        <v>0</v>
      </c>
      <c r="L89" t="str">
        <f t="shared" si="15"/>
        <v>С88</v>
      </c>
      <c r="M89" t="str">
        <f t="shared" si="16"/>
        <v>Теплообменник Е-201</v>
      </c>
      <c r="N89" t="str">
        <f t="shared" si="17"/>
        <v>Частичное-вспышка</v>
      </c>
      <c r="O89" t="s">
        <v>249</v>
      </c>
      <c r="P89" t="s">
        <v>249</v>
      </c>
      <c r="Q89" t="s">
        <v>249</v>
      </c>
      <c r="R89" t="s">
        <v>249</v>
      </c>
      <c r="S89" t="s">
        <v>249</v>
      </c>
      <c r="T89" t="s">
        <v>249</v>
      </c>
      <c r="U89" t="s">
        <v>249</v>
      </c>
      <c r="V89" t="s">
        <v>249</v>
      </c>
      <c r="W89" t="s">
        <v>249</v>
      </c>
      <c r="X89" t="s">
        <v>249</v>
      </c>
      <c r="Y89">
        <v>24</v>
      </c>
      <c r="Z89">
        <v>28</v>
      </c>
      <c r="AA89" t="s">
        <v>249</v>
      </c>
      <c r="AB89" t="s">
        <v>249</v>
      </c>
      <c r="AC89" t="s">
        <v>249</v>
      </c>
      <c r="AD89" t="s">
        <v>249</v>
      </c>
      <c r="AE89" t="s">
        <v>249</v>
      </c>
      <c r="AF89" t="s">
        <v>249</v>
      </c>
    </row>
    <row r="90" spans="1:32">
      <c r="A90" s="79" t="s">
        <v>251</v>
      </c>
      <c r="B90" s="135" t="s">
        <v>16</v>
      </c>
      <c r="C90" s="136" t="s">
        <v>93</v>
      </c>
      <c r="D90" s="137" t="s">
        <v>196</v>
      </c>
      <c r="E90" s="138">
        <v>1E-3</v>
      </c>
      <c r="F90" s="135">
        <v>1</v>
      </c>
      <c r="G90" s="135">
        <v>0.6080000000000001</v>
      </c>
      <c r="H90" s="138">
        <f>E90*F90*G90</f>
        <v>6.0800000000000014E-4</v>
      </c>
      <c r="I90" s="135">
        <f>K88*1800/1000</f>
        <v>0.432</v>
      </c>
      <c r="J90" s="135">
        <v>0</v>
      </c>
      <c r="K90" s="140">
        <v>0</v>
      </c>
      <c r="L90" t="str">
        <f t="shared" si="15"/>
        <v>С89</v>
      </c>
      <c r="M90" t="str">
        <f t="shared" si="16"/>
        <v>Теплообменник Е-201</v>
      </c>
      <c r="N90" t="str">
        <f t="shared" si="17"/>
        <v>Частичное-ликвидация</v>
      </c>
      <c r="O90" t="s">
        <v>249</v>
      </c>
      <c r="P90" t="s">
        <v>249</v>
      </c>
      <c r="Q90" t="s">
        <v>249</v>
      </c>
      <c r="R90" t="s">
        <v>249</v>
      </c>
      <c r="S90" t="s">
        <v>249</v>
      </c>
      <c r="T90" t="s">
        <v>249</v>
      </c>
      <c r="U90" t="s">
        <v>249</v>
      </c>
      <c r="V90" t="s">
        <v>249</v>
      </c>
      <c r="W90" t="s">
        <v>249</v>
      </c>
      <c r="X90" t="s">
        <v>249</v>
      </c>
      <c r="Y90" t="s">
        <v>249</v>
      </c>
      <c r="Z90" t="s">
        <v>249</v>
      </c>
      <c r="AA90" t="s">
        <v>249</v>
      </c>
      <c r="AB90" t="s">
        <v>249</v>
      </c>
      <c r="AC90" t="s">
        <v>249</v>
      </c>
      <c r="AD90" t="s">
        <v>249</v>
      </c>
      <c r="AE90" t="s">
        <v>249</v>
      </c>
      <c r="AF90" t="s">
        <v>249</v>
      </c>
    </row>
    <row r="91" spans="1:32">
      <c r="A91" s="79" t="s">
        <v>252</v>
      </c>
      <c r="B91" s="141" t="s">
        <v>16</v>
      </c>
      <c r="C91" s="136" t="s">
        <v>201</v>
      </c>
      <c r="D91" s="137" t="s">
        <v>202</v>
      </c>
      <c r="E91" s="138">
        <v>2.5000000000000001E-5</v>
      </c>
      <c r="F91" s="135">
        <v>1</v>
      </c>
      <c r="G91" s="135">
        <v>1</v>
      </c>
      <c r="H91" s="138">
        <f>E91*F91*G91</f>
        <v>2.5000000000000001E-5</v>
      </c>
      <c r="I91" s="135">
        <v>1.63</v>
      </c>
      <c r="J91" s="135">
        <v>1.63</v>
      </c>
      <c r="K91" s="140">
        <v>0</v>
      </c>
      <c r="L91" t="str">
        <f t="shared" si="15"/>
        <v>С90</v>
      </c>
      <c r="M91" t="str">
        <f t="shared" si="16"/>
        <v>Теплообменник Е-201</v>
      </c>
      <c r="N91" t="str">
        <f t="shared" si="17"/>
        <v>Полное-огненный шар</v>
      </c>
      <c r="O91" t="s">
        <v>249</v>
      </c>
      <c r="P91" t="s">
        <v>249</v>
      </c>
      <c r="Q91" t="s">
        <v>249</v>
      </c>
      <c r="R91" t="s">
        <v>249</v>
      </c>
      <c r="S91" t="s">
        <v>249</v>
      </c>
      <c r="T91" t="s">
        <v>249</v>
      </c>
      <c r="U91" t="s">
        <v>249</v>
      </c>
      <c r="V91" t="s">
        <v>249</v>
      </c>
      <c r="W91" t="s">
        <v>249</v>
      </c>
      <c r="X91" t="s">
        <v>249</v>
      </c>
      <c r="Y91" t="s">
        <v>249</v>
      </c>
      <c r="Z91" t="s">
        <v>249</v>
      </c>
      <c r="AA91" t="s">
        <v>249</v>
      </c>
      <c r="AB91" t="s">
        <v>249</v>
      </c>
      <c r="AC91">
        <v>36</v>
      </c>
      <c r="AD91">
        <v>61</v>
      </c>
      <c r="AE91">
        <v>76</v>
      </c>
      <c r="AF91">
        <v>102</v>
      </c>
    </row>
    <row r="92" spans="1:32">
      <c r="A92" s="79" t="s">
        <v>254</v>
      </c>
      <c r="B92" s="150" t="s">
        <v>519</v>
      </c>
      <c r="C92" s="151" t="s">
        <v>79</v>
      </c>
      <c r="D92" s="152" t="s">
        <v>194</v>
      </c>
      <c r="E92" s="153">
        <v>1.0000000000000001E-5</v>
      </c>
      <c r="F92" s="150">
        <v>2</v>
      </c>
      <c r="G92" s="150">
        <v>0.05</v>
      </c>
      <c r="H92" s="153">
        <f>E92*F92*G92</f>
        <v>1.0000000000000002E-6</v>
      </c>
      <c r="I92" s="150">
        <v>1.35</v>
      </c>
      <c r="J92" s="150">
        <f>I92</f>
        <v>1.35</v>
      </c>
      <c r="K92" s="102">
        <v>10</v>
      </c>
      <c r="L92" t="str">
        <f t="shared" ref="L92:L100" si="19">A92</f>
        <v>С91</v>
      </c>
      <c r="M92" t="str">
        <f t="shared" ref="M92:M100" si="20">B92</f>
        <v>Реактор R-201, 202</v>
      </c>
      <c r="N92" t="str">
        <f t="shared" ref="N92:N100" si="21">D92</f>
        <v>Полное-пожар</v>
      </c>
      <c r="O92">
        <v>10</v>
      </c>
      <c r="P92">
        <v>13</v>
      </c>
      <c r="Q92">
        <v>16</v>
      </c>
      <c r="R92">
        <v>27</v>
      </c>
      <c r="S92" t="s">
        <v>249</v>
      </c>
      <c r="T92" t="s">
        <v>249</v>
      </c>
      <c r="U92" t="s">
        <v>249</v>
      </c>
      <c r="V92" t="s">
        <v>249</v>
      </c>
      <c r="W92" t="s">
        <v>249</v>
      </c>
      <c r="X92" t="s">
        <v>249</v>
      </c>
      <c r="Y92" t="s">
        <v>249</v>
      </c>
      <c r="Z92" t="s">
        <v>249</v>
      </c>
      <c r="AA92" t="s">
        <v>249</v>
      </c>
      <c r="AB92" t="s">
        <v>249</v>
      </c>
      <c r="AC92" t="s">
        <v>249</v>
      </c>
      <c r="AD92" t="s">
        <v>249</v>
      </c>
      <c r="AE92" t="s">
        <v>249</v>
      </c>
      <c r="AF92" t="s">
        <v>249</v>
      </c>
    </row>
    <row r="93" spans="1:32">
      <c r="A93" s="79" t="s">
        <v>255</v>
      </c>
      <c r="B93" s="150" t="s">
        <v>519</v>
      </c>
      <c r="C93" s="99" t="s">
        <v>81</v>
      </c>
      <c r="D93" s="100" t="s">
        <v>197</v>
      </c>
      <c r="E93" s="101">
        <v>1.0000000000000001E-5</v>
      </c>
      <c r="F93" s="98">
        <v>2</v>
      </c>
      <c r="G93" s="98">
        <v>0.19</v>
      </c>
      <c r="H93" s="101">
        <f t="shared" ref="H93:H98" si="22">E93*F93*G93</f>
        <v>3.8000000000000005E-6</v>
      </c>
      <c r="I93" s="98">
        <v>1.35</v>
      </c>
      <c r="J93" s="98">
        <v>0.13</v>
      </c>
      <c r="K93" s="102">
        <v>0</v>
      </c>
      <c r="L93" t="str">
        <f t="shared" si="19"/>
        <v>С92</v>
      </c>
      <c r="M93" t="str">
        <f t="shared" si="20"/>
        <v>Реактор R-201, 202</v>
      </c>
      <c r="N93" t="str">
        <f t="shared" si="21"/>
        <v>Полное-взрыв</v>
      </c>
      <c r="O93" t="s">
        <v>249</v>
      </c>
      <c r="P93" t="s">
        <v>249</v>
      </c>
      <c r="Q93" t="s">
        <v>249</v>
      </c>
      <c r="R93" t="s">
        <v>249</v>
      </c>
      <c r="S93">
        <v>23</v>
      </c>
      <c r="T93">
        <v>47</v>
      </c>
      <c r="U93">
        <v>128</v>
      </c>
      <c r="V93">
        <v>220</v>
      </c>
      <c r="W93" t="s">
        <v>249</v>
      </c>
      <c r="X93" t="s">
        <v>249</v>
      </c>
      <c r="Y93" t="s">
        <v>249</v>
      </c>
      <c r="Z93" t="s">
        <v>249</v>
      </c>
      <c r="AA93" t="s">
        <v>249</v>
      </c>
      <c r="AB93" t="s">
        <v>249</v>
      </c>
      <c r="AC93" t="s">
        <v>249</v>
      </c>
      <c r="AD93" t="s">
        <v>249</v>
      </c>
      <c r="AE93" t="s">
        <v>249</v>
      </c>
      <c r="AF93" t="s">
        <v>249</v>
      </c>
    </row>
    <row r="94" spans="1:32">
      <c r="A94" s="79" t="s">
        <v>256</v>
      </c>
      <c r="B94" s="150" t="s">
        <v>519</v>
      </c>
      <c r="C94" s="99" t="s">
        <v>83</v>
      </c>
      <c r="D94" s="100" t="s">
        <v>195</v>
      </c>
      <c r="E94" s="101">
        <v>1.0000000000000001E-5</v>
      </c>
      <c r="F94" s="150">
        <v>2</v>
      </c>
      <c r="G94" s="98">
        <v>0.76</v>
      </c>
      <c r="H94" s="101">
        <f t="shared" si="22"/>
        <v>1.5200000000000002E-5</v>
      </c>
      <c r="I94" s="98">
        <v>1.35</v>
      </c>
      <c r="J94" s="98">
        <v>0</v>
      </c>
      <c r="K94" s="103">
        <v>0</v>
      </c>
      <c r="L94" t="str">
        <f t="shared" si="19"/>
        <v>С93</v>
      </c>
      <c r="M94" t="str">
        <f t="shared" si="20"/>
        <v>Реактор R-201, 202</v>
      </c>
      <c r="N94" t="str">
        <f t="shared" si="21"/>
        <v>Полное-ликвидация</v>
      </c>
      <c r="O94" t="s">
        <v>249</v>
      </c>
      <c r="P94" t="s">
        <v>249</v>
      </c>
      <c r="Q94" t="s">
        <v>249</v>
      </c>
      <c r="R94" t="s">
        <v>249</v>
      </c>
      <c r="S94" t="s">
        <v>249</v>
      </c>
      <c r="T94" t="s">
        <v>249</v>
      </c>
      <c r="U94" t="s">
        <v>249</v>
      </c>
      <c r="V94" t="s">
        <v>249</v>
      </c>
      <c r="W94" t="s">
        <v>249</v>
      </c>
      <c r="X94" t="s">
        <v>249</v>
      </c>
      <c r="Y94" t="s">
        <v>249</v>
      </c>
      <c r="Z94" t="s">
        <v>249</v>
      </c>
      <c r="AA94" t="s">
        <v>249</v>
      </c>
      <c r="AB94" t="s">
        <v>249</v>
      </c>
      <c r="AC94" t="s">
        <v>249</v>
      </c>
      <c r="AD94" t="s">
        <v>249</v>
      </c>
      <c r="AE94" t="s">
        <v>249</v>
      </c>
      <c r="AF94" t="s">
        <v>249</v>
      </c>
    </row>
    <row r="95" spans="1:32">
      <c r="A95" s="79" t="s">
        <v>257</v>
      </c>
      <c r="B95" s="150" t="s">
        <v>519</v>
      </c>
      <c r="C95" s="99" t="s">
        <v>85</v>
      </c>
      <c r="D95" s="100" t="s">
        <v>198</v>
      </c>
      <c r="E95" s="101">
        <v>1E-4</v>
      </c>
      <c r="F95" s="98">
        <v>2</v>
      </c>
      <c r="G95" s="98">
        <v>4.0000000000000008E-2</v>
      </c>
      <c r="H95" s="101">
        <f t="shared" si="22"/>
        <v>8.0000000000000013E-6</v>
      </c>
      <c r="I95" s="98">
        <f>K95*300/1000</f>
        <v>1.2</v>
      </c>
      <c r="J95" s="98">
        <f>I95</f>
        <v>1.2</v>
      </c>
      <c r="K95" s="102">
        <v>4</v>
      </c>
      <c r="L95" t="str">
        <f t="shared" si="19"/>
        <v>С94</v>
      </c>
      <c r="M95" t="str">
        <f t="shared" si="20"/>
        <v>Реактор R-201, 202</v>
      </c>
      <c r="N95" t="str">
        <f t="shared" si="21"/>
        <v>Частичное-жидкостной факел</v>
      </c>
      <c r="O95" t="s">
        <v>249</v>
      </c>
      <c r="P95" t="s">
        <v>249</v>
      </c>
      <c r="Q95" t="s">
        <v>249</v>
      </c>
      <c r="R95" t="s">
        <v>249</v>
      </c>
      <c r="S95" t="s">
        <v>249</v>
      </c>
      <c r="T95" t="s">
        <v>249</v>
      </c>
      <c r="U95" t="s">
        <v>249</v>
      </c>
      <c r="V95" t="s">
        <v>249</v>
      </c>
      <c r="W95">
        <v>26</v>
      </c>
      <c r="X95">
        <v>4</v>
      </c>
      <c r="Y95" t="s">
        <v>249</v>
      </c>
      <c r="Z95" t="s">
        <v>249</v>
      </c>
      <c r="AA95" t="s">
        <v>249</v>
      </c>
      <c r="AB95" t="s">
        <v>249</v>
      </c>
      <c r="AC95" t="s">
        <v>249</v>
      </c>
      <c r="AD95" t="s">
        <v>249</v>
      </c>
      <c r="AE95" t="s">
        <v>249</v>
      </c>
      <c r="AF95" t="s">
        <v>249</v>
      </c>
    </row>
    <row r="96" spans="1:32">
      <c r="A96" s="79" t="s">
        <v>258</v>
      </c>
      <c r="B96" s="150" t="s">
        <v>519</v>
      </c>
      <c r="C96" s="99" t="s">
        <v>87</v>
      </c>
      <c r="D96" s="100" t="s">
        <v>196</v>
      </c>
      <c r="E96" s="101">
        <v>1E-4</v>
      </c>
      <c r="F96" s="150">
        <v>2</v>
      </c>
      <c r="G96" s="98">
        <v>0.16000000000000003</v>
      </c>
      <c r="H96" s="101">
        <f t="shared" si="22"/>
        <v>3.2000000000000005E-5</v>
      </c>
      <c r="I96" s="98">
        <f>K95*300/1000</f>
        <v>1.2</v>
      </c>
      <c r="J96" s="98">
        <v>0</v>
      </c>
      <c r="K96" s="103">
        <v>0</v>
      </c>
      <c r="L96" t="str">
        <f t="shared" si="19"/>
        <v>С95</v>
      </c>
      <c r="M96" t="str">
        <f t="shared" si="20"/>
        <v>Реактор R-201, 202</v>
      </c>
      <c r="N96" t="str">
        <f t="shared" si="21"/>
        <v>Частичное-ликвидация</v>
      </c>
      <c r="O96" t="s">
        <v>249</v>
      </c>
      <c r="P96" t="s">
        <v>249</v>
      </c>
      <c r="Q96" t="s">
        <v>249</v>
      </c>
      <c r="R96" t="s">
        <v>249</v>
      </c>
      <c r="S96" t="s">
        <v>249</v>
      </c>
      <c r="T96" t="s">
        <v>249</v>
      </c>
      <c r="U96" t="s">
        <v>249</v>
      </c>
      <c r="V96" t="s">
        <v>249</v>
      </c>
      <c r="W96" t="s">
        <v>249</v>
      </c>
      <c r="X96" t="s">
        <v>249</v>
      </c>
      <c r="Y96" t="s">
        <v>249</v>
      </c>
      <c r="Z96" t="s">
        <v>249</v>
      </c>
      <c r="AA96" t="s">
        <v>249</v>
      </c>
      <c r="AB96" t="s">
        <v>249</v>
      </c>
      <c r="AC96" t="s">
        <v>249</v>
      </c>
      <c r="AD96" t="s">
        <v>249</v>
      </c>
      <c r="AE96" t="s">
        <v>249</v>
      </c>
      <c r="AF96" t="s">
        <v>249</v>
      </c>
    </row>
    <row r="97" spans="1:32">
      <c r="A97" s="79" t="s">
        <v>259</v>
      </c>
      <c r="B97" s="150" t="s">
        <v>519</v>
      </c>
      <c r="C97" s="99" t="s">
        <v>89</v>
      </c>
      <c r="D97" s="100" t="s">
        <v>199</v>
      </c>
      <c r="E97" s="101">
        <v>1E-4</v>
      </c>
      <c r="F97" s="98">
        <v>2</v>
      </c>
      <c r="G97" s="98">
        <v>4.0000000000000008E-2</v>
      </c>
      <c r="H97" s="101">
        <f t="shared" si="22"/>
        <v>8.0000000000000013E-6</v>
      </c>
      <c r="I97" s="98">
        <f>K97*1800/1000</f>
        <v>0.39600000000000002</v>
      </c>
      <c r="J97" s="98">
        <f>I97</f>
        <v>0.39600000000000002</v>
      </c>
      <c r="K97" s="102">
        <v>0.22</v>
      </c>
      <c r="L97" t="str">
        <f t="shared" si="19"/>
        <v>С96</v>
      </c>
      <c r="M97" t="str">
        <f t="shared" si="20"/>
        <v>Реактор R-201, 202</v>
      </c>
      <c r="N97" t="str">
        <f t="shared" si="21"/>
        <v>Частичное-газ факел</v>
      </c>
      <c r="O97" t="s">
        <v>249</v>
      </c>
      <c r="P97" t="s">
        <v>249</v>
      </c>
      <c r="Q97" t="s">
        <v>249</v>
      </c>
      <c r="R97" t="s">
        <v>249</v>
      </c>
      <c r="S97" t="s">
        <v>249</v>
      </c>
      <c r="T97" t="s">
        <v>249</v>
      </c>
      <c r="U97" t="s">
        <v>249</v>
      </c>
      <c r="V97" t="s">
        <v>249</v>
      </c>
      <c r="W97">
        <v>6</v>
      </c>
      <c r="X97">
        <v>1</v>
      </c>
      <c r="Y97" t="s">
        <v>249</v>
      </c>
      <c r="Z97" t="s">
        <v>249</v>
      </c>
      <c r="AA97" t="s">
        <v>249</v>
      </c>
      <c r="AB97" t="s">
        <v>249</v>
      </c>
      <c r="AC97" t="s">
        <v>249</v>
      </c>
      <c r="AD97" t="s">
        <v>249</v>
      </c>
      <c r="AE97" t="s">
        <v>249</v>
      </c>
      <c r="AF97" t="s">
        <v>249</v>
      </c>
    </row>
    <row r="98" spans="1:32">
      <c r="A98" s="79" t="s">
        <v>260</v>
      </c>
      <c r="B98" s="150" t="s">
        <v>519</v>
      </c>
      <c r="C98" s="99" t="s">
        <v>91</v>
      </c>
      <c r="D98" s="100" t="s">
        <v>200</v>
      </c>
      <c r="E98" s="101">
        <v>1E-4</v>
      </c>
      <c r="F98" s="150">
        <v>2</v>
      </c>
      <c r="G98" s="98">
        <v>0.15200000000000002</v>
      </c>
      <c r="H98" s="101">
        <f t="shared" si="22"/>
        <v>3.0400000000000007E-5</v>
      </c>
      <c r="I98" s="98">
        <f>K97*1800/1000</f>
        <v>0.39600000000000002</v>
      </c>
      <c r="J98" s="98">
        <f>I98</f>
        <v>0.39600000000000002</v>
      </c>
      <c r="K98" s="103">
        <v>0</v>
      </c>
      <c r="L98" t="str">
        <f t="shared" si="19"/>
        <v>С97</v>
      </c>
      <c r="M98" t="str">
        <f t="shared" si="20"/>
        <v>Реактор R-201, 202</v>
      </c>
      <c r="N98" t="str">
        <f t="shared" si="21"/>
        <v>Частичное-вспышка</v>
      </c>
      <c r="O98" t="s">
        <v>249</v>
      </c>
      <c r="P98" t="s">
        <v>249</v>
      </c>
      <c r="Q98" t="s">
        <v>249</v>
      </c>
      <c r="R98" t="s">
        <v>249</v>
      </c>
      <c r="S98" t="s">
        <v>249</v>
      </c>
      <c r="T98" t="s">
        <v>249</v>
      </c>
      <c r="U98" t="s">
        <v>249</v>
      </c>
      <c r="V98" t="s">
        <v>249</v>
      </c>
      <c r="W98" t="s">
        <v>249</v>
      </c>
      <c r="X98" t="s">
        <v>249</v>
      </c>
      <c r="Y98">
        <v>23</v>
      </c>
      <c r="Z98">
        <v>27</v>
      </c>
      <c r="AA98" t="s">
        <v>249</v>
      </c>
      <c r="AB98" t="s">
        <v>249</v>
      </c>
      <c r="AC98" t="s">
        <v>249</v>
      </c>
      <c r="AD98" t="s">
        <v>249</v>
      </c>
      <c r="AE98" t="s">
        <v>249</v>
      </c>
      <c r="AF98" t="s">
        <v>249</v>
      </c>
    </row>
    <row r="99" spans="1:32">
      <c r="A99" s="79" t="s">
        <v>261</v>
      </c>
      <c r="B99" s="150" t="s">
        <v>519</v>
      </c>
      <c r="C99" s="99" t="s">
        <v>93</v>
      </c>
      <c r="D99" s="100" t="s">
        <v>196</v>
      </c>
      <c r="E99" s="101">
        <v>1E-4</v>
      </c>
      <c r="F99" s="98">
        <v>2</v>
      </c>
      <c r="G99" s="98">
        <v>0.6080000000000001</v>
      </c>
      <c r="H99" s="101">
        <f>E99*F99*G99</f>
        <v>1.2160000000000003E-4</v>
      </c>
      <c r="I99" s="98">
        <f>K97*1800/1000</f>
        <v>0.39600000000000002</v>
      </c>
      <c r="J99" s="98">
        <v>0</v>
      </c>
      <c r="K99" s="103">
        <v>0</v>
      </c>
      <c r="L99" t="str">
        <f t="shared" si="19"/>
        <v>С98</v>
      </c>
      <c r="M99" t="str">
        <f t="shared" si="20"/>
        <v>Реактор R-201, 202</v>
      </c>
      <c r="N99" t="str">
        <f t="shared" si="21"/>
        <v>Частичное-ликвидация</v>
      </c>
      <c r="O99" t="s">
        <v>249</v>
      </c>
      <c r="P99" t="s">
        <v>249</v>
      </c>
      <c r="Q99" t="s">
        <v>249</v>
      </c>
      <c r="R99" t="s">
        <v>249</v>
      </c>
      <c r="S99" t="s">
        <v>249</v>
      </c>
      <c r="T99" t="s">
        <v>249</v>
      </c>
      <c r="U99" t="s">
        <v>249</v>
      </c>
      <c r="V99" t="s">
        <v>249</v>
      </c>
      <c r="W99" t="s">
        <v>249</v>
      </c>
      <c r="X99" t="s">
        <v>249</v>
      </c>
      <c r="Y99" t="s">
        <v>249</v>
      </c>
      <c r="Z99" t="s">
        <v>249</v>
      </c>
      <c r="AA99" t="s">
        <v>249</v>
      </c>
      <c r="AB99" t="s">
        <v>249</v>
      </c>
      <c r="AC99" t="s">
        <v>249</v>
      </c>
      <c r="AD99" t="s">
        <v>249</v>
      </c>
      <c r="AE99" t="s">
        <v>249</v>
      </c>
      <c r="AF99" t="s">
        <v>249</v>
      </c>
    </row>
    <row r="100" spans="1:32">
      <c r="A100" s="79" t="s">
        <v>262</v>
      </c>
      <c r="B100" s="150" t="s">
        <v>519</v>
      </c>
      <c r="C100" s="99" t="s">
        <v>201</v>
      </c>
      <c r="D100" s="100" t="s">
        <v>202</v>
      </c>
      <c r="E100" s="101">
        <v>2.5000000000000001E-5</v>
      </c>
      <c r="F100" s="150">
        <v>2</v>
      </c>
      <c r="G100" s="98">
        <v>1</v>
      </c>
      <c r="H100" s="101">
        <f>E100*F100*G100</f>
        <v>5.0000000000000002E-5</v>
      </c>
      <c r="I100" s="98">
        <v>1.35</v>
      </c>
      <c r="J100" s="98">
        <v>1.35</v>
      </c>
      <c r="K100" s="103">
        <v>0</v>
      </c>
      <c r="L100" t="str">
        <f t="shared" si="19"/>
        <v>С99</v>
      </c>
      <c r="M100" t="str">
        <f t="shared" si="20"/>
        <v>Реактор R-201, 202</v>
      </c>
      <c r="N100" t="str">
        <f t="shared" si="21"/>
        <v>Полное-огненный шар</v>
      </c>
      <c r="O100" t="s">
        <v>249</v>
      </c>
      <c r="P100" t="s">
        <v>249</v>
      </c>
      <c r="Q100" t="s">
        <v>249</v>
      </c>
      <c r="R100" t="s">
        <v>249</v>
      </c>
      <c r="S100" t="s">
        <v>249</v>
      </c>
      <c r="T100" t="s">
        <v>249</v>
      </c>
      <c r="U100" t="s">
        <v>249</v>
      </c>
      <c r="V100" t="s">
        <v>249</v>
      </c>
      <c r="W100" t="s">
        <v>249</v>
      </c>
      <c r="X100" t="s">
        <v>249</v>
      </c>
      <c r="Y100" t="s">
        <v>249</v>
      </c>
      <c r="Z100" t="s">
        <v>249</v>
      </c>
      <c r="AA100" t="s">
        <v>249</v>
      </c>
      <c r="AB100" t="s">
        <v>249</v>
      </c>
      <c r="AC100">
        <v>32</v>
      </c>
      <c r="AD100">
        <v>56</v>
      </c>
      <c r="AE100">
        <v>70</v>
      </c>
      <c r="AF100">
        <v>93</v>
      </c>
    </row>
    <row r="101" spans="1:32">
      <c r="A101" s="79" t="s">
        <v>263</v>
      </c>
      <c r="B101" s="162" t="s">
        <v>17</v>
      </c>
      <c r="C101" s="163" t="s">
        <v>79</v>
      </c>
      <c r="D101" s="164" t="s">
        <v>194</v>
      </c>
      <c r="E101" s="165">
        <v>1.0000000000000001E-5</v>
      </c>
      <c r="F101" s="162">
        <v>1</v>
      </c>
      <c r="G101" s="162">
        <v>0.05</v>
      </c>
      <c r="H101" s="165">
        <f>E101*F101*G101</f>
        <v>5.0000000000000008E-7</v>
      </c>
      <c r="I101" s="162">
        <v>1.25</v>
      </c>
      <c r="J101" s="162">
        <f>I101</f>
        <v>1.25</v>
      </c>
      <c r="K101" s="96">
        <v>10</v>
      </c>
      <c r="L101" t="str">
        <f t="shared" ref="L101:L109" si="23">A101</f>
        <v>С100</v>
      </c>
      <c r="M101" t="str">
        <f t="shared" ref="M101:M109" si="24">B101</f>
        <v>Колонна Т-201</v>
      </c>
      <c r="N101" t="str">
        <f t="shared" ref="N101:N109" si="25">D101</f>
        <v>Полное-пожар</v>
      </c>
      <c r="O101">
        <v>10</v>
      </c>
      <c r="P101">
        <v>13</v>
      </c>
      <c r="Q101">
        <v>16</v>
      </c>
      <c r="R101">
        <v>27</v>
      </c>
      <c r="S101" t="s">
        <v>249</v>
      </c>
      <c r="T101" t="s">
        <v>249</v>
      </c>
      <c r="U101" t="s">
        <v>249</v>
      </c>
      <c r="V101" t="s">
        <v>249</v>
      </c>
      <c r="W101" t="s">
        <v>249</v>
      </c>
      <c r="X101" t="s">
        <v>249</v>
      </c>
      <c r="Y101" t="s">
        <v>249</v>
      </c>
      <c r="Z101" t="s">
        <v>249</v>
      </c>
      <c r="AA101" t="s">
        <v>249</v>
      </c>
      <c r="AB101" t="s">
        <v>249</v>
      </c>
      <c r="AC101" t="s">
        <v>249</v>
      </c>
      <c r="AD101" t="s">
        <v>249</v>
      </c>
      <c r="AE101" t="s">
        <v>249</v>
      </c>
      <c r="AF101" t="s">
        <v>249</v>
      </c>
    </row>
    <row r="102" spans="1:32">
      <c r="A102" s="79" t="s">
        <v>264</v>
      </c>
      <c r="B102" s="92" t="s">
        <v>17</v>
      </c>
      <c r="C102" s="93" t="s">
        <v>81</v>
      </c>
      <c r="D102" s="94" t="s">
        <v>197</v>
      </c>
      <c r="E102" s="95">
        <v>1.0000000000000001E-5</v>
      </c>
      <c r="F102" s="162">
        <v>1</v>
      </c>
      <c r="G102" s="92">
        <v>0.19</v>
      </c>
      <c r="H102" s="95">
        <f t="shared" ref="H102:H107" si="26">E102*F102*G102</f>
        <v>1.9000000000000002E-6</v>
      </c>
      <c r="I102" s="92">
        <v>1.25</v>
      </c>
      <c r="J102" s="92">
        <v>0.13</v>
      </c>
      <c r="K102" s="96">
        <v>0</v>
      </c>
      <c r="L102" t="str">
        <f t="shared" si="23"/>
        <v>С101</v>
      </c>
      <c r="M102" t="str">
        <f t="shared" si="24"/>
        <v>Колонна Т-201</v>
      </c>
      <c r="N102" t="str">
        <f t="shared" si="25"/>
        <v>Полное-взрыв</v>
      </c>
      <c r="O102" t="s">
        <v>249</v>
      </c>
      <c r="P102" t="s">
        <v>249</v>
      </c>
      <c r="Q102" t="s">
        <v>249</v>
      </c>
      <c r="R102" t="s">
        <v>249</v>
      </c>
      <c r="S102">
        <v>23</v>
      </c>
      <c r="T102">
        <v>47</v>
      </c>
      <c r="U102">
        <v>128</v>
      </c>
      <c r="V102">
        <v>220</v>
      </c>
      <c r="W102" t="s">
        <v>249</v>
      </c>
      <c r="X102" t="s">
        <v>249</v>
      </c>
      <c r="Y102" t="s">
        <v>249</v>
      </c>
      <c r="Z102" t="s">
        <v>249</v>
      </c>
      <c r="AA102" t="s">
        <v>249</v>
      </c>
      <c r="AB102" t="s">
        <v>249</v>
      </c>
      <c r="AC102" t="s">
        <v>249</v>
      </c>
      <c r="AD102" t="s">
        <v>249</v>
      </c>
      <c r="AE102" t="s">
        <v>249</v>
      </c>
      <c r="AF102" t="s">
        <v>249</v>
      </c>
    </row>
    <row r="103" spans="1:32">
      <c r="A103" s="79" t="s">
        <v>265</v>
      </c>
      <c r="B103" s="162" t="s">
        <v>17</v>
      </c>
      <c r="C103" s="93" t="s">
        <v>83</v>
      </c>
      <c r="D103" s="94" t="s">
        <v>195</v>
      </c>
      <c r="E103" s="95">
        <v>1.0000000000000001E-5</v>
      </c>
      <c r="F103" s="162">
        <v>1</v>
      </c>
      <c r="G103" s="92">
        <v>0.76</v>
      </c>
      <c r="H103" s="95">
        <f t="shared" si="26"/>
        <v>7.6000000000000009E-6</v>
      </c>
      <c r="I103" s="92">
        <v>1.25</v>
      </c>
      <c r="J103" s="92">
        <v>0</v>
      </c>
      <c r="K103" s="97">
        <v>0</v>
      </c>
      <c r="L103" t="str">
        <f t="shared" si="23"/>
        <v>С102</v>
      </c>
      <c r="M103" t="str">
        <f t="shared" si="24"/>
        <v>Колонна Т-201</v>
      </c>
      <c r="N103" t="str">
        <f t="shared" si="25"/>
        <v>Полное-ликвидация</v>
      </c>
      <c r="O103" t="s">
        <v>249</v>
      </c>
      <c r="P103" t="s">
        <v>249</v>
      </c>
      <c r="Q103" t="s">
        <v>249</v>
      </c>
      <c r="R103" t="s">
        <v>249</v>
      </c>
      <c r="S103" t="s">
        <v>249</v>
      </c>
      <c r="T103" t="s">
        <v>249</v>
      </c>
      <c r="U103" t="s">
        <v>249</v>
      </c>
      <c r="V103" t="s">
        <v>249</v>
      </c>
      <c r="W103" t="s">
        <v>249</v>
      </c>
      <c r="X103" t="s">
        <v>249</v>
      </c>
      <c r="Y103" t="s">
        <v>249</v>
      </c>
      <c r="Z103" t="s">
        <v>249</v>
      </c>
      <c r="AA103" t="s">
        <v>249</v>
      </c>
      <c r="AB103" t="s">
        <v>249</v>
      </c>
      <c r="AC103" t="s">
        <v>249</v>
      </c>
      <c r="AD103" t="s">
        <v>249</v>
      </c>
      <c r="AE103" t="s">
        <v>249</v>
      </c>
      <c r="AF103" t="s">
        <v>249</v>
      </c>
    </row>
    <row r="104" spans="1:32">
      <c r="A104" s="79" t="s">
        <v>266</v>
      </c>
      <c r="B104" s="92" t="s">
        <v>17</v>
      </c>
      <c r="C104" s="93" t="s">
        <v>85</v>
      </c>
      <c r="D104" s="94" t="s">
        <v>198</v>
      </c>
      <c r="E104" s="95">
        <v>1E-4</v>
      </c>
      <c r="F104" s="162">
        <v>1</v>
      </c>
      <c r="G104" s="92">
        <v>4.0000000000000008E-2</v>
      </c>
      <c r="H104" s="95">
        <f t="shared" si="26"/>
        <v>4.0000000000000007E-6</v>
      </c>
      <c r="I104" s="92">
        <f>K104*300/1000</f>
        <v>1.1399999999999999</v>
      </c>
      <c r="J104" s="92">
        <f>I104</f>
        <v>1.1399999999999999</v>
      </c>
      <c r="K104" s="96">
        <v>3.8</v>
      </c>
      <c r="L104" t="str">
        <f t="shared" si="23"/>
        <v>С103</v>
      </c>
      <c r="M104" t="str">
        <f t="shared" si="24"/>
        <v>Колонна Т-201</v>
      </c>
      <c r="N104" t="str">
        <f t="shared" si="25"/>
        <v>Частичное-жидкостной факел</v>
      </c>
      <c r="O104" t="s">
        <v>249</v>
      </c>
      <c r="P104" t="s">
        <v>249</v>
      </c>
      <c r="Q104" t="s">
        <v>249</v>
      </c>
      <c r="R104" t="s">
        <v>249</v>
      </c>
      <c r="S104" t="s">
        <v>249</v>
      </c>
      <c r="T104" t="s">
        <v>249</v>
      </c>
      <c r="U104" t="s">
        <v>249</v>
      </c>
      <c r="V104" t="s">
        <v>249</v>
      </c>
      <c r="W104">
        <v>25</v>
      </c>
      <c r="X104">
        <v>4</v>
      </c>
      <c r="Y104" t="s">
        <v>249</v>
      </c>
      <c r="Z104" t="s">
        <v>249</v>
      </c>
      <c r="AA104" t="s">
        <v>249</v>
      </c>
      <c r="AB104" t="s">
        <v>249</v>
      </c>
      <c r="AC104" t="s">
        <v>249</v>
      </c>
      <c r="AD104" t="s">
        <v>249</v>
      </c>
      <c r="AE104" t="s">
        <v>249</v>
      </c>
      <c r="AF104" t="s">
        <v>249</v>
      </c>
    </row>
    <row r="105" spans="1:32">
      <c r="A105" s="79" t="s">
        <v>267</v>
      </c>
      <c r="B105" s="162" t="s">
        <v>17</v>
      </c>
      <c r="C105" s="93" t="s">
        <v>87</v>
      </c>
      <c r="D105" s="94" t="s">
        <v>196</v>
      </c>
      <c r="E105" s="95">
        <v>1E-4</v>
      </c>
      <c r="F105" s="162">
        <v>1</v>
      </c>
      <c r="G105" s="92">
        <v>0.16000000000000003</v>
      </c>
      <c r="H105" s="95">
        <f t="shared" si="26"/>
        <v>1.6000000000000003E-5</v>
      </c>
      <c r="I105" s="92">
        <f>K104*300/1000</f>
        <v>1.1399999999999999</v>
      </c>
      <c r="J105" s="92">
        <v>0</v>
      </c>
      <c r="K105" s="97">
        <v>0</v>
      </c>
      <c r="L105" t="str">
        <f t="shared" si="23"/>
        <v>С104</v>
      </c>
      <c r="M105" t="str">
        <f t="shared" si="24"/>
        <v>Колонна Т-201</v>
      </c>
      <c r="N105" t="str">
        <f t="shared" si="25"/>
        <v>Частичное-ликвидация</v>
      </c>
      <c r="O105" t="s">
        <v>249</v>
      </c>
      <c r="P105" t="s">
        <v>249</v>
      </c>
      <c r="Q105" t="s">
        <v>249</v>
      </c>
      <c r="R105" t="s">
        <v>249</v>
      </c>
      <c r="S105" t="s">
        <v>249</v>
      </c>
      <c r="T105" t="s">
        <v>249</v>
      </c>
      <c r="U105" t="s">
        <v>249</v>
      </c>
      <c r="V105" t="s">
        <v>249</v>
      </c>
      <c r="W105" t="s">
        <v>249</v>
      </c>
      <c r="X105" t="s">
        <v>249</v>
      </c>
      <c r="Y105" t="s">
        <v>249</v>
      </c>
      <c r="Z105" t="s">
        <v>249</v>
      </c>
      <c r="AA105" t="s">
        <v>249</v>
      </c>
      <c r="AB105" t="s">
        <v>249</v>
      </c>
      <c r="AC105" t="s">
        <v>249</v>
      </c>
      <c r="AD105" t="s">
        <v>249</v>
      </c>
      <c r="AE105" t="s">
        <v>249</v>
      </c>
      <c r="AF105" t="s">
        <v>249</v>
      </c>
    </row>
    <row r="106" spans="1:32">
      <c r="A106" s="79" t="s">
        <v>268</v>
      </c>
      <c r="B106" s="92" t="s">
        <v>17</v>
      </c>
      <c r="C106" s="93" t="s">
        <v>89</v>
      </c>
      <c r="D106" s="94" t="s">
        <v>199</v>
      </c>
      <c r="E106" s="95">
        <v>1E-4</v>
      </c>
      <c r="F106" s="162">
        <v>1</v>
      </c>
      <c r="G106" s="92">
        <v>4.0000000000000008E-2</v>
      </c>
      <c r="H106" s="95">
        <f t="shared" si="26"/>
        <v>4.0000000000000007E-6</v>
      </c>
      <c r="I106" s="92">
        <f>K106*1800/1000</f>
        <v>0.32400000000000001</v>
      </c>
      <c r="J106" s="92">
        <f>I106</f>
        <v>0.32400000000000001</v>
      </c>
      <c r="K106" s="96">
        <v>0.18</v>
      </c>
      <c r="L106" t="str">
        <f t="shared" si="23"/>
        <v>С105</v>
      </c>
      <c r="M106" t="str">
        <f t="shared" si="24"/>
        <v>Колонна Т-201</v>
      </c>
      <c r="N106" t="str">
        <f t="shared" si="25"/>
        <v>Частичное-газ факел</v>
      </c>
      <c r="O106" t="s">
        <v>249</v>
      </c>
      <c r="P106" t="s">
        <v>249</v>
      </c>
      <c r="Q106" t="s">
        <v>249</v>
      </c>
      <c r="R106" t="s">
        <v>249</v>
      </c>
      <c r="S106" t="s">
        <v>249</v>
      </c>
      <c r="T106" t="s">
        <v>249</v>
      </c>
      <c r="U106" t="s">
        <v>249</v>
      </c>
      <c r="V106" t="s">
        <v>249</v>
      </c>
      <c r="W106">
        <v>6</v>
      </c>
      <c r="X106">
        <v>1</v>
      </c>
      <c r="Y106" t="s">
        <v>249</v>
      </c>
      <c r="Z106" t="s">
        <v>249</v>
      </c>
      <c r="AA106" t="s">
        <v>249</v>
      </c>
      <c r="AB106" t="s">
        <v>249</v>
      </c>
      <c r="AC106" t="s">
        <v>249</v>
      </c>
      <c r="AD106" t="s">
        <v>249</v>
      </c>
      <c r="AE106" t="s">
        <v>249</v>
      </c>
      <c r="AF106" t="s">
        <v>249</v>
      </c>
    </row>
    <row r="107" spans="1:32">
      <c r="A107" s="79" t="s">
        <v>269</v>
      </c>
      <c r="B107" s="162" t="s">
        <v>17</v>
      </c>
      <c r="C107" s="93" t="s">
        <v>91</v>
      </c>
      <c r="D107" s="94" t="s">
        <v>200</v>
      </c>
      <c r="E107" s="95">
        <v>1E-4</v>
      </c>
      <c r="F107" s="162">
        <v>1</v>
      </c>
      <c r="G107" s="92">
        <v>0.15200000000000002</v>
      </c>
      <c r="H107" s="95">
        <f t="shared" si="26"/>
        <v>1.5200000000000004E-5</v>
      </c>
      <c r="I107" s="92">
        <f>K106*1800/1000</f>
        <v>0.32400000000000001</v>
      </c>
      <c r="J107" s="92">
        <f>I107</f>
        <v>0.32400000000000001</v>
      </c>
      <c r="K107" s="97">
        <v>0</v>
      </c>
      <c r="L107" t="str">
        <f t="shared" si="23"/>
        <v>С106</v>
      </c>
      <c r="M107" t="str">
        <f t="shared" si="24"/>
        <v>Колонна Т-201</v>
      </c>
      <c r="N107" t="str">
        <f t="shared" si="25"/>
        <v>Частичное-вспышка</v>
      </c>
      <c r="O107" t="s">
        <v>249</v>
      </c>
      <c r="P107" t="s">
        <v>249</v>
      </c>
      <c r="Q107" t="s">
        <v>249</v>
      </c>
      <c r="R107" t="s">
        <v>249</v>
      </c>
      <c r="S107" t="s">
        <v>249</v>
      </c>
      <c r="T107" t="s">
        <v>249</v>
      </c>
      <c r="U107" t="s">
        <v>249</v>
      </c>
      <c r="V107" t="s">
        <v>249</v>
      </c>
      <c r="W107" t="s">
        <v>249</v>
      </c>
      <c r="X107" t="s">
        <v>249</v>
      </c>
      <c r="Y107">
        <v>22</v>
      </c>
      <c r="Z107">
        <v>26</v>
      </c>
      <c r="AA107" t="s">
        <v>249</v>
      </c>
      <c r="AB107" t="s">
        <v>249</v>
      </c>
      <c r="AC107" t="s">
        <v>249</v>
      </c>
      <c r="AD107" t="s">
        <v>249</v>
      </c>
      <c r="AE107" t="s">
        <v>249</v>
      </c>
      <c r="AF107" t="s">
        <v>249</v>
      </c>
    </row>
    <row r="108" spans="1:32">
      <c r="A108" s="79" t="s">
        <v>270</v>
      </c>
      <c r="B108" s="92" t="s">
        <v>17</v>
      </c>
      <c r="C108" s="93" t="s">
        <v>93</v>
      </c>
      <c r="D108" s="94" t="s">
        <v>196</v>
      </c>
      <c r="E108" s="95">
        <v>1E-4</v>
      </c>
      <c r="F108" s="162">
        <v>1</v>
      </c>
      <c r="G108" s="92">
        <v>0.6080000000000001</v>
      </c>
      <c r="H108" s="95">
        <f>E108*F108*G108</f>
        <v>6.0800000000000014E-5</v>
      </c>
      <c r="I108" s="92">
        <f>K106*1800/1000</f>
        <v>0.32400000000000001</v>
      </c>
      <c r="J108" s="92">
        <v>0</v>
      </c>
      <c r="K108" s="97">
        <v>0</v>
      </c>
      <c r="L108" t="str">
        <f t="shared" si="23"/>
        <v>С107</v>
      </c>
      <c r="M108" t="str">
        <f t="shared" si="24"/>
        <v>Колонна Т-201</v>
      </c>
      <c r="N108" t="str">
        <f t="shared" si="25"/>
        <v>Частичное-ликвидация</v>
      </c>
      <c r="O108" t="s">
        <v>249</v>
      </c>
      <c r="P108" t="s">
        <v>249</v>
      </c>
      <c r="Q108" t="s">
        <v>249</v>
      </c>
      <c r="R108" t="s">
        <v>249</v>
      </c>
      <c r="S108" t="s">
        <v>249</v>
      </c>
      <c r="T108" t="s">
        <v>249</v>
      </c>
      <c r="U108" t="s">
        <v>249</v>
      </c>
      <c r="V108" t="s">
        <v>249</v>
      </c>
      <c r="W108" t="s">
        <v>249</v>
      </c>
      <c r="X108" t="s">
        <v>249</v>
      </c>
      <c r="Y108" t="s">
        <v>249</v>
      </c>
      <c r="Z108" t="s">
        <v>249</v>
      </c>
      <c r="AA108" t="s">
        <v>249</v>
      </c>
      <c r="AB108" t="s">
        <v>249</v>
      </c>
      <c r="AC108" t="s">
        <v>249</v>
      </c>
      <c r="AD108" t="s">
        <v>249</v>
      </c>
      <c r="AE108" t="s">
        <v>249</v>
      </c>
      <c r="AF108" t="s">
        <v>249</v>
      </c>
    </row>
    <row r="109" spans="1:32">
      <c r="A109" s="79" t="s">
        <v>271</v>
      </c>
      <c r="B109" s="162" t="s">
        <v>17</v>
      </c>
      <c r="C109" s="93" t="s">
        <v>201</v>
      </c>
      <c r="D109" s="94" t="s">
        <v>202</v>
      </c>
      <c r="E109" s="95">
        <v>2.5000000000000001E-5</v>
      </c>
      <c r="F109" s="162">
        <v>1</v>
      </c>
      <c r="G109" s="92">
        <v>1</v>
      </c>
      <c r="H109" s="95">
        <f>E109*F109*G109</f>
        <v>2.5000000000000001E-5</v>
      </c>
      <c r="I109" s="92">
        <v>1.25</v>
      </c>
      <c r="J109" s="92">
        <v>1.25</v>
      </c>
      <c r="K109" s="97">
        <v>0</v>
      </c>
      <c r="L109" t="str">
        <f t="shared" si="23"/>
        <v>С108</v>
      </c>
      <c r="M109" t="str">
        <f t="shared" si="24"/>
        <v>Колонна Т-201</v>
      </c>
      <c r="N109" t="str">
        <f t="shared" si="25"/>
        <v>Полное-огненный шар</v>
      </c>
      <c r="O109" t="s">
        <v>249</v>
      </c>
      <c r="P109" t="s">
        <v>249</v>
      </c>
      <c r="Q109" t="s">
        <v>249</v>
      </c>
      <c r="R109" t="s">
        <v>249</v>
      </c>
      <c r="S109" t="s">
        <v>249</v>
      </c>
      <c r="T109" t="s">
        <v>249</v>
      </c>
      <c r="U109" t="s">
        <v>249</v>
      </c>
      <c r="V109" t="s">
        <v>249</v>
      </c>
      <c r="W109" t="s">
        <v>249</v>
      </c>
      <c r="X109" t="s">
        <v>249</v>
      </c>
      <c r="Y109" t="s">
        <v>249</v>
      </c>
      <c r="Z109" t="s">
        <v>249</v>
      </c>
      <c r="AA109" t="s">
        <v>249</v>
      </c>
      <c r="AB109" t="s">
        <v>249</v>
      </c>
      <c r="AC109">
        <v>30</v>
      </c>
      <c r="AD109">
        <v>54</v>
      </c>
      <c r="AE109">
        <v>67</v>
      </c>
      <c r="AF109">
        <v>90</v>
      </c>
    </row>
    <row r="110" spans="1:32">
      <c r="A110" s="79" t="s">
        <v>272</v>
      </c>
      <c r="B110" s="154" t="s">
        <v>18</v>
      </c>
      <c r="C110" s="155" t="s">
        <v>79</v>
      </c>
      <c r="D110" s="156" t="s">
        <v>194</v>
      </c>
      <c r="E110" s="157">
        <v>1.0000000000000001E-5</v>
      </c>
      <c r="F110" s="154">
        <v>1</v>
      </c>
      <c r="G110" s="154">
        <v>0.05</v>
      </c>
      <c r="H110" s="157">
        <f>E110*F110*G110</f>
        <v>5.0000000000000008E-7</v>
      </c>
      <c r="I110" s="154">
        <v>3.01</v>
      </c>
      <c r="J110" s="154">
        <f>I110</f>
        <v>3.01</v>
      </c>
      <c r="K110" s="114">
        <v>10</v>
      </c>
      <c r="L110" t="str">
        <f t="shared" ref="L110:L118" si="27">A110</f>
        <v>С109</v>
      </c>
      <c r="M110" t="str">
        <f t="shared" ref="M110:M118" si="28">B110</f>
        <v>Емкость V-202</v>
      </c>
      <c r="N110" t="str">
        <f t="shared" ref="N110:N118" si="29">D110</f>
        <v>Полное-пожар</v>
      </c>
      <c r="O110">
        <v>10</v>
      </c>
      <c r="P110">
        <v>13</v>
      </c>
      <c r="Q110">
        <v>16</v>
      </c>
      <c r="R110">
        <v>27</v>
      </c>
      <c r="S110" t="s">
        <v>249</v>
      </c>
      <c r="T110" t="s">
        <v>249</v>
      </c>
      <c r="U110" t="s">
        <v>249</v>
      </c>
      <c r="V110" t="s">
        <v>249</v>
      </c>
      <c r="W110" t="s">
        <v>249</v>
      </c>
      <c r="X110" t="s">
        <v>249</v>
      </c>
      <c r="Y110" t="s">
        <v>249</v>
      </c>
      <c r="Z110" t="s">
        <v>249</v>
      </c>
      <c r="AA110" t="s">
        <v>249</v>
      </c>
      <c r="AB110" t="s">
        <v>249</v>
      </c>
      <c r="AC110" t="s">
        <v>249</v>
      </c>
      <c r="AD110" t="s">
        <v>249</v>
      </c>
      <c r="AE110" t="s">
        <v>249</v>
      </c>
      <c r="AF110" t="s">
        <v>249</v>
      </c>
    </row>
    <row r="111" spans="1:32">
      <c r="A111" s="79" t="s">
        <v>273</v>
      </c>
      <c r="B111" s="110" t="s">
        <v>18</v>
      </c>
      <c r="C111" s="111" t="s">
        <v>81</v>
      </c>
      <c r="D111" s="112" t="s">
        <v>197</v>
      </c>
      <c r="E111" s="113">
        <v>1.0000000000000001E-5</v>
      </c>
      <c r="F111" s="154">
        <v>1</v>
      </c>
      <c r="G111" s="110">
        <v>0.19</v>
      </c>
      <c r="H111" s="113">
        <f t="shared" ref="H111:H116" si="30">E111*F111*G111</f>
        <v>1.9000000000000002E-6</v>
      </c>
      <c r="I111" s="110">
        <v>3.01</v>
      </c>
      <c r="J111" s="110">
        <v>0.03</v>
      </c>
      <c r="K111" s="114">
        <v>0</v>
      </c>
      <c r="L111" t="str">
        <f t="shared" si="27"/>
        <v>С110</v>
      </c>
      <c r="M111" t="str">
        <f t="shared" si="28"/>
        <v>Емкость V-202</v>
      </c>
      <c r="N111" t="str">
        <f t="shared" si="29"/>
        <v>Полное-взрыв</v>
      </c>
      <c r="O111" t="s">
        <v>249</v>
      </c>
      <c r="P111" t="s">
        <v>249</v>
      </c>
      <c r="Q111" t="s">
        <v>249</v>
      </c>
      <c r="R111" t="s">
        <v>249</v>
      </c>
      <c r="S111">
        <v>14</v>
      </c>
      <c r="T111">
        <v>29</v>
      </c>
      <c r="U111">
        <v>78</v>
      </c>
      <c r="V111">
        <v>135</v>
      </c>
      <c r="W111" t="s">
        <v>249</v>
      </c>
      <c r="X111" t="s">
        <v>249</v>
      </c>
      <c r="Y111" t="s">
        <v>249</v>
      </c>
      <c r="Z111" t="s">
        <v>249</v>
      </c>
      <c r="AA111" t="s">
        <v>249</v>
      </c>
      <c r="AB111" t="s">
        <v>249</v>
      </c>
      <c r="AC111" t="s">
        <v>249</v>
      </c>
      <c r="AD111" t="s">
        <v>249</v>
      </c>
      <c r="AE111" t="s">
        <v>249</v>
      </c>
      <c r="AF111" t="s">
        <v>249</v>
      </c>
    </row>
    <row r="112" spans="1:32">
      <c r="A112" s="79" t="s">
        <v>274</v>
      </c>
      <c r="B112" s="154" t="s">
        <v>18</v>
      </c>
      <c r="C112" s="111" t="s">
        <v>83</v>
      </c>
      <c r="D112" s="112" t="s">
        <v>195</v>
      </c>
      <c r="E112" s="113">
        <v>1.0000000000000001E-5</v>
      </c>
      <c r="F112" s="154">
        <v>1</v>
      </c>
      <c r="G112" s="110">
        <v>0.76</v>
      </c>
      <c r="H112" s="113">
        <f t="shared" si="30"/>
        <v>7.6000000000000009E-6</v>
      </c>
      <c r="I112" s="110">
        <v>3.01</v>
      </c>
      <c r="J112" s="110">
        <v>0</v>
      </c>
      <c r="K112" s="115">
        <v>0</v>
      </c>
      <c r="L112" t="str">
        <f t="shared" si="27"/>
        <v>С111</v>
      </c>
      <c r="M112" t="str">
        <f t="shared" si="28"/>
        <v>Емкость V-202</v>
      </c>
      <c r="N112" t="str">
        <f t="shared" si="29"/>
        <v>Полное-ликвидация</v>
      </c>
      <c r="O112" t="s">
        <v>249</v>
      </c>
      <c r="P112" t="s">
        <v>249</v>
      </c>
      <c r="Q112" t="s">
        <v>249</v>
      </c>
      <c r="R112" t="s">
        <v>249</v>
      </c>
      <c r="S112" t="s">
        <v>249</v>
      </c>
      <c r="T112" t="s">
        <v>249</v>
      </c>
      <c r="U112" t="s">
        <v>249</v>
      </c>
      <c r="V112" t="s">
        <v>249</v>
      </c>
      <c r="W112" t="s">
        <v>249</v>
      </c>
      <c r="X112" t="s">
        <v>249</v>
      </c>
      <c r="Y112" t="s">
        <v>249</v>
      </c>
      <c r="Z112" t="s">
        <v>249</v>
      </c>
      <c r="AA112" t="s">
        <v>249</v>
      </c>
      <c r="AB112" t="s">
        <v>249</v>
      </c>
      <c r="AC112" t="s">
        <v>249</v>
      </c>
      <c r="AD112" t="s">
        <v>249</v>
      </c>
      <c r="AE112" t="s">
        <v>249</v>
      </c>
      <c r="AF112" t="s">
        <v>249</v>
      </c>
    </row>
    <row r="113" spans="1:32">
      <c r="A113" s="79" t="s">
        <v>275</v>
      </c>
      <c r="B113" s="110" t="s">
        <v>18</v>
      </c>
      <c r="C113" s="111" t="s">
        <v>85</v>
      </c>
      <c r="D113" s="112" t="s">
        <v>198</v>
      </c>
      <c r="E113" s="113">
        <v>1E-4</v>
      </c>
      <c r="F113" s="154">
        <v>1</v>
      </c>
      <c r="G113" s="110">
        <v>4.0000000000000008E-2</v>
      </c>
      <c r="H113" s="113">
        <f t="shared" si="30"/>
        <v>4.0000000000000007E-6</v>
      </c>
      <c r="I113" s="110">
        <f>K113*300/1000</f>
        <v>1.05</v>
      </c>
      <c r="J113" s="110">
        <f>I113</f>
        <v>1.05</v>
      </c>
      <c r="K113" s="114">
        <v>3.5</v>
      </c>
      <c r="L113" t="str">
        <f t="shared" si="27"/>
        <v>С112</v>
      </c>
      <c r="M113" t="str">
        <f t="shared" si="28"/>
        <v>Емкость V-202</v>
      </c>
      <c r="N113" t="str">
        <f t="shared" si="29"/>
        <v>Частичное-жидкостной факел</v>
      </c>
      <c r="O113" t="s">
        <v>249</v>
      </c>
      <c r="P113" t="s">
        <v>249</v>
      </c>
      <c r="Q113" t="s">
        <v>249</v>
      </c>
      <c r="R113" t="s">
        <v>249</v>
      </c>
      <c r="S113" t="s">
        <v>249</v>
      </c>
      <c r="T113" t="s">
        <v>249</v>
      </c>
      <c r="U113" t="s">
        <v>249</v>
      </c>
      <c r="V113" t="s">
        <v>249</v>
      </c>
      <c r="W113">
        <v>24</v>
      </c>
      <c r="X113">
        <v>4</v>
      </c>
      <c r="Y113" t="s">
        <v>249</v>
      </c>
      <c r="Z113" t="s">
        <v>249</v>
      </c>
      <c r="AA113" t="s">
        <v>249</v>
      </c>
      <c r="AB113" t="s">
        <v>249</v>
      </c>
      <c r="AC113" t="s">
        <v>249</v>
      </c>
      <c r="AD113" t="s">
        <v>249</v>
      </c>
      <c r="AE113" t="s">
        <v>249</v>
      </c>
      <c r="AF113" t="s">
        <v>249</v>
      </c>
    </row>
    <row r="114" spans="1:32">
      <c r="A114" s="79" t="s">
        <v>276</v>
      </c>
      <c r="B114" s="154" t="s">
        <v>18</v>
      </c>
      <c r="C114" s="111" t="s">
        <v>87</v>
      </c>
      <c r="D114" s="112" t="s">
        <v>196</v>
      </c>
      <c r="E114" s="113">
        <v>1E-4</v>
      </c>
      <c r="F114" s="154">
        <v>1</v>
      </c>
      <c r="G114" s="110">
        <v>0.16000000000000003</v>
      </c>
      <c r="H114" s="113">
        <f t="shared" si="30"/>
        <v>1.6000000000000003E-5</v>
      </c>
      <c r="I114" s="110">
        <f>K113*300/1000</f>
        <v>1.05</v>
      </c>
      <c r="J114" s="110">
        <v>0</v>
      </c>
      <c r="K114" s="115">
        <v>0</v>
      </c>
      <c r="L114" t="str">
        <f t="shared" si="27"/>
        <v>С113</v>
      </c>
      <c r="M114" t="str">
        <f t="shared" si="28"/>
        <v>Емкость V-202</v>
      </c>
      <c r="N114" t="str">
        <f t="shared" si="29"/>
        <v>Частичное-ликвидация</v>
      </c>
      <c r="O114" t="s">
        <v>249</v>
      </c>
      <c r="P114" t="s">
        <v>249</v>
      </c>
      <c r="Q114" t="s">
        <v>249</v>
      </c>
      <c r="R114" t="s">
        <v>249</v>
      </c>
      <c r="S114" t="s">
        <v>249</v>
      </c>
      <c r="T114" t="s">
        <v>249</v>
      </c>
      <c r="U114" t="s">
        <v>249</v>
      </c>
      <c r="V114" t="s">
        <v>249</v>
      </c>
      <c r="W114" t="s">
        <v>249</v>
      </c>
      <c r="X114" t="s">
        <v>249</v>
      </c>
      <c r="Y114" t="s">
        <v>249</v>
      </c>
      <c r="Z114" t="s">
        <v>249</v>
      </c>
      <c r="AA114" t="s">
        <v>249</v>
      </c>
      <c r="AB114" t="s">
        <v>249</v>
      </c>
      <c r="AC114" t="s">
        <v>249</v>
      </c>
      <c r="AD114" t="s">
        <v>249</v>
      </c>
      <c r="AE114" t="s">
        <v>249</v>
      </c>
      <c r="AF114" t="s">
        <v>249</v>
      </c>
    </row>
    <row r="115" spans="1:32">
      <c r="A115" s="79" t="s">
        <v>277</v>
      </c>
      <c r="B115" s="110" t="s">
        <v>18</v>
      </c>
      <c r="C115" s="111" t="s">
        <v>89</v>
      </c>
      <c r="D115" s="112" t="s">
        <v>199</v>
      </c>
      <c r="E115" s="113">
        <v>1E-4</v>
      </c>
      <c r="F115" s="154">
        <v>1</v>
      </c>
      <c r="G115" s="110">
        <v>4.0000000000000008E-2</v>
      </c>
      <c r="H115" s="113">
        <f t="shared" si="30"/>
        <v>4.0000000000000007E-6</v>
      </c>
      <c r="I115" s="110">
        <f>K115*1800/1000</f>
        <v>0.252</v>
      </c>
      <c r="J115" s="110">
        <f>I115</f>
        <v>0.252</v>
      </c>
      <c r="K115" s="114">
        <v>0.14000000000000001</v>
      </c>
      <c r="L115" t="str">
        <f t="shared" si="27"/>
        <v>С114</v>
      </c>
      <c r="M115" t="str">
        <f t="shared" si="28"/>
        <v>Емкость V-202</v>
      </c>
      <c r="N115" t="str">
        <f t="shared" si="29"/>
        <v>Частичное-газ факел</v>
      </c>
      <c r="O115" t="s">
        <v>249</v>
      </c>
      <c r="P115" t="s">
        <v>249</v>
      </c>
      <c r="Q115" t="s">
        <v>249</v>
      </c>
      <c r="R115" t="s">
        <v>249</v>
      </c>
      <c r="S115" t="s">
        <v>249</v>
      </c>
      <c r="T115" t="s">
        <v>249</v>
      </c>
      <c r="U115" t="s">
        <v>249</v>
      </c>
      <c r="V115" t="s">
        <v>249</v>
      </c>
      <c r="W115">
        <v>5</v>
      </c>
      <c r="X115">
        <v>1</v>
      </c>
      <c r="Y115" t="s">
        <v>249</v>
      </c>
      <c r="Z115" t="s">
        <v>249</v>
      </c>
      <c r="AA115" t="s">
        <v>249</v>
      </c>
      <c r="AB115" t="s">
        <v>249</v>
      </c>
      <c r="AC115" t="s">
        <v>249</v>
      </c>
      <c r="AD115" t="s">
        <v>249</v>
      </c>
      <c r="AE115" t="s">
        <v>249</v>
      </c>
      <c r="AF115" t="s">
        <v>249</v>
      </c>
    </row>
    <row r="116" spans="1:32">
      <c r="A116" s="79" t="s">
        <v>278</v>
      </c>
      <c r="B116" s="154" t="s">
        <v>18</v>
      </c>
      <c r="C116" s="111" t="s">
        <v>91</v>
      </c>
      <c r="D116" s="112" t="s">
        <v>200</v>
      </c>
      <c r="E116" s="113">
        <v>1E-4</v>
      </c>
      <c r="F116" s="154">
        <v>1</v>
      </c>
      <c r="G116" s="110">
        <v>0.15200000000000002</v>
      </c>
      <c r="H116" s="113">
        <f t="shared" si="30"/>
        <v>1.5200000000000004E-5</v>
      </c>
      <c r="I116" s="110">
        <f>K115*1800/1000</f>
        <v>0.252</v>
      </c>
      <c r="J116" s="110">
        <f>I116</f>
        <v>0.252</v>
      </c>
      <c r="K116" s="115">
        <v>0</v>
      </c>
      <c r="L116" t="str">
        <f t="shared" si="27"/>
        <v>С115</v>
      </c>
      <c r="M116" t="str">
        <f t="shared" si="28"/>
        <v>Емкость V-202</v>
      </c>
      <c r="N116" t="str">
        <f t="shared" si="29"/>
        <v>Частичное-вспышка</v>
      </c>
      <c r="O116" t="s">
        <v>249</v>
      </c>
      <c r="P116" t="s">
        <v>249</v>
      </c>
      <c r="Q116" t="s">
        <v>249</v>
      </c>
      <c r="R116" t="s">
        <v>249</v>
      </c>
      <c r="S116" t="s">
        <v>249</v>
      </c>
      <c r="T116" t="s">
        <v>249</v>
      </c>
      <c r="U116" t="s">
        <v>249</v>
      </c>
      <c r="V116" t="s">
        <v>249</v>
      </c>
      <c r="W116" t="s">
        <v>249</v>
      </c>
      <c r="X116" t="s">
        <v>249</v>
      </c>
      <c r="Y116">
        <v>20</v>
      </c>
      <c r="Z116">
        <v>24</v>
      </c>
      <c r="AA116" t="s">
        <v>249</v>
      </c>
      <c r="AB116" t="s">
        <v>249</v>
      </c>
      <c r="AC116" t="s">
        <v>249</v>
      </c>
      <c r="AD116" t="s">
        <v>249</v>
      </c>
      <c r="AE116" t="s">
        <v>249</v>
      </c>
      <c r="AF116" t="s">
        <v>249</v>
      </c>
    </row>
    <row r="117" spans="1:32">
      <c r="A117" s="79" t="s">
        <v>279</v>
      </c>
      <c r="B117" s="110" t="s">
        <v>18</v>
      </c>
      <c r="C117" s="111" t="s">
        <v>93</v>
      </c>
      <c r="D117" s="112" t="s">
        <v>196</v>
      </c>
      <c r="E117" s="113">
        <v>1E-4</v>
      </c>
      <c r="F117" s="154">
        <v>1</v>
      </c>
      <c r="G117" s="110">
        <v>0.6080000000000001</v>
      </c>
      <c r="H117" s="113">
        <f>E117*F117*G117</f>
        <v>6.0800000000000014E-5</v>
      </c>
      <c r="I117" s="110">
        <f>K115*1800/1000</f>
        <v>0.252</v>
      </c>
      <c r="J117" s="110">
        <v>0</v>
      </c>
      <c r="K117" s="115">
        <v>0</v>
      </c>
      <c r="L117" t="str">
        <f t="shared" si="27"/>
        <v>С116</v>
      </c>
      <c r="M117" t="str">
        <f t="shared" si="28"/>
        <v>Емкость V-202</v>
      </c>
      <c r="N117" t="str">
        <f t="shared" si="29"/>
        <v>Частичное-ликвидация</v>
      </c>
      <c r="O117" t="s">
        <v>249</v>
      </c>
      <c r="P117" t="s">
        <v>249</v>
      </c>
      <c r="Q117" t="s">
        <v>249</v>
      </c>
      <c r="R117" t="s">
        <v>249</v>
      </c>
      <c r="S117" t="s">
        <v>249</v>
      </c>
      <c r="T117" t="s">
        <v>249</v>
      </c>
      <c r="U117" t="s">
        <v>249</v>
      </c>
      <c r="V117" t="s">
        <v>249</v>
      </c>
      <c r="W117" t="s">
        <v>249</v>
      </c>
      <c r="X117" t="s">
        <v>249</v>
      </c>
      <c r="Y117" t="s">
        <v>249</v>
      </c>
      <c r="Z117" t="s">
        <v>249</v>
      </c>
      <c r="AA117" t="s">
        <v>249</v>
      </c>
      <c r="AB117" t="s">
        <v>249</v>
      </c>
      <c r="AC117" t="s">
        <v>249</v>
      </c>
      <c r="AD117" t="s">
        <v>249</v>
      </c>
      <c r="AE117" t="s">
        <v>249</v>
      </c>
      <c r="AF117" t="s">
        <v>249</v>
      </c>
    </row>
    <row r="118" spans="1:32">
      <c r="A118" s="79" t="s">
        <v>280</v>
      </c>
      <c r="B118" s="154" t="s">
        <v>18</v>
      </c>
      <c r="C118" s="111" t="s">
        <v>201</v>
      </c>
      <c r="D118" s="112" t="s">
        <v>202</v>
      </c>
      <c r="E118" s="113">
        <v>2.5000000000000001E-5</v>
      </c>
      <c r="F118" s="154">
        <v>1</v>
      </c>
      <c r="G118" s="110">
        <v>1</v>
      </c>
      <c r="H118" s="113">
        <f>E118*F118*G118</f>
        <v>2.5000000000000001E-5</v>
      </c>
      <c r="I118" s="110">
        <v>3.01</v>
      </c>
      <c r="J118" s="110">
        <v>3.01</v>
      </c>
      <c r="K118" s="115">
        <v>0</v>
      </c>
      <c r="L118" t="str">
        <f t="shared" si="27"/>
        <v>С117</v>
      </c>
      <c r="M118" t="str">
        <f t="shared" si="28"/>
        <v>Емкость V-202</v>
      </c>
      <c r="N118" t="str">
        <f t="shared" si="29"/>
        <v>Полное-огненный шар</v>
      </c>
      <c r="O118" t="s">
        <v>249</v>
      </c>
      <c r="P118" t="s">
        <v>249</v>
      </c>
      <c r="Q118" t="s">
        <v>249</v>
      </c>
      <c r="R118" t="s">
        <v>249</v>
      </c>
      <c r="S118" t="s">
        <v>249</v>
      </c>
      <c r="T118" t="s">
        <v>249</v>
      </c>
      <c r="U118" t="s">
        <v>249</v>
      </c>
      <c r="V118" t="s">
        <v>249</v>
      </c>
      <c r="W118" t="s">
        <v>249</v>
      </c>
      <c r="X118" t="s">
        <v>249</v>
      </c>
      <c r="Y118" t="s">
        <v>249</v>
      </c>
      <c r="Z118" t="s">
        <v>249</v>
      </c>
      <c r="AA118" t="s">
        <v>249</v>
      </c>
      <c r="AB118" t="s">
        <v>249</v>
      </c>
      <c r="AC118">
        <v>54</v>
      </c>
      <c r="AD118">
        <v>84</v>
      </c>
      <c r="AE118">
        <v>102</v>
      </c>
      <c r="AF118">
        <v>134</v>
      </c>
    </row>
    <row r="119" spans="1:32">
      <c r="A119" s="79" t="s">
        <v>281</v>
      </c>
      <c r="B119" s="162" t="s">
        <v>19</v>
      </c>
      <c r="C119" s="163" t="s">
        <v>79</v>
      </c>
      <c r="D119" s="164" t="s">
        <v>194</v>
      </c>
      <c r="E119" s="165">
        <v>1.0000000000000001E-5</v>
      </c>
      <c r="F119" s="162">
        <v>1</v>
      </c>
      <c r="G119" s="162">
        <v>0.05</v>
      </c>
      <c r="H119" s="165">
        <f>E119*F119*G119</f>
        <v>5.0000000000000008E-7</v>
      </c>
      <c r="I119" s="162">
        <v>3.63</v>
      </c>
      <c r="J119" s="162">
        <f>I119</f>
        <v>3.63</v>
      </c>
      <c r="K119" s="96">
        <v>10</v>
      </c>
      <c r="L119" t="str">
        <f t="shared" ref="L119:L127" si="31">A119</f>
        <v>С118</v>
      </c>
      <c r="M119" t="str">
        <f t="shared" ref="M119:M127" si="32">B119</f>
        <v>Сепаратор V-201</v>
      </c>
      <c r="N119" t="str">
        <f t="shared" ref="N119:N127" si="33">D119</f>
        <v>Полное-пожар</v>
      </c>
      <c r="O119">
        <v>10</v>
      </c>
      <c r="P119">
        <v>13</v>
      </c>
      <c r="Q119">
        <v>16</v>
      </c>
      <c r="R119">
        <v>27</v>
      </c>
      <c r="S119" t="s">
        <v>249</v>
      </c>
      <c r="T119" t="s">
        <v>249</v>
      </c>
      <c r="U119" t="s">
        <v>249</v>
      </c>
      <c r="V119" t="s">
        <v>249</v>
      </c>
      <c r="W119" t="s">
        <v>249</v>
      </c>
      <c r="X119" t="s">
        <v>249</v>
      </c>
      <c r="Y119" t="s">
        <v>249</v>
      </c>
      <c r="Z119" t="s">
        <v>249</v>
      </c>
      <c r="AA119" t="s">
        <v>249</v>
      </c>
      <c r="AB119" t="s">
        <v>249</v>
      </c>
      <c r="AC119" t="s">
        <v>249</v>
      </c>
      <c r="AD119" t="s">
        <v>249</v>
      </c>
      <c r="AE119" t="s">
        <v>249</v>
      </c>
      <c r="AF119" t="s">
        <v>249</v>
      </c>
    </row>
    <row r="120" spans="1:32">
      <c r="A120" s="79" t="s">
        <v>282</v>
      </c>
      <c r="B120" s="92" t="s">
        <v>19</v>
      </c>
      <c r="C120" s="93" t="s">
        <v>81</v>
      </c>
      <c r="D120" s="94" t="s">
        <v>197</v>
      </c>
      <c r="E120" s="95">
        <v>1.0000000000000001E-5</v>
      </c>
      <c r="F120" s="162">
        <v>1</v>
      </c>
      <c r="G120" s="92">
        <v>0.19</v>
      </c>
      <c r="H120" s="95">
        <f t="shared" ref="H120:H125" si="34">E120*F120*G120</f>
        <v>1.9000000000000002E-6</v>
      </c>
      <c r="I120" s="92">
        <v>3.63</v>
      </c>
      <c r="J120" s="92">
        <v>0.02</v>
      </c>
      <c r="K120" s="96">
        <v>0</v>
      </c>
      <c r="L120" t="str">
        <f t="shared" si="31"/>
        <v>С119</v>
      </c>
      <c r="M120" t="str">
        <f t="shared" si="32"/>
        <v>Сепаратор V-201</v>
      </c>
      <c r="N120" t="str">
        <f t="shared" si="33"/>
        <v>Полное-взрыв</v>
      </c>
      <c r="O120" t="s">
        <v>249</v>
      </c>
      <c r="P120" t="s">
        <v>249</v>
      </c>
      <c r="Q120" t="s">
        <v>249</v>
      </c>
      <c r="R120" t="s">
        <v>249</v>
      </c>
      <c r="S120">
        <v>12</v>
      </c>
      <c r="T120">
        <v>25</v>
      </c>
      <c r="U120">
        <v>69</v>
      </c>
      <c r="V120">
        <v>118</v>
      </c>
      <c r="W120" t="s">
        <v>249</v>
      </c>
      <c r="X120" t="s">
        <v>249</v>
      </c>
      <c r="Y120" t="s">
        <v>249</v>
      </c>
      <c r="Z120" t="s">
        <v>249</v>
      </c>
      <c r="AA120" t="s">
        <v>249</v>
      </c>
      <c r="AB120" t="s">
        <v>249</v>
      </c>
      <c r="AC120" t="s">
        <v>249</v>
      </c>
      <c r="AD120" t="s">
        <v>249</v>
      </c>
      <c r="AE120" t="s">
        <v>249</v>
      </c>
      <c r="AF120" t="s">
        <v>249</v>
      </c>
    </row>
    <row r="121" spans="1:32">
      <c r="A121" s="79" t="s">
        <v>283</v>
      </c>
      <c r="B121" s="162" t="s">
        <v>19</v>
      </c>
      <c r="C121" s="93" t="s">
        <v>83</v>
      </c>
      <c r="D121" s="94" t="s">
        <v>195</v>
      </c>
      <c r="E121" s="95">
        <v>1.0000000000000001E-5</v>
      </c>
      <c r="F121" s="162">
        <v>1</v>
      </c>
      <c r="G121" s="92">
        <v>0.76</v>
      </c>
      <c r="H121" s="95">
        <f t="shared" si="34"/>
        <v>7.6000000000000009E-6</v>
      </c>
      <c r="I121" s="92">
        <v>3.63</v>
      </c>
      <c r="J121" s="92">
        <v>0</v>
      </c>
      <c r="K121" s="97">
        <v>0</v>
      </c>
      <c r="L121" t="str">
        <f t="shared" si="31"/>
        <v>С120</v>
      </c>
      <c r="M121" t="str">
        <f t="shared" si="32"/>
        <v>Сепаратор V-201</v>
      </c>
      <c r="N121" t="str">
        <f t="shared" si="33"/>
        <v>Полное-ликвидация</v>
      </c>
      <c r="O121" t="s">
        <v>249</v>
      </c>
      <c r="P121" t="s">
        <v>249</v>
      </c>
      <c r="Q121" t="s">
        <v>249</v>
      </c>
      <c r="R121" t="s">
        <v>249</v>
      </c>
      <c r="S121" t="s">
        <v>249</v>
      </c>
      <c r="T121" t="s">
        <v>249</v>
      </c>
      <c r="U121" t="s">
        <v>249</v>
      </c>
      <c r="V121" t="s">
        <v>249</v>
      </c>
      <c r="W121" t="s">
        <v>249</v>
      </c>
      <c r="X121" t="s">
        <v>249</v>
      </c>
      <c r="Y121" t="s">
        <v>249</v>
      </c>
      <c r="Z121" t="s">
        <v>249</v>
      </c>
      <c r="AA121" t="s">
        <v>249</v>
      </c>
      <c r="AB121" t="s">
        <v>249</v>
      </c>
      <c r="AC121" t="s">
        <v>249</v>
      </c>
      <c r="AD121" t="s">
        <v>249</v>
      </c>
      <c r="AE121" t="s">
        <v>249</v>
      </c>
      <c r="AF121" t="s">
        <v>249</v>
      </c>
    </row>
    <row r="122" spans="1:32">
      <c r="A122" s="79" t="s">
        <v>284</v>
      </c>
      <c r="B122" s="92" t="s">
        <v>19</v>
      </c>
      <c r="C122" s="93" t="s">
        <v>85</v>
      </c>
      <c r="D122" s="94" t="s">
        <v>198</v>
      </c>
      <c r="E122" s="95">
        <v>1E-4</v>
      </c>
      <c r="F122" s="162">
        <v>1</v>
      </c>
      <c r="G122" s="92">
        <v>4.0000000000000008E-2</v>
      </c>
      <c r="H122" s="95">
        <f t="shared" si="34"/>
        <v>4.0000000000000007E-6</v>
      </c>
      <c r="I122" s="92">
        <f>K122*300/1000</f>
        <v>1.1100000000000001</v>
      </c>
      <c r="J122" s="92">
        <f>I122</f>
        <v>1.1100000000000001</v>
      </c>
      <c r="K122" s="96">
        <v>3.7</v>
      </c>
      <c r="L122" t="str">
        <f t="shared" si="31"/>
        <v>С121</v>
      </c>
      <c r="M122" t="str">
        <f t="shared" si="32"/>
        <v>Сепаратор V-201</v>
      </c>
      <c r="N122" t="str">
        <f t="shared" si="33"/>
        <v>Частичное-жидкостной факел</v>
      </c>
      <c r="O122" t="s">
        <v>249</v>
      </c>
      <c r="P122" t="s">
        <v>249</v>
      </c>
      <c r="Q122" t="s">
        <v>249</v>
      </c>
      <c r="R122" t="s">
        <v>249</v>
      </c>
      <c r="S122" t="s">
        <v>249</v>
      </c>
      <c r="T122" t="s">
        <v>249</v>
      </c>
      <c r="U122" t="s">
        <v>249</v>
      </c>
      <c r="V122" t="s">
        <v>249</v>
      </c>
      <c r="W122">
        <v>25</v>
      </c>
      <c r="X122">
        <v>4</v>
      </c>
      <c r="Y122" t="s">
        <v>249</v>
      </c>
      <c r="Z122" t="s">
        <v>249</v>
      </c>
      <c r="AA122" t="s">
        <v>249</v>
      </c>
      <c r="AB122" t="s">
        <v>249</v>
      </c>
      <c r="AC122" t="s">
        <v>249</v>
      </c>
      <c r="AD122" t="s">
        <v>249</v>
      </c>
      <c r="AE122" t="s">
        <v>249</v>
      </c>
      <c r="AF122" t="s">
        <v>249</v>
      </c>
    </row>
    <row r="123" spans="1:32">
      <c r="A123" s="79" t="s">
        <v>285</v>
      </c>
      <c r="B123" s="162" t="s">
        <v>19</v>
      </c>
      <c r="C123" s="93" t="s">
        <v>87</v>
      </c>
      <c r="D123" s="94" t="s">
        <v>196</v>
      </c>
      <c r="E123" s="95">
        <v>1E-4</v>
      </c>
      <c r="F123" s="162">
        <v>1</v>
      </c>
      <c r="G123" s="92">
        <v>0.16000000000000003</v>
      </c>
      <c r="H123" s="95">
        <f t="shared" si="34"/>
        <v>1.6000000000000003E-5</v>
      </c>
      <c r="I123" s="92">
        <f>K122*300/1000</f>
        <v>1.1100000000000001</v>
      </c>
      <c r="J123" s="92">
        <v>0</v>
      </c>
      <c r="K123" s="97">
        <v>0</v>
      </c>
      <c r="L123" t="str">
        <f t="shared" si="31"/>
        <v>С122</v>
      </c>
      <c r="M123" t="str">
        <f t="shared" si="32"/>
        <v>Сепаратор V-201</v>
      </c>
      <c r="N123" t="str">
        <f t="shared" si="33"/>
        <v>Частичное-ликвидация</v>
      </c>
      <c r="O123" t="s">
        <v>249</v>
      </c>
      <c r="P123" t="s">
        <v>249</v>
      </c>
      <c r="Q123" t="s">
        <v>249</v>
      </c>
      <c r="R123" t="s">
        <v>249</v>
      </c>
      <c r="S123" t="s">
        <v>249</v>
      </c>
      <c r="T123" t="s">
        <v>249</v>
      </c>
      <c r="U123" t="s">
        <v>249</v>
      </c>
      <c r="V123" t="s">
        <v>249</v>
      </c>
      <c r="W123" t="s">
        <v>249</v>
      </c>
      <c r="X123" t="s">
        <v>249</v>
      </c>
      <c r="Y123" t="s">
        <v>249</v>
      </c>
      <c r="Z123" t="s">
        <v>249</v>
      </c>
      <c r="AA123" t="s">
        <v>249</v>
      </c>
      <c r="AB123" t="s">
        <v>249</v>
      </c>
      <c r="AC123" t="s">
        <v>249</v>
      </c>
      <c r="AD123" t="s">
        <v>249</v>
      </c>
      <c r="AE123" t="s">
        <v>249</v>
      </c>
      <c r="AF123" t="s">
        <v>249</v>
      </c>
    </row>
    <row r="124" spans="1:32">
      <c r="A124" s="79" t="s">
        <v>286</v>
      </c>
      <c r="B124" s="92" t="s">
        <v>19</v>
      </c>
      <c r="C124" s="93" t="s">
        <v>89</v>
      </c>
      <c r="D124" s="94" t="s">
        <v>199</v>
      </c>
      <c r="E124" s="95">
        <v>1E-4</v>
      </c>
      <c r="F124" s="162">
        <v>1</v>
      </c>
      <c r="G124" s="92">
        <v>4.0000000000000008E-2</v>
      </c>
      <c r="H124" s="95">
        <f t="shared" si="34"/>
        <v>4.0000000000000007E-6</v>
      </c>
      <c r="I124" s="92">
        <f>K124*1800/1000</f>
        <v>0.28799999999999998</v>
      </c>
      <c r="J124" s="92">
        <f>I124</f>
        <v>0.28799999999999998</v>
      </c>
      <c r="K124" s="96">
        <v>0.16</v>
      </c>
      <c r="L124" t="str">
        <f t="shared" si="31"/>
        <v>С123</v>
      </c>
      <c r="M124" t="str">
        <f t="shared" si="32"/>
        <v>Сепаратор V-201</v>
      </c>
      <c r="N124" t="str">
        <f t="shared" si="33"/>
        <v>Частичное-газ факел</v>
      </c>
      <c r="O124" t="s">
        <v>249</v>
      </c>
      <c r="P124" t="s">
        <v>249</v>
      </c>
      <c r="Q124" t="s">
        <v>249</v>
      </c>
      <c r="R124" t="s">
        <v>249</v>
      </c>
      <c r="S124" t="s">
        <v>249</v>
      </c>
      <c r="T124" t="s">
        <v>249</v>
      </c>
      <c r="U124" t="s">
        <v>249</v>
      </c>
      <c r="V124" t="s">
        <v>249</v>
      </c>
      <c r="W124">
        <v>6</v>
      </c>
      <c r="X124">
        <v>1</v>
      </c>
      <c r="Y124" t="s">
        <v>249</v>
      </c>
      <c r="Z124" t="s">
        <v>249</v>
      </c>
      <c r="AA124" t="s">
        <v>249</v>
      </c>
      <c r="AB124" t="s">
        <v>249</v>
      </c>
      <c r="AC124" t="s">
        <v>249</v>
      </c>
      <c r="AD124" t="s">
        <v>249</v>
      </c>
      <c r="AE124" t="s">
        <v>249</v>
      </c>
      <c r="AF124" t="s">
        <v>249</v>
      </c>
    </row>
    <row r="125" spans="1:32">
      <c r="A125" s="79" t="s">
        <v>287</v>
      </c>
      <c r="B125" s="162" t="s">
        <v>19</v>
      </c>
      <c r="C125" s="93" t="s">
        <v>91</v>
      </c>
      <c r="D125" s="94" t="s">
        <v>200</v>
      </c>
      <c r="E125" s="95">
        <v>1E-4</v>
      </c>
      <c r="F125" s="162">
        <v>1</v>
      </c>
      <c r="G125" s="92">
        <v>0.15200000000000002</v>
      </c>
      <c r="H125" s="95">
        <f t="shared" si="34"/>
        <v>1.5200000000000004E-5</v>
      </c>
      <c r="I125" s="92">
        <f>K124*1800/1000</f>
        <v>0.28799999999999998</v>
      </c>
      <c r="J125" s="92">
        <f>I125</f>
        <v>0.28799999999999998</v>
      </c>
      <c r="K125" s="97">
        <v>0</v>
      </c>
      <c r="L125" t="str">
        <f t="shared" si="31"/>
        <v>С124</v>
      </c>
      <c r="M125" t="str">
        <f t="shared" si="32"/>
        <v>Сепаратор V-201</v>
      </c>
      <c r="N125" t="str">
        <f t="shared" si="33"/>
        <v>Частичное-вспышка</v>
      </c>
      <c r="O125" t="s">
        <v>249</v>
      </c>
      <c r="P125" t="s">
        <v>249</v>
      </c>
      <c r="Q125" t="s">
        <v>249</v>
      </c>
      <c r="R125" t="s">
        <v>249</v>
      </c>
      <c r="S125" t="s">
        <v>249</v>
      </c>
      <c r="T125" t="s">
        <v>249</v>
      </c>
      <c r="U125" t="s">
        <v>249</v>
      </c>
      <c r="V125" t="s">
        <v>249</v>
      </c>
      <c r="W125" t="s">
        <v>249</v>
      </c>
      <c r="X125" t="s">
        <v>249</v>
      </c>
      <c r="Y125">
        <v>21</v>
      </c>
      <c r="Z125">
        <v>25</v>
      </c>
      <c r="AA125" t="s">
        <v>249</v>
      </c>
      <c r="AB125" t="s">
        <v>249</v>
      </c>
      <c r="AC125" t="s">
        <v>249</v>
      </c>
      <c r="AD125" t="s">
        <v>249</v>
      </c>
      <c r="AE125" t="s">
        <v>249</v>
      </c>
      <c r="AF125" t="s">
        <v>249</v>
      </c>
    </row>
    <row r="126" spans="1:32">
      <c r="A126" s="79" t="s">
        <v>288</v>
      </c>
      <c r="B126" s="92" t="s">
        <v>19</v>
      </c>
      <c r="C126" s="93" t="s">
        <v>93</v>
      </c>
      <c r="D126" s="94" t="s">
        <v>196</v>
      </c>
      <c r="E126" s="95">
        <v>1E-4</v>
      </c>
      <c r="F126" s="162">
        <v>1</v>
      </c>
      <c r="G126" s="92">
        <v>0.6080000000000001</v>
      </c>
      <c r="H126" s="95">
        <f>E126*F126*G126</f>
        <v>6.0800000000000014E-5</v>
      </c>
      <c r="I126" s="92">
        <f>K124*1800/1000</f>
        <v>0.28799999999999998</v>
      </c>
      <c r="J126" s="92">
        <v>0</v>
      </c>
      <c r="K126" s="97">
        <v>0</v>
      </c>
      <c r="L126" t="str">
        <f t="shared" si="31"/>
        <v>С125</v>
      </c>
      <c r="M126" t="str">
        <f t="shared" si="32"/>
        <v>Сепаратор V-201</v>
      </c>
      <c r="N126" t="str">
        <f t="shared" si="33"/>
        <v>Частичное-ликвидация</v>
      </c>
      <c r="O126" t="s">
        <v>249</v>
      </c>
      <c r="P126" t="s">
        <v>249</v>
      </c>
      <c r="Q126" t="s">
        <v>249</v>
      </c>
      <c r="R126" t="s">
        <v>249</v>
      </c>
      <c r="S126" t="s">
        <v>249</v>
      </c>
      <c r="T126" t="s">
        <v>249</v>
      </c>
      <c r="U126" t="s">
        <v>249</v>
      </c>
      <c r="V126" t="s">
        <v>249</v>
      </c>
      <c r="W126" t="s">
        <v>249</v>
      </c>
      <c r="X126" t="s">
        <v>249</v>
      </c>
      <c r="Y126" t="s">
        <v>249</v>
      </c>
      <c r="Z126" t="s">
        <v>249</v>
      </c>
      <c r="AA126" t="s">
        <v>249</v>
      </c>
      <c r="AB126" t="s">
        <v>249</v>
      </c>
      <c r="AC126" t="s">
        <v>249</v>
      </c>
      <c r="AD126" t="s">
        <v>249</v>
      </c>
      <c r="AE126" t="s">
        <v>249</v>
      </c>
      <c r="AF126" t="s">
        <v>249</v>
      </c>
    </row>
    <row r="127" spans="1:32" ht="15" thickBot="1">
      <c r="A127" s="79" t="s">
        <v>289</v>
      </c>
      <c r="B127" s="167" t="s">
        <v>19</v>
      </c>
      <c r="C127" s="168" t="s">
        <v>201</v>
      </c>
      <c r="D127" s="169" t="s">
        <v>202</v>
      </c>
      <c r="E127" s="170">
        <v>2.5000000000000001E-5</v>
      </c>
      <c r="F127" s="167">
        <v>1</v>
      </c>
      <c r="G127" s="171">
        <v>1</v>
      </c>
      <c r="H127" s="170">
        <f>E127*F127*G127</f>
        <v>2.5000000000000001E-5</v>
      </c>
      <c r="I127" s="171">
        <v>3.63</v>
      </c>
      <c r="J127" s="171">
        <v>3.63</v>
      </c>
      <c r="K127" s="172">
        <v>0</v>
      </c>
      <c r="L127" t="str">
        <f t="shared" si="31"/>
        <v>С126</v>
      </c>
      <c r="M127" t="str">
        <f t="shared" si="32"/>
        <v>Сепаратор V-201</v>
      </c>
      <c r="N127" t="str">
        <f t="shared" si="33"/>
        <v>Полное-огненный шар</v>
      </c>
      <c r="O127" t="s">
        <v>249</v>
      </c>
      <c r="P127" t="s">
        <v>249</v>
      </c>
      <c r="Q127" t="s">
        <v>249</v>
      </c>
      <c r="R127" t="s">
        <v>249</v>
      </c>
      <c r="S127" t="s">
        <v>249</v>
      </c>
      <c r="T127" t="s">
        <v>249</v>
      </c>
      <c r="U127" t="s">
        <v>249</v>
      </c>
      <c r="V127" t="s">
        <v>249</v>
      </c>
      <c r="W127" t="s">
        <v>249</v>
      </c>
      <c r="X127" t="s">
        <v>249</v>
      </c>
      <c r="Y127" t="s">
        <v>249</v>
      </c>
      <c r="Z127" t="s">
        <v>249</v>
      </c>
      <c r="AA127" t="s">
        <v>249</v>
      </c>
      <c r="AB127" t="s">
        <v>249</v>
      </c>
      <c r="AC127">
        <v>60</v>
      </c>
      <c r="AD127">
        <v>92</v>
      </c>
      <c r="AE127">
        <v>111</v>
      </c>
      <c r="AF127">
        <v>145</v>
      </c>
    </row>
    <row r="128" spans="1:32" ht="15" thickTop="1">
      <c r="A128" s="79" t="s">
        <v>290</v>
      </c>
      <c r="B128" s="158" t="s">
        <v>21</v>
      </c>
      <c r="C128" s="159" t="s">
        <v>79</v>
      </c>
      <c r="D128" s="160" t="s">
        <v>194</v>
      </c>
      <c r="E128" s="161">
        <v>1.0000000000000001E-5</v>
      </c>
      <c r="F128" s="158">
        <v>1</v>
      </c>
      <c r="G128" s="158">
        <v>0.05</v>
      </c>
      <c r="H128" s="161">
        <f>E128*F128*G128</f>
        <v>5.0000000000000008E-7</v>
      </c>
      <c r="I128" s="158">
        <v>2.5</v>
      </c>
      <c r="J128" s="158">
        <f>I128</f>
        <v>2.5</v>
      </c>
      <c r="K128" s="108">
        <v>40</v>
      </c>
      <c r="L128" t="str">
        <f t="shared" ref="L128:L136" si="35">A128</f>
        <v>С127</v>
      </c>
      <c r="M128" t="str">
        <f t="shared" ref="M128:M136" si="36">B128</f>
        <v>Емкость V-301</v>
      </c>
      <c r="N128" t="str">
        <f t="shared" ref="N128:N136" si="37">D128</f>
        <v>Полное-пожар</v>
      </c>
      <c r="O128">
        <v>13</v>
      </c>
      <c r="P128">
        <v>17</v>
      </c>
      <c r="Q128">
        <v>22</v>
      </c>
      <c r="R128">
        <v>39</v>
      </c>
      <c r="S128" t="s">
        <v>249</v>
      </c>
      <c r="T128" t="s">
        <v>249</v>
      </c>
      <c r="U128" t="s">
        <v>249</v>
      </c>
      <c r="V128" t="s">
        <v>249</v>
      </c>
      <c r="W128" t="s">
        <v>249</v>
      </c>
      <c r="X128" t="s">
        <v>249</v>
      </c>
      <c r="Y128" t="s">
        <v>249</v>
      </c>
      <c r="Z128" t="s">
        <v>249</v>
      </c>
      <c r="AA128" t="s">
        <v>249</v>
      </c>
      <c r="AB128" t="s">
        <v>249</v>
      </c>
      <c r="AC128" t="s">
        <v>249</v>
      </c>
      <c r="AD128" t="s">
        <v>249</v>
      </c>
      <c r="AE128" t="s">
        <v>249</v>
      </c>
      <c r="AF128" t="s">
        <v>249</v>
      </c>
    </row>
    <row r="129" spans="1:32">
      <c r="A129" s="79" t="s">
        <v>291</v>
      </c>
      <c r="B129" s="104" t="s">
        <v>21</v>
      </c>
      <c r="C129" s="105" t="s">
        <v>81</v>
      </c>
      <c r="D129" s="106" t="s">
        <v>197</v>
      </c>
      <c r="E129" s="107">
        <v>1.0000000000000001E-5</v>
      </c>
      <c r="F129" s="158">
        <v>1</v>
      </c>
      <c r="G129" s="104">
        <v>0.19</v>
      </c>
      <c r="H129" s="107">
        <f t="shared" ref="H129:H134" si="38">E129*F129*G129</f>
        <v>1.9000000000000002E-6</v>
      </c>
      <c r="I129" s="104">
        <v>2.5</v>
      </c>
      <c r="J129" s="104">
        <v>0.03</v>
      </c>
      <c r="K129" s="108">
        <v>0</v>
      </c>
      <c r="L129" t="str">
        <f t="shared" si="35"/>
        <v>С128</v>
      </c>
      <c r="M129" t="str">
        <f t="shared" si="36"/>
        <v>Емкость V-301</v>
      </c>
      <c r="N129" t="str">
        <f t="shared" si="37"/>
        <v>Полное-взрыв</v>
      </c>
      <c r="O129" t="s">
        <v>249</v>
      </c>
      <c r="P129" t="s">
        <v>249</v>
      </c>
      <c r="Q129" t="s">
        <v>249</v>
      </c>
      <c r="R129" t="s">
        <v>249</v>
      </c>
      <c r="S129">
        <v>14</v>
      </c>
      <c r="T129">
        <v>29</v>
      </c>
      <c r="U129">
        <v>78</v>
      </c>
      <c r="V129">
        <v>135</v>
      </c>
      <c r="W129" t="s">
        <v>249</v>
      </c>
      <c r="X129" t="s">
        <v>249</v>
      </c>
      <c r="Y129" t="s">
        <v>249</v>
      </c>
      <c r="Z129" t="s">
        <v>249</v>
      </c>
      <c r="AA129" t="s">
        <v>249</v>
      </c>
      <c r="AB129" t="s">
        <v>249</v>
      </c>
      <c r="AC129" t="s">
        <v>249</v>
      </c>
      <c r="AD129" t="s">
        <v>249</v>
      </c>
      <c r="AE129" t="s">
        <v>249</v>
      </c>
      <c r="AF129" t="s">
        <v>249</v>
      </c>
    </row>
    <row r="130" spans="1:32">
      <c r="A130" s="79" t="s">
        <v>292</v>
      </c>
      <c r="B130" s="158" t="s">
        <v>21</v>
      </c>
      <c r="C130" s="105" t="s">
        <v>83</v>
      </c>
      <c r="D130" s="106" t="s">
        <v>195</v>
      </c>
      <c r="E130" s="107">
        <v>1.0000000000000001E-5</v>
      </c>
      <c r="F130" s="158">
        <v>1</v>
      </c>
      <c r="G130" s="104">
        <v>0.76</v>
      </c>
      <c r="H130" s="107">
        <f t="shared" si="38"/>
        <v>7.6000000000000009E-6</v>
      </c>
      <c r="I130" s="104">
        <v>2.5</v>
      </c>
      <c r="J130" s="104">
        <v>0</v>
      </c>
      <c r="K130" s="109">
        <v>0</v>
      </c>
      <c r="L130" t="str">
        <f t="shared" si="35"/>
        <v>С129</v>
      </c>
      <c r="M130" t="str">
        <f t="shared" si="36"/>
        <v>Емкость V-301</v>
      </c>
      <c r="N130" t="str">
        <f t="shared" si="37"/>
        <v>Полное-ликвидация</v>
      </c>
      <c r="O130" t="s">
        <v>249</v>
      </c>
      <c r="P130" t="s">
        <v>249</v>
      </c>
      <c r="Q130" t="s">
        <v>249</v>
      </c>
      <c r="R130" t="s">
        <v>249</v>
      </c>
      <c r="S130" t="s">
        <v>249</v>
      </c>
      <c r="T130" t="s">
        <v>249</v>
      </c>
      <c r="U130" t="s">
        <v>249</v>
      </c>
      <c r="V130" t="s">
        <v>249</v>
      </c>
      <c r="W130" t="s">
        <v>249</v>
      </c>
      <c r="X130" t="s">
        <v>249</v>
      </c>
      <c r="Y130" t="s">
        <v>249</v>
      </c>
      <c r="Z130" t="s">
        <v>249</v>
      </c>
      <c r="AA130" t="s">
        <v>249</v>
      </c>
      <c r="AB130" t="s">
        <v>249</v>
      </c>
      <c r="AC130" t="s">
        <v>249</v>
      </c>
      <c r="AD130" t="s">
        <v>249</v>
      </c>
      <c r="AE130" t="s">
        <v>249</v>
      </c>
      <c r="AF130" t="s">
        <v>249</v>
      </c>
    </row>
    <row r="131" spans="1:32">
      <c r="A131" s="79" t="s">
        <v>293</v>
      </c>
      <c r="B131" s="104" t="s">
        <v>21</v>
      </c>
      <c r="C131" s="105" t="s">
        <v>85</v>
      </c>
      <c r="D131" s="106" t="s">
        <v>198</v>
      </c>
      <c r="E131" s="107">
        <v>1E-4</v>
      </c>
      <c r="F131" s="158">
        <v>1</v>
      </c>
      <c r="G131" s="104">
        <v>4.0000000000000008E-2</v>
      </c>
      <c r="H131" s="107">
        <f t="shared" si="38"/>
        <v>4.0000000000000007E-6</v>
      </c>
      <c r="I131" s="104">
        <f>K131*300/1000</f>
        <v>0.36</v>
      </c>
      <c r="J131" s="104">
        <f>I131</f>
        <v>0.36</v>
      </c>
      <c r="K131" s="108">
        <v>1.2</v>
      </c>
      <c r="L131" t="str">
        <f t="shared" si="35"/>
        <v>С130</v>
      </c>
      <c r="M131" t="str">
        <f t="shared" si="36"/>
        <v>Емкость V-301</v>
      </c>
      <c r="N131" t="str">
        <f t="shared" si="37"/>
        <v>Частичное-жидкостной факел</v>
      </c>
      <c r="O131" t="s">
        <v>249</v>
      </c>
      <c r="P131" t="s">
        <v>249</v>
      </c>
      <c r="Q131" t="s">
        <v>249</v>
      </c>
      <c r="R131" t="s">
        <v>249</v>
      </c>
      <c r="S131" t="s">
        <v>249</v>
      </c>
      <c r="T131" t="s">
        <v>249</v>
      </c>
      <c r="U131" t="s">
        <v>249</v>
      </c>
      <c r="V131" t="s">
        <v>249</v>
      </c>
      <c r="W131">
        <v>16</v>
      </c>
      <c r="X131">
        <v>3</v>
      </c>
      <c r="Y131" t="s">
        <v>249</v>
      </c>
      <c r="Z131" t="s">
        <v>249</v>
      </c>
      <c r="AA131" t="s">
        <v>249</v>
      </c>
      <c r="AB131" t="s">
        <v>249</v>
      </c>
      <c r="AC131" t="s">
        <v>249</v>
      </c>
      <c r="AD131" t="s">
        <v>249</v>
      </c>
      <c r="AE131" t="s">
        <v>249</v>
      </c>
      <c r="AF131" t="s">
        <v>249</v>
      </c>
    </row>
    <row r="132" spans="1:32">
      <c r="A132" s="79" t="s">
        <v>294</v>
      </c>
      <c r="B132" s="158" t="s">
        <v>21</v>
      </c>
      <c r="C132" s="105" t="s">
        <v>87</v>
      </c>
      <c r="D132" s="106" t="s">
        <v>196</v>
      </c>
      <c r="E132" s="107">
        <v>1E-4</v>
      </c>
      <c r="F132" s="158">
        <v>1</v>
      </c>
      <c r="G132" s="104">
        <v>0.16000000000000003</v>
      </c>
      <c r="H132" s="107">
        <f t="shared" si="38"/>
        <v>1.6000000000000003E-5</v>
      </c>
      <c r="I132" s="104">
        <f>K131*300/1000</f>
        <v>0.36</v>
      </c>
      <c r="J132" s="104">
        <v>0</v>
      </c>
      <c r="K132" s="109">
        <v>0</v>
      </c>
      <c r="L132" t="str">
        <f t="shared" si="35"/>
        <v>С131</v>
      </c>
      <c r="M132" t="str">
        <f t="shared" si="36"/>
        <v>Емкость V-301</v>
      </c>
      <c r="N132" t="str">
        <f t="shared" si="37"/>
        <v>Частичное-ликвидация</v>
      </c>
      <c r="O132" t="s">
        <v>249</v>
      </c>
      <c r="P132" t="s">
        <v>249</v>
      </c>
      <c r="Q132" t="s">
        <v>249</v>
      </c>
      <c r="R132" t="s">
        <v>249</v>
      </c>
      <c r="S132" t="s">
        <v>249</v>
      </c>
      <c r="T132" t="s">
        <v>249</v>
      </c>
      <c r="U132" t="s">
        <v>249</v>
      </c>
      <c r="V132" t="s">
        <v>249</v>
      </c>
      <c r="W132" t="s">
        <v>249</v>
      </c>
      <c r="X132" t="s">
        <v>249</v>
      </c>
      <c r="Y132" t="s">
        <v>249</v>
      </c>
      <c r="Z132" t="s">
        <v>249</v>
      </c>
      <c r="AA132" t="s">
        <v>249</v>
      </c>
      <c r="AB132" t="s">
        <v>249</v>
      </c>
      <c r="AC132" t="s">
        <v>249</v>
      </c>
      <c r="AD132" t="s">
        <v>249</v>
      </c>
      <c r="AE132" t="s">
        <v>249</v>
      </c>
      <c r="AF132" t="s">
        <v>249</v>
      </c>
    </row>
    <row r="133" spans="1:32">
      <c r="A133" s="79" t="s">
        <v>295</v>
      </c>
      <c r="B133" s="104" t="s">
        <v>21</v>
      </c>
      <c r="C133" s="105" t="s">
        <v>89</v>
      </c>
      <c r="D133" s="106" t="s">
        <v>199</v>
      </c>
      <c r="E133" s="107">
        <v>1E-4</v>
      </c>
      <c r="F133" s="158">
        <v>1</v>
      </c>
      <c r="G133" s="104">
        <v>4.0000000000000008E-2</v>
      </c>
      <c r="H133" s="107">
        <f t="shared" si="38"/>
        <v>4.0000000000000007E-6</v>
      </c>
      <c r="I133" s="104">
        <f>K133*1800/1000</f>
        <v>5.3999999999999999E-2</v>
      </c>
      <c r="J133" s="104">
        <f>I133</f>
        <v>5.3999999999999999E-2</v>
      </c>
      <c r="K133" s="108">
        <v>0.03</v>
      </c>
      <c r="L133" t="str">
        <f t="shared" si="35"/>
        <v>С132</v>
      </c>
      <c r="M133" t="str">
        <f t="shared" si="36"/>
        <v>Емкость V-301</v>
      </c>
      <c r="N133" t="str">
        <f t="shared" si="37"/>
        <v>Частичное-газ факел</v>
      </c>
      <c r="O133" t="s">
        <v>249</v>
      </c>
      <c r="P133" t="s">
        <v>249</v>
      </c>
      <c r="Q133" t="s">
        <v>249</v>
      </c>
      <c r="R133" t="s">
        <v>249</v>
      </c>
      <c r="S133" t="s">
        <v>249</v>
      </c>
      <c r="T133" t="s">
        <v>249</v>
      </c>
      <c r="U133" t="s">
        <v>249</v>
      </c>
      <c r="V133" t="s">
        <v>249</v>
      </c>
      <c r="W133">
        <v>3</v>
      </c>
      <c r="X133">
        <v>1</v>
      </c>
      <c r="Y133" t="s">
        <v>249</v>
      </c>
      <c r="Z133" t="s">
        <v>249</v>
      </c>
      <c r="AA133" t="s">
        <v>249</v>
      </c>
      <c r="AB133" t="s">
        <v>249</v>
      </c>
      <c r="AC133" t="s">
        <v>249</v>
      </c>
      <c r="AD133" t="s">
        <v>249</v>
      </c>
      <c r="AE133" t="s">
        <v>249</v>
      </c>
      <c r="AF133" t="s">
        <v>249</v>
      </c>
    </row>
    <row r="134" spans="1:32">
      <c r="A134" s="79" t="s">
        <v>296</v>
      </c>
      <c r="B134" s="158" t="s">
        <v>21</v>
      </c>
      <c r="C134" s="105" t="s">
        <v>91</v>
      </c>
      <c r="D134" s="106" t="s">
        <v>200</v>
      </c>
      <c r="E134" s="107">
        <v>1E-4</v>
      </c>
      <c r="F134" s="158">
        <v>1</v>
      </c>
      <c r="G134" s="104">
        <v>0.15200000000000002</v>
      </c>
      <c r="H134" s="107">
        <f t="shared" si="38"/>
        <v>1.5200000000000004E-5</v>
      </c>
      <c r="I134" s="104">
        <f>K133*1800/1000</f>
        <v>5.3999999999999999E-2</v>
      </c>
      <c r="J134" s="104">
        <f>I134</f>
        <v>5.3999999999999999E-2</v>
      </c>
      <c r="K134" s="109">
        <v>0</v>
      </c>
      <c r="L134" t="str">
        <f t="shared" si="35"/>
        <v>С133</v>
      </c>
      <c r="M134" t="str">
        <f t="shared" si="36"/>
        <v>Емкость V-301</v>
      </c>
      <c r="N134" t="str">
        <f t="shared" si="37"/>
        <v>Частичное-вспышка</v>
      </c>
      <c r="O134" t="s">
        <v>249</v>
      </c>
      <c r="P134" t="s">
        <v>249</v>
      </c>
      <c r="Q134" t="s">
        <v>249</v>
      </c>
      <c r="R134" t="s">
        <v>249</v>
      </c>
      <c r="S134" t="s">
        <v>249</v>
      </c>
      <c r="T134" t="s">
        <v>249</v>
      </c>
      <c r="U134" t="s">
        <v>249</v>
      </c>
      <c r="V134" t="s">
        <v>249</v>
      </c>
      <c r="W134" t="s">
        <v>249</v>
      </c>
      <c r="X134" t="s">
        <v>249</v>
      </c>
      <c r="Y134">
        <v>12</v>
      </c>
      <c r="Z134">
        <v>14</v>
      </c>
      <c r="AA134" t="s">
        <v>249</v>
      </c>
      <c r="AB134" t="s">
        <v>249</v>
      </c>
      <c r="AC134" t="s">
        <v>249</v>
      </c>
      <c r="AD134" t="s">
        <v>249</v>
      </c>
      <c r="AE134" t="s">
        <v>249</v>
      </c>
      <c r="AF134" t="s">
        <v>249</v>
      </c>
    </row>
    <row r="135" spans="1:32">
      <c r="A135" s="79" t="s">
        <v>297</v>
      </c>
      <c r="B135" s="104" t="s">
        <v>21</v>
      </c>
      <c r="C135" s="105" t="s">
        <v>93</v>
      </c>
      <c r="D135" s="106" t="s">
        <v>196</v>
      </c>
      <c r="E135" s="107">
        <v>1E-4</v>
      </c>
      <c r="F135" s="158">
        <v>1</v>
      </c>
      <c r="G135" s="104">
        <v>0.6080000000000001</v>
      </c>
      <c r="H135" s="107">
        <f>E135*F135*G135</f>
        <v>6.0800000000000014E-5</v>
      </c>
      <c r="I135" s="104">
        <f>K133*1800/1000</f>
        <v>5.3999999999999999E-2</v>
      </c>
      <c r="J135" s="104">
        <v>0</v>
      </c>
      <c r="K135" s="109">
        <v>0</v>
      </c>
      <c r="L135" t="str">
        <f t="shared" si="35"/>
        <v>С134</v>
      </c>
      <c r="M135" t="str">
        <f t="shared" si="36"/>
        <v>Емкость V-301</v>
      </c>
      <c r="N135" t="str">
        <f t="shared" si="37"/>
        <v>Частичное-ликвидация</v>
      </c>
      <c r="O135" t="s">
        <v>249</v>
      </c>
      <c r="P135" t="s">
        <v>249</v>
      </c>
      <c r="Q135" t="s">
        <v>249</v>
      </c>
      <c r="R135" t="s">
        <v>249</v>
      </c>
      <c r="S135" t="s">
        <v>249</v>
      </c>
      <c r="T135" t="s">
        <v>249</v>
      </c>
      <c r="U135" t="s">
        <v>249</v>
      </c>
      <c r="V135" t="s">
        <v>249</v>
      </c>
      <c r="W135" t="s">
        <v>249</v>
      </c>
      <c r="X135" t="s">
        <v>249</v>
      </c>
      <c r="Y135" t="s">
        <v>249</v>
      </c>
      <c r="Z135" t="s">
        <v>249</v>
      </c>
      <c r="AA135" t="s">
        <v>249</v>
      </c>
      <c r="AB135" t="s">
        <v>249</v>
      </c>
      <c r="AC135" t="s">
        <v>249</v>
      </c>
      <c r="AD135" t="s">
        <v>249</v>
      </c>
      <c r="AE135" t="s">
        <v>249</v>
      </c>
      <c r="AF135" t="s">
        <v>249</v>
      </c>
    </row>
    <row r="136" spans="1:32">
      <c r="A136" s="79" t="s">
        <v>298</v>
      </c>
      <c r="B136" s="158" t="s">
        <v>21</v>
      </c>
      <c r="C136" s="105" t="s">
        <v>201</v>
      </c>
      <c r="D136" s="106" t="s">
        <v>202</v>
      </c>
      <c r="E136" s="107">
        <v>2.5000000000000001E-5</v>
      </c>
      <c r="F136" s="158">
        <v>1</v>
      </c>
      <c r="G136" s="104">
        <v>1</v>
      </c>
      <c r="H136" s="107">
        <f>E136*F136*G136</f>
        <v>2.5000000000000001E-5</v>
      </c>
      <c r="I136" s="104">
        <v>2.5</v>
      </c>
      <c r="J136" s="104">
        <f>I136</f>
        <v>2.5</v>
      </c>
      <c r="K136" s="109">
        <v>0</v>
      </c>
      <c r="L136" t="str">
        <f t="shared" si="35"/>
        <v>С135</v>
      </c>
      <c r="M136" t="str">
        <f t="shared" si="36"/>
        <v>Емкость V-301</v>
      </c>
      <c r="N136" t="str">
        <f t="shared" si="37"/>
        <v>Полное-огненный шар</v>
      </c>
      <c r="O136" t="s">
        <v>249</v>
      </c>
      <c r="P136" t="s">
        <v>249</v>
      </c>
      <c r="Q136" t="s">
        <v>249</v>
      </c>
      <c r="R136" t="s">
        <v>249</v>
      </c>
      <c r="S136" t="s">
        <v>249</v>
      </c>
      <c r="T136" t="s">
        <v>249</v>
      </c>
      <c r="U136" t="s">
        <v>249</v>
      </c>
      <c r="V136" t="s">
        <v>249</v>
      </c>
      <c r="W136" t="s">
        <v>249</v>
      </c>
      <c r="X136" t="s">
        <v>249</v>
      </c>
      <c r="Y136" t="s">
        <v>249</v>
      </c>
      <c r="Z136" t="s">
        <v>249</v>
      </c>
      <c r="AA136" t="s">
        <v>249</v>
      </c>
      <c r="AB136" t="s">
        <v>249</v>
      </c>
      <c r="AC136">
        <v>48</v>
      </c>
      <c r="AD136">
        <v>76</v>
      </c>
      <c r="AE136">
        <v>93</v>
      </c>
      <c r="AF136">
        <v>123</v>
      </c>
    </row>
    <row r="137" spans="1:32">
      <c r="A137" s="79" t="s">
        <v>299</v>
      </c>
      <c r="B137" s="173" t="s">
        <v>22</v>
      </c>
      <c r="C137" s="174" t="s">
        <v>79</v>
      </c>
      <c r="D137" s="175" t="s">
        <v>194</v>
      </c>
      <c r="E137" s="176">
        <v>1.0000000000000001E-5</v>
      </c>
      <c r="F137" s="173">
        <v>1</v>
      </c>
      <c r="G137" s="173">
        <v>0.05</v>
      </c>
      <c r="H137" s="176">
        <f>E137*F137*G137</f>
        <v>5.0000000000000008E-7</v>
      </c>
      <c r="I137" s="173">
        <v>1.25</v>
      </c>
      <c r="J137" s="173">
        <f>I137</f>
        <v>1.25</v>
      </c>
      <c r="K137" s="177">
        <v>8</v>
      </c>
      <c r="L137" t="str">
        <f t="shared" ref="L137:L200" si="39">A137</f>
        <v>С136</v>
      </c>
      <c r="M137" t="str">
        <f t="shared" ref="M137:M200" si="40">B137</f>
        <v>Реактор R-301</v>
      </c>
      <c r="N137" t="str">
        <f t="shared" ref="N137:N200" si="41">D137</f>
        <v>Полное-пожар</v>
      </c>
      <c r="O137">
        <v>10</v>
      </c>
      <c r="P137">
        <v>12</v>
      </c>
      <c r="Q137">
        <v>15</v>
      </c>
      <c r="R137">
        <v>25</v>
      </c>
      <c r="S137" t="s">
        <v>249</v>
      </c>
      <c r="T137" t="s">
        <v>249</v>
      </c>
      <c r="U137" t="s">
        <v>249</v>
      </c>
      <c r="V137" t="s">
        <v>249</v>
      </c>
      <c r="W137" t="s">
        <v>249</v>
      </c>
      <c r="X137" t="s">
        <v>249</v>
      </c>
      <c r="Y137" t="s">
        <v>249</v>
      </c>
      <c r="Z137" t="s">
        <v>249</v>
      </c>
      <c r="AA137" t="s">
        <v>249</v>
      </c>
      <c r="AB137" t="s">
        <v>249</v>
      </c>
      <c r="AC137" t="s">
        <v>249</v>
      </c>
      <c r="AD137" t="s">
        <v>249</v>
      </c>
      <c r="AE137" t="s">
        <v>249</v>
      </c>
      <c r="AF137" t="s">
        <v>249</v>
      </c>
    </row>
    <row r="138" spans="1:32">
      <c r="A138" s="79" t="s">
        <v>300</v>
      </c>
      <c r="B138" s="178" t="s">
        <v>22</v>
      </c>
      <c r="C138" s="179" t="s">
        <v>81</v>
      </c>
      <c r="D138" s="180" t="s">
        <v>197</v>
      </c>
      <c r="E138" s="181">
        <v>1.0000000000000001E-5</v>
      </c>
      <c r="F138" s="173">
        <v>1</v>
      </c>
      <c r="G138" s="178">
        <v>0.19</v>
      </c>
      <c r="H138" s="181">
        <f t="shared" ref="H138:H143" si="42">E138*F138*G138</f>
        <v>1.9000000000000002E-6</v>
      </c>
      <c r="I138" s="178">
        <v>1.1200000000000001</v>
      </c>
      <c r="J138" s="178">
        <v>0.11</v>
      </c>
      <c r="K138" s="177">
        <v>0</v>
      </c>
      <c r="L138" t="str">
        <f t="shared" si="39"/>
        <v>С137</v>
      </c>
      <c r="M138" t="str">
        <f t="shared" si="40"/>
        <v>Реактор R-301</v>
      </c>
      <c r="N138" t="str">
        <f t="shared" si="41"/>
        <v>Полное-взрыв</v>
      </c>
      <c r="O138" t="s">
        <v>249</v>
      </c>
      <c r="P138" t="s">
        <v>249</v>
      </c>
      <c r="Q138" t="s">
        <v>249</v>
      </c>
      <c r="R138" t="s">
        <v>249</v>
      </c>
      <c r="S138">
        <v>22</v>
      </c>
      <c r="T138">
        <v>44</v>
      </c>
      <c r="U138">
        <v>121</v>
      </c>
      <c r="V138">
        <v>208</v>
      </c>
      <c r="W138" t="s">
        <v>249</v>
      </c>
      <c r="X138" t="s">
        <v>249</v>
      </c>
      <c r="Y138" t="s">
        <v>249</v>
      </c>
      <c r="Z138" t="s">
        <v>249</v>
      </c>
      <c r="AA138" t="s">
        <v>249</v>
      </c>
      <c r="AB138" t="s">
        <v>249</v>
      </c>
      <c r="AC138" t="s">
        <v>249</v>
      </c>
      <c r="AD138" t="s">
        <v>249</v>
      </c>
      <c r="AE138" t="s">
        <v>249</v>
      </c>
      <c r="AF138" t="s">
        <v>249</v>
      </c>
    </row>
    <row r="139" spans="1:32">
      <c r="A139" s="79" t="s">
        <v>301</v>
      </c>
      <c r="B139" s="173" t="s">
        <v>22</v>
      </c>
      <c r="C139" s="179" t="s">
        <v>83</v>
      </c>
      <c r="D139" s="180" t="s">
        <v>195</v>
      </c>
      <c r="E139" s="181">
        <v>1.0000000000000001E-5</v>
      </c>
      <c r="F139" s="173">
        <v>1</v>
      </c>
      <c r="G139" s="178">
        <v>0.76</v>
      </c>
      <c r="H139" s="181">
        <f t="shared" si="42"/>
        <v>7.6000000000000009E-6</v>
      </c>
      <c r="I139" s="178">
        <v>1.25</v>
      </c>
      <c r="J139" s="178">
        <v>0</v>
      </c>
      <c r="K139" s="182">
        <v>0</v>
      </c>
      <c r="L139" t="str">
        <f t="shared" si="39"/>
        <v>С138</v>
      </c>
      <c r="M139" t="str">
        <f t="shared" si="40"/>
        <v>Реактор R-301</v>
      </c>
      <c r="N139" t="str">
        <f t="shared" si="41"/>
        <v>Полное-ликвидация</v>
      </c>
      <c r="O139" t="s">
        <v>249</v>
      </c>
      <c r="P139" t="s">
        <v>249</v>
      </c>
      <c r="Q139" t="s">
        <v>249</v>
      </c>
      <c r="R139" t="s">
        <v>249</v>
      </c>
      <c r="S139" t="s">
        <v>249</v>
      </c>
      <c r="T139" t="s">
        <v>249</v>
      </c>
      <c r="U139" t="s">
        <v>249</v>
      </c>
      <c r="V139" t="s">
        <v>249</v>
      </c>
      <c r="W139" t="s">
        <v>249</v>
      </c>
      <c r="X139" t="s">
        <v>249</v>
      </c>
      <c r="Y139" t="s">
        <v>249</v>
      </c>
      <c r="Z139" t="s">
        <v>249</v>
      </c>
      <c r="AA139" t="s">
        <v>249</v>
      </c>
      <c r="AB139" t="s">
        <v>249</v>
      </c>
      <c r="AC139" t="s">
        <v>249</v>
      </c>
      <c r="AD139" t="s">
        <v>249</v>
      </c>
      <c r="AE139" t="s">
        <v>249</v>
      </c>
      <c r="AF139" t="s">
        <v>249</v>
      </c>
    </row>
    <row r="140" spans="1:32">
      <c r="A140" s="79" t="s">
        <v>302</v>
      </c>
      <c r="B140" s="178" t="s">
        <v>22</v>
      </c>
      <c r="C140" s="179" t="s">
        <v>85</v>
      </c>
      <c r="D140" s="180" t="s">
        <v>198</v>
      </c>
      <c r="E140" s="181">
        <v>1E-4</v>
      </c>
      <c r="F140" s="173">
        <v>1</v>
      </c>
      <c r="G140" s="178">
        <v>4.0000000000000008E-2</v>
      </c>
      <c r="H140" s="181">
        <f t="shared" si="42"/>
        <v>4.0000000000000007E-6</v>
      </c>
      <c r="I140" s="178">
        <f>K140*300/1000</f>
        <v>1.17</v>
      </c>
      <c r="J140" s="178">
        <f>I140</f>
        <v>1.17</v>
      </c>
      <c r="K140" s="177">
        <v>3.9</v>
      </c>
      <c r="L140" t="str">
        <f t="shared" si="39"/>
        <v>С139</v>
      </c>
      <c r="M140" t="str">
        <f t="shared" si="40"/>
        <v>Реактор R-301</v>
      </c>
      <c r="N140" t="str">
        <f t="shared" si="41"/>
        <v>Частичное-жидкостной факел</v>
      </c>
      <c r="O140" t="s">
        <v>249</v>
      </c>
      <c r="P140" t="s">
        <v>249</v>
      </c>
      <c r="Q140" t="s">
        <v>249</v>
      </c>
      <c r="R140" t="s">
        <v>249</v>
      </c>
      <c r="S140" t="s">
        <v>249</v>
      </c>
      <c r="T140" t="s">
        <v>249</v>
      </c>
      <c r="U140" t="s">
        <v>249</v>
      </c>
      <c r="V140" t="s">
        <v>249</v>
      </c>
      <c r="W140">
        <v>25</v>
      </c>
      <c r="X140">
        <v>4</v>
      </c>
      <c r="Y140" t="s">
        <v>249</v>
      </c>
      <c r="Z140" t="s">
        <v>249</v>
      </c>
      <c r="AA140" t="s">
        <v>249</v>
      </c>
      <c r="AB140" t="s">
        <v>249</v>
      </c>
      <c r="AC140" t="s">
        <v>249</v>
      </c>
      <c r="AD140" t="s">
        <v>249</v>
      </c>
      <c r="AE140" t="s">
        <v>249</v>
      </c>
      <c r="AF140" t="s">
        <v>249</v>
      </c>
    </row>
    <row r="141" spans="1:32">
      <c r="A141" s="79" t="s">
        <v>303</v>
      </c>
      <c r="B141" s="173" t="s">
        <v>22</v>
      </c>
      <c r="C141" s="179" t="s">
        <v>87</v>
      </c>
      <c r="D141" s="180" t="s">
        <v>196</v>
      </c>
      <c r="E141" s="181">
        <v>1E-4</v>
      </c>
      <c r="F141" s="173">
        <v>1</v>
      </c>
      <c r="G141" s="178">
        <v>0.16000000000000003</v>
      </c>
      <c r="H141" s="181">
        <f t="shared" si="42"/>
        <v>1.6000000000000003E-5</v>
      </c>
      <c r="I141" s="178">
        <f>K140*300/1000</f>
        <v>1.17</v>
      </c>
      <c r="J141" s="178">
        <v>0</v>
      </c>
      <c r="K141" s="182">
        <v>0</v>
      </c>
      <c r="L141" t="str">
        <f t="shared" si="39"/>
        <v>С140</v>
      </c>
      <c r="M141" t="str">
        <f t="shared" si="40"/>
        <v>Реактор R-301</v>
      </c>
      <c r="N141" t="str">
        <f t="shared" si="41"/>
        <v>Частичное-ликвидация</v>
      </c>
      <c r="O141" t="s">
        <v>249</v>
      </c>
      <c r="P141" t="s">
        <v>249</v>
      </c>
      <c r="Q141" t="s">
        <v>249</v>
      </c>
      <c r="R141" t="s">
        <v>249</v>
      </c>
      <c r="S141" t="s">
        <v>249</v>
      </c>
      <c r="T141" t="s">
        <v>249</v>
      </c>
      <c r="U141" t="s">
        <v>249</v>
      </c>
      <c r="V141" t="s">
        <v>249</v>
      </c>
      <c r="W141" t="s">
        <v>249</v>
      </c>
      <c r="X141" t="s">
        <v>249</v>
      </c>
      <c r="Y141" t="s">
        <v>249</v>
      </c>
      <c r="Z141" t="s">
        <v>249</v>
      </c>
      <c r="AA141" t="s">
        <v>249</v>
      </c>
      <c r="AB141" t="s">
        <v>249</v>
      </c>
      <c r="AC141" t="s">
        <v>249</v>
      </c>
      <c r="AD141" t="s">
        <v>249</v>
      </c>
      <c r="AE141" t="s">
        <v>249</v>
      </c>
      <c r="AF141" t="s">
        <v>249</v>
      </c>
    </row>
    <row r="142" spans="1:32">
      <c r="A142" s="79" t="s">
        <v>304</v>
      </c>
      <c r="B142" s="178" t="s">
        <v>22</v>
      </c>
      <c r="C142" s="179" t="s">
        <v>89</v>
      </c>
      <c r="D142" s="180" t="s">
        <v>199</v>
      </c>
      <c r="E142" s="181">
        <v>1E-4</v>
      </c>
      <c r="F142" s="173">
        <v>1</v>
      </c>
      <c r="G142" s="178">
        <v>4.0000000000000008E-2</v>
      </c>
      <c r="H142" s="181">
        <f t="shared" si="42"/>
        <v>4.0000000000000007E-6</v>
      </c>
      <c r="I142" s="178">
        <f>K142*1800/1000</f>
        <v>0.54</v>
      </c>
      <c r="J142" s="178">
        <f>I142</f>
        <v>0.54</v>
      </c>
      <c r="K142" s="177">
        <v>0.3</v>
      </c>
      <c r="L142" t="str">
        <f t="shared" si="39"/>
        <v>С141</v>
      </c>
      <c r="M142" t="str">
        <f t="shared" si="40"/>
        <v>Реактор R-301</v>
      </c>
      <c r="N142" t="str">
        <f t="shared" si="41"/>
        <v>Частичное-газ факел</v>
      </c>
      <c r="O142" t="s">
        <v>249</v>
      </c>
      <c r="P142" t="s">
        <v>249</v>
      </c>
      <c r="Q142" t="s">
        <v>249</v>
      </c>
      <c r="R142" t="s">
        <v>249</v>
      </c>
      <c r="S142" t="s">
        <v>249</v>
      </c>
      <c r="T142" t="s">
        <v>249</v>
      </c>
      <c r="U142" t="s">
        <v>249</v>
      </c>
      <c r="V142" t="s">
        <v>249</v>
      </c>
      <c r="W142">
        <v>7</v>
      </c>
      <c r="X142">
        <v>2</v>
      </c>
      <c r="Y142" t="s">
        <v>249</v>
      </c>
      <c r="Z142" t="s">
        <v>249</v>
      </c>
      <c r="AA142" t="s">
        <v>249</v>
      </c>
      <c r="AB142" t="s">
        <v>249</v>
      </c>
      <c r="AC142" t="s">
        <v>249</v>
      </c>
      <c r="AD142" t="s">
        <v>249</v>
      </c>
      <c r="AE142" t="s">
        <v>249</v>
      </c>
      <c r="AF142" t="s">
        <v>249</v>
      </c>
    </row>
    <row r="143" spans="1:32">
      <c r="A143" s="79" t="s">
        <v>305</v>
      </c>
      <c r="B143" s="173" t="s">
        <v>22</v>
      </c>
      <c r="C143" s="179" t="s">
        <v>91</v>
      </c>
      <c r="D143" s="180" t="s">
        <v>200</v>
      </c>
      <c r="E143" s="181">
        <v>1E-4</v>
      </c>
      <c r="F143" s="173">
        <v>1</v>
      </c>
      <c r="G143" s="178">
        <v>0.15200000000000002</v>
      </c>
      <c r="H143" s="181">
        <f t="shared" si="42"/>
        <v>1.5200000000000004E-5</v>
      </c>
      <c r="I143" s="178">
        <f>K142*1800/1000</f>
        <v>0.54</v>
      </c>
      <c r="J143" s="178">
        <f>I143</f>
        <v>0.54</v>
      </c>
      <c r="K143" s="182">
        <v>0</v>
      </c>
      <c r="L143" t="str">
        <f t="shared" si="39"/>
        <v>С142</v>
      </c>
      <c r="M143" t="str">
        <f t="shared" si="40"/>
        <v>Реактор R-301</v>
      </c>
      <c r="N143" t="str">
        <f t="shared" si="41"/>
        <v>Частичное-вспышка</v>
      </c>
      <c r="O143" t="s">
        <v>249</v>
      </c>
      <c r="P143" t="s">
        <v>249</v>
      </c>
      <c r="Q143" t="s">
        <v>249</v>
      </c>
      <c r="R143" t="s">
        <v>249</v>
      </c>
      <c r="S143" t="s">
        <v>249</v>
      </c>
      <c r="T143" t="s">
        <v>249</v>
      </c>
      <c r="U143" t="s">
        <v>249</v>
      </c>
      <c r="V143" t="s">
        <v>249</v>
      </c>
      <c r="W143" t="s">
        <v>249</v>
      </c>
      <c r="X143" t="s">
        <v>249</v>
      </c>
      <c r="Y143">
        <v>26</v>
      </c>
      <c r="Z143">
        <v>31</v>
      </c>
      <c r="AA143" t="s">
        <v>249</v>
      </c>
      <c r="AB143" t="s">
        <v>249</v>
      </c>
      <c r="AC143" t="s">
        <v>249</v>
      </c>
      <c r="AD143" t="s">
        <v>249</v>
      </c>
      <c r="AE143" t="s">
        <v>249</v>
      </c>
      <c r="AF143" t="s">
        <v>249</v>
      </c>
    </row>
    <row r="144" spans="1:32">
      <c r="A144" s="79" t="s">
        <v>306</v>
      </c>
      <c r="B144" s="178" t="s">
        <v>22</v>
      </c>
      <c r="C144" s="179" t="s">
        <v>93</v>
      </c>
      <c r="D144" s="180" t="s">
        <v>196</v>
      </c>
      <c r="E144" s="181">
        <v>1E-4</v>
      </c>
      <c r="F144" s="173">
        <v>1</v>
      </c>
      <c r="G144" s="178">
        <v>0.6080000000000001</v>
      </c>
      <c r="H144" s="181">
        <f>E144*F144*G144</f>
        <v>6.0800000000000014E-5</v>
      </c>
      <c r="I144" s="178">
        <f>K142*1800/1000</f>
        <v>0.54</v>
      </c>
      <c r="J144" s="178">
        <v>0</v>
      </c>
      <c r="K144" s="182">
        <v>0</v>
      </c>
      <c r="L144" t="str">
        <f t="shared" si="39"/>
        <v>С143</v>
      </c>
      <c r="M144" t="str">
        <f t="shared" si="40"/>
        <v>Реактор R-301</v>
      </c>
      <c r="N144" t="str">
        <f t="shared" si="41"/>
        <v>Частичное-ликвидация</v>
      </c>
      <c r="O144" t="s">
        <v>249</v>
      </c>
      <c r="P144" t="s">
        <v>249</v>
      </c>
      <c r="Q144" t="s">
        <v>249</v>
      </c>
      <c r="R144" t="s">
        <v>249</v>
      </c>
      <c r="S144" t="s">
        <v>249</v>
      </c>
      <c r="T144" t="s">
        <v>249</v>
      </c>
      <c r="U144" t="s">
        <v>249</v>
      </c>
      <c r="V144" t="s">
        <v>249</v>
      </c>
      <c r="W144" t="s">
        <v>249</v>
      </c>
      <c r="X144" t="s">
        <v>249</v>
      </c>
      <c r="Y144" t="s">
        <v>249</v>
      </c>
      <c r="Z144" t="s">
        <v>249</v>
      </c>
      <c r="AA144" t="s">
        <v>249</v>
      </c>
      <c r="AB144" t="s">
        <v>249</v>
      </c>
      <c r="AC144" t="s">
        <v>249</v>
      </c>
      <c r="AD144" t="s">
        <v>249</v>
      </c>
      <c r="AE144" t="s">
        <v>249</v>
      </c>
      <c r="AF144" t="s">
        <v>249</v>
      </c>
    </row>
    <row r="145" spans="1:32">
      <c r="A145" s="79" t="s">
        <v>307</v>
      </c>
      <c r="B145" s="173" t="s">
        <v>22</v>
      </c>
      <c r="C145" s="179" t="s">
        <v>201</v>
      </c>
      <c r="D145" s="180" t="s">
        <v>202</v>
      </c>
      <c r="E145" s="181">
        <v>2.5000000000000001E-5</v>
      </c>
      <c r="F145" s="173">
        <v>1</v>
      </c>
      <c r="G145" s="178">
        <v>1</v>
      </c>
      <c r="H145" s="181">
        <f>E145*F145*G145</f>
        <v>2.5000000000000001E-5</v>
      </c>
      <c r="I145" s="178">
        <v>1.25</v>
      </c>
      <c r="J145" s="178">
        <f>I145</f>
        <v>1.25</v>
      </c>
      <c r="K145" s="182">
        <v>0</v>
      </c>
      <c r="L145" t="str">
        <f t="shared" si="39"/>
        <v>С144</v>
      </c>
      <c r="M145" t="str">
        <f t="shared" si="40"/>
        <v>Реактор R-301</v>
      </c>
      <c r="N145" t="str">
        <f t="shared" si="41"/>
        <v>Полное-огненный шар</v>
      </c>
      <c r="O145" t="s">
        <v>249</v>
      </c>
      <c r="P145" t="s">
        <v>249</v>
      </c>
      <c r="Q145" t="s">
        <v>249</v>
      </c>
      <c r="R145" t="s">
        <v>249</v>
      </c>
      <c r="S145" t="s">
        <v>249</v>
      </c>
      <c r="T145" t="s">
        <v>249</v>
      </c>
      <c r="U145" t="s">
        <v>249</v>
      </c>
      <c r="V145" t="s">
        <v>249</v>
      </c>
      <c r="W145" t="s">
        <v>249</v>
      </c>
      <c r="X145" t="s">
        <v>249</v>
      </c>
      <c r="Y145" t="s">
        <v>249</v>
      </c>
      <c r="Z145" t="s">
        <v>249</v>
      </c>
      <c r="AA145" t="s">
        <v>249</v>
      </c>
      <c r="AB145" t="s">
        <v>249</v>
      </c>
      <c r="AC145">
        <v>30</v>
      </c>
      <c r="AD145">
        <v>54</v>
      </c>
      <c r="AE145">
        <v>67</v>
      </c>
      <c r="AF145">
        <v>90</v>
      </c>
    </row>
    <row r="146" spans="1:32">
      <c r="A146" s="79" t="s">
        <v>308</v>
      </c>
      <c r="B146" s="183" t="s">
        <v>23</v>
      </c>
      <c r="C146" s="184" t="s">
        <v>79</v>
      </c>
      <c r="D146" s="185" t="s">
        <v>194</v>
      </c>
      <c r="E146" s="186">
        <v>1E-4</v>
      </c>
      <c r="F146" s="183">
        <v>1</v>
      </c>
      <c r="G146" s="183">
        <v>0.05</v>
      </c>
      <c r="H146" s="186">
        <f>E146*F146*G146</f>
        <v>5.0000000000000004E-6</v>
      </c>
      <c r="I146" s="183">
        <v>1.4</v>
      </c>
      <c r="J146" s="183">
        <f>I146</f>
        <v>1.4</v>
      </c>
      <c r="K146" s="187">
        <v>9</v>
      </c>
      <c r="L146" t="str">
        <f t="shared" si="39"/>
        <v>С145</v>
      </c>
      <c r="M146" t="str">
        <f t="shared" si="40"/>
        <v>Теплообменник Е-302</v>
      </c>
      <c r="N146" t="str">
        <f t="shared" si="41"/>
        <v>Полное-пожар</v>
      </c>
      <c r="O146">
        <v>10</v>
      </c>
      <c r="P146">
        <v>12</v>
      </c>
      <c r="Q146">
        <v>16</v>
      </c>
      <c r="R146">
        <v>26</v>
      </c>
      <c r="S146" t="s">
        <v>249</v>
      </c>
      <c r="T146" t="s">
        <v>249</v>
      </c>
      <c r="U146" t="s">
        <v>249</v>
      </c>
      <c r="V146" t="s">
        <v>249</v>
      </c>
      <c r="W146" t="s">
        <v>249</v>
      </c>
      <c r="X146" t="s">
        <v>249</v>
      </c>
      <c r="Y146" t="s">
        <v>249</v>
      </c>
      <c r="Z146" t="s">
        <v>249</v>
      </c>
      <c r="AA146" t="s">
        <v>249</v>
      </c>
      <c r="AB146" t="s">
        <v>249</v>
      </c>
      <c r="AC146" t="s">
        <v>249</v>
      </c>
      <c r="AD146" t="s">
        <v>249</v>
      </c>
      <c r="AE146" t="s">
        <v>249</v>
      </c>
      <c r="AF146" t="s">
        <v>249</v>
      </c>
    </row>
    <row r="147" spans="1:32">
      <c r="A147" s="79" t="s">
        <v>309</v>
      </c>
      <c r="B147" s="188" t="s">
        <v>23</v>
      </c>
      <c r="C147" s="189" t="s">
        <v>81</v>
      </c>
      <c r="D147" s="190" t="s">
        <v>197</v>
      </c>
      <c r="E147" s="191">
        <v>1E-4</v>
      </c>
      <c r="F147" s="183">
        <v>1</v>
      </c>
      <c r="G147" s="188">
        <v>0.19</v>
      </c>
      <c r="H147" s="191">
        <f t="shared" ref="H147:H152" si="43">E147*F147*G147</f>
        <v>1.9000000000000001E-5</v>
      </c>
      <c r="I147" s="188">
        <v>1.4</v>
      </c>
      <c r="J147" s="188">
        <v>0.14000000000000001</v>
      </c>
      <c r="K147" s="187">
        <v>0</v>
      </c>
      <c r="L147" t="str">
        <f t="shared" si="39"/>
        <v>С146</v>
      </c>
      <c r="M147" t="str">
        <f t="shared" si="40"/>
        <v>Теплообменник Е-302</v>
      </c>
      <c r="N147" t="str">
        <f t="shared" si="41"/>
        <v>Полное-взрыв</v>
      </c>
      <c r="O147" t="s">
        <v>249</v>
      </c>
      <c r="P147" t="s">
        <v>249</v>
      </c>
      <c r="Q147" t="s">
        <v>249</v>
      </c>
      <c r="R147" t="s">
        <v>249</v>
      </c>
      <c r="S147">
        <v>24</v>
      </c>
      <c r="T147">
        <v>48</v>
      </c>
      <c r="U147">
        <v>131</v>
      </c>
      <c r="V147">
        <v>225</v>
      </c>
      <c r="W147" t="s">
        <v>249</v>
      </c>
      <c r="X147" t="s">
        <v>249</v>
      </c>
      <c r="Y147" t="s">
        <v>249</v>
      </c>
      <c r="Z147" t="s">
        <v>249</v>
      </c>
      <c r="AA147" t="s">
        <v>249</v>
      </c>
      <c r="AB147" t="s">
        <v>249</v>
      </c>
      <c r="AC147" t="s">
        <v>249</v>
      </c>
      <c r="AD147" t="s">
        <v>249</v>
      </c>
      <c r="AE147" t="s">
        <v>249</v>
      </c>
      <c r="AF147" t="s">
        <v>249</v>
      </c>
    </row>
    <row r="148" spans="1:32">
      <c r="A148" s="79" t="s">
        <v>310</v>
      </c>
      <c r="B148" s="183" t="s">
        <v>23</v>
      </c>
      <c r="C148" s="189" t="s">
        <v>83</v>
      </c>
      <c r="D148" s="190" t="s">
        <v>195</v>
      </c>
      <c r="E148" s="191">
        <v>1E-4</v>
      </c>
      <c r="F148" s="183">
        <v>1</v>
      </c>
      <c r="G148" s="188">
        <v>0.76</v>
      </c>
      <c r="H148" s="191">
        <f t="shared" si="43"/>
        <v>7.6000000000000004E-5</v>
      </c>
      <c r="I148" s="188">
        <v>1.4</v>
      </c>
      <c r="J148" s="188">
        <v>0</v>
      </c>
      <c r="K148" s="192">
        <v>0</v>
      </c>
      <c r="L148" t="str">
        <f t="shared" si="39"/>
        <v>С147</v>
      </c>
      <c r="M148" t="str">
        <f t="shared" si="40"/>
        <v>Теплообменник Е-302</v>
      </c>
      <c r="N148" t="str">
        <f t="shared" si="41"/>
        <v>Полное-ликвидация</v>
      </c>
      <c r="O148" t="s">
        <v>249</v>
      </c>
      <c r="P148" t="s">
        <v>249</v>
      </c>
      <c r="Q148" t="s">
        <v>249</v>
      </c>
      <c r="R148" t="s">
        <v>249</v>
      </c>
      <c r="S148" t="s">
        <v>249</v>
      </c>
      <c r="T148" t="s">
        <v>249</v>
      </c>
      <c r="U148" t="s">
        <v>249</v>
      </c>
      <c r="V148" t="s">
        <v>249</v>
      </c>
      <c r="W148" t="s">
        <v>249</v>
      </c>
      <c r="X148" t="s">
        <v>249</v>
      </c>
      <c r="Y148" t="s">
        <v>249</v>
      </c>
      <c r="Z148" t="s">
        <v>249</v>
      </c>
      <c r="AA148" t="s">
        <v>249</v>
      </c>
      <c r="AB148" t="s">
        <v>249</v>
      </c>
      <c r="AC148" t="s">
        <v>249</v>
      </c>
      <c r="AD148" t="s">
        <v>249</v>
      </c>
      <c r="AE148" t="s">
        <v>249</v>
      </c>
      <c r="AF148" t="s">
        <v>249</v>
      </c>
    </row>
    <row r="149" spans="1:32">
      <c r="A149" s="79" t="s">
        <v>311</v>
      </c>
      <c r="B149" s="188" t="s">
        <v>23</v>
      </c>
      <c r="C149" s="189" t="s">
        <v>85</v>
      </c>
      <c r="D149" s="190" t="s">
        <v>198</v>
      </c>
      <c r="E149" s="191">
        <v>1E-3</v>
      </c>
      <c r="F149" s="183">
        <v>1</v>
      </c>
      <c r="G149" s="188">
        <v>4.0000000000000008E-2</v>
      </c>
      <c r="H149" s="191">
        <f t="shared" si="43"/>
        <v>4.000000000000001E-5</v>
      </c>
      <c r="I149" s="188">
        <f>K149*300/1000</f>
        <v>1.26</v>
      </c>
      <c r="J149" s="188">
        <f>I149</f>
        <v>1.26</v>
      </c>
      <c r="K149" s="187">
        <v>4.2</v>
      </c>
      <c r="L149" t="str">
        <f t="shared" si="39"/>
        <v>С148</v>
      </c>
      <c r="M149" t="str">
        <f t="shared" si="40"/>
        <v>Теплообменник Е-302</v>
      </c>
      <c r="N149" t="str">
        <f t="shared" si="41"/>
        <v>Частичное-жидкостной факел</v>
      </c>
      <c r="O149" t="s">
        <v>249</v>
      </c>
      <c r="P149" t="s">
        <v>249</v>
      </c>
      <c r="Q149" t="s">
        <v>249</v>
      </c>
      <c r="R149" t="s">
        <v>249</v>
      </c>
      <c r="S149" t="s">
        <v>249</v>
      </c>
      <c r="T149" t="s">
        <v>249</v>
      </c>
      <c r="U149" t="s">
        <v>249</v>
      </c>
      <c r="V149" t="s">
        <v>249</v>
      </c>
      <c r="W149">
        <v>26</v>
      </c>
      <c r="X149">
        <v>4</v>
      </c>
      <c r="Y149" t="s">
        <v>249</v>
      </c>
      <c r="Z149" t="s">
        <v>249</v>
      </c>
      <c r="AA149" t="s">
        <v>249</v>
      </c>
      <c r="AB149" t="s">
        <v>249</v>
      </c>
      <c r="AC149" t="s">
        <v>249</v>
      </c>
      <c r="AD149" t="s">
        <v>249</v>
      </c>
      <c r="AE149" t="s">
        <v>249</v>
      </c>
      <c r="AF149" t="s">
        <v>249</v>
      </c>
    </row>
    <row r="150" spans="1:32">
      <c r="A150" s="79" t="s">
        <v>312</v>
      </c>
      <c r="B150" s="183" t="s">
        <v>23</v>
      </c>
      <c r="C150" s="189" t="s">
        <v>87</v>
      </c>
      <c r="D150" s="190" t="s">
        <v>196</v>
      </c>
      <c r="E150" s="191">
        <v>1E-3</v>
      </c>
      <c r="F150" s="183">
        <v>1</v>
      </c>
      <c r="G150" s="188">
        <v>0.16000000000000003</v>
      </c>
      <c r="H150" s="191">
        <f t="shared" si="43"/>
        <v>1.6000000000000004E-4</v>
      </c>
      <c r="I150" s="188">
        <f>K149*300/1000</f>
        <v>1.26</v>
      </c>
      <c r="J150" s="188">
        <v>0</v>
      </c>
      <c r="K150" s="192">
        <v>0</v>
      </c>
      <c r="L150" t="str">
        <f t="shared" si="39"/>
        <v>С149</v>
      </c>
      <c r="M150" t="str">
        <f t="shared" si="40"/>
        <v>Теплообменник Е-302</v>
      </c>
      <c r="N150" t="str">
        <f t="shared" si="41"/>
        <v>Частичное-ликвидация</v>
      </c>
      <c r="O150" t="s">
        <v>249</v>
      </c>
      <c r="P150" t="s">
        <v>249</v>
      </c>
      <c r="Q150" t="s">
        <v>249</v>
      </c>
      <c r="R150" t="s">
        <v>249</v>
      </c>
      <c r="S150" t="s">
        <v>249</v>
      </c>
      <c r="T150" t="s">
        <v>249</v>
      </c>
      <c r="U150" t="s">
        <v>249</v>
      </c>
      <c r="V150" t="s">
        <v>249</v>
      </c>
      <c r="W150" t="s">
        <v>249</v>
      </c>
      <c r="X150" t="s">
        <v>249</v>
      </c>
      <c r="Y150" t="s">
        <v>249</v>
      </c>
      <c r="Z150" t="s">
        <v>249</v>
      </c>
      <c r="AA150" t="s">
        <v>249</v>
      </c>
      <c r="AB150" t="s">
        <v>249</v>
      </c>
      <c r="AC150" t="s">
        <v>249</v>
      </c>
      <c r="AD150" t="s">
        <v>249</v>
      </c>
      <c r="AE150" t="s">
        <v>249</v>
      </c>
      <c r="AF150" t="s">
        <v>249</v>
      </c>
    </row>
    <row r="151" spans="1:32">
      <c r="A151" s="79" t="s">
        <v>313</v>
      </c>
      <c r="B151" s="188" t="s">
        <v>23</v>
      </c>
      <c r="C151" s="189" t="s">
        <v>89</v>
      </c>
      <c r="D151" s="190" t="s">
        <v>199</v>
      </c>
      <c r="E151" s="191">
        <v>1E-3</v>
      </c>
      <c r="F151" s="183">
        <v>1</v>
      </c>
      <c r="G151" s="188">
        <v>4.0000000000000008E-2</v>
      </c>
      <c r="H151" s="191">
        <f t="shared" si="43"/>
        <v>4.000000000000001E-5</v>
      </c>
      <c r="I151" s="188">
        <f>K151*1800/1000</f>
        <v>0.63</v>
      </c>
      <c r="J151" s="188">
        <f>I151</f>
        <v>0.63</v>
      </c>
      <c r="K151" s="187">
        <v>0.35</v>
      </c>
      <c r="L151" t="str">
        <f t="shared" si="39"/>
        <v>С150</v>
      </c>
      <c r="M151" t="str">
        <f t="shared" si="40"/>
        <v>Теплообменник Е-302</v>
      </c>
      <c r="N151" t="str">
        <f t="shared" si="41"/>
        <v>Частичное-газ факел</v>
      </c>
      <c r="O151" t="s">
        <v>249</v>
      </c>
      <c r="P151" t="s">
        <v>249</v>
      </c>
      <c r="Q151" t="s">
        <v>249</v>
      </c>
      <c r="R151" t="s">
        <v>249</v>
      </c>
      <c r="S151" t="s">
        <v>249</v>
      </c>
      <c r="T151" t="s">
        <v>249</v>
      </c>
      <c r="U151" t="s">
        <v>249</v>
      </c>
      <c r="V151" t="s">
        <v>249</v>
      </c>
      <c r="W151">
        <v>8</v>
      </c>
      <c r="X151">
        <v>2</v>
      </c>
      <c r="Y151" t="s">
        <v>249</v>
      </c>
      <c r="Z151" t="s">
        <v>249</v>
      </c>
      <c r="AA151" t="s">
        <v>249</v>
      </c>
      <c r="AB151" t="s">
        <v>249</v>
      </c>
      <c r="AC151" t="s">
        <v>249</v>
      </c>
      <c r="AD151" t="s">
        <v>249</v>
      </c>
      <c r="AE151" t="s">
        <v>249</v>
      </c>
      <c r="AF151" t="s">
        <v>249</v>
      </c>
    </row>
    <row r="152" spans="1:32">
      <c r="A152" s="79" t="s">
        <v>314</v>
      </c>
      <c r="B152" s="183" t="s">
        <v>23</v>
      </c>
      <c r="C152" s="189" t="s">
        <v>91</v>
      </c>
      <c r="D152" s="190" t="s">
        <v>200</v>
      </c>
      <c r="E152" s="191">
        <v>1E-3</v>
      </c>
      <c r="F152" s="183">
        <v>1</v>
      </c>
      <c r="G152" s="188">
        <v>0.15200000000000002</v>
      </c>
      <c r="H152" s="191">
        <f t="shared" si="43"/>
        <v>1.5200000000000004E-4</v>
      </c>
      <c r="I152" s="188">
        <f>K151*1800/1000</f>
        <v>0.63</v>
      </c>
      <c r="J152" s="188">
        <f>I152</f>
        <v>0.63</v>
      </c>
      <c r="K152" s="192">
        <v>0</v>
      </c>
      <c r="L152" t="str">
        <f t="shared" si="39"/>
        <v>С151</v>
      </c>
      <c r="M152" t="str">
        <f t="shared" si="40"/>
        <v>Теплообменник Е-302</v>
      </c>
      <c r="N152" t="str">
        <f t="shared" si="41"/>
        <v>Частичное-вспышка</v>
      </c>
      <c r="O152" t="s">
        <v>249</v>
      </c>
      <c r="P152" t="s">
        <v>249</v>
      </c>
      <c r="Q152" t="s">
        <v>249</v>
      </c>
      <c r="R152" t="s">
        <v>249</v>
      </c>
      <c r="S152" t="s">
        <v>249</v>
      </c>
      <c r="T152" t="s">
        <v>249</v>
      </c>
      <c r="U152" t="s">
        <v>249</v>
      </c>
      <c r="V152" t="s">
        <v>249</v>
      </c>
      <c r="W152" t="s">
        <v>249</v>
      </c>
      <c r="X152" t="s">
        <v>249</v>
      </c>
      <c r="Y152">
        <v>27</v>
      </c>
      <c r="Z152">
        <v>32</v>
      </c>
      <c r="AA152" t="s">
        <v>249</v>
      </c>
      <c r="AB152" t="s">
        <v>249</v>
      </c>
      <c r="AC152" t="s">
        <v>249</v>
      </c>
      <c r="AD152" t="s">
        <v>249</v>
      </c>
      <c r="AE152" t="s">
        <v>249</v>
      </c>
      <c r="AF152" t="s">
        <v>249</v>
      </c>
    </row>
    <row r="153" spans="1:32">
      <c r="A153" s="79" t="s">
        <v>315</v>
      </c>
      <c r="B153" s="188" t="s">
        <v>23</v>
      </c>
      <c r="C153" s="189" t="s">
        <v>93</v>
      </c>
      <c r="D153" s="190" t="s">
        <v>196</v>
      </c>
      <c r="E153" s="191">
        <v>1E-3</v>
      </c>
      <c r="F153" s="183">
        <v>1</v>
      </c>
      <c r="G153" s="188">
        <v>0.6080000000000001</v>
      </c>
      <c r="H153" s="191">
        <f>E153*F153*G153</f>
        <v>6.0800000000000014E-4</v>
      </c>
      <c r="I153" s="188">
        <f>K151*1800/1000</f>
        <v>0.63</v>
      </c>
      <c r="J153" s="188">
        <v>0</v>
      </c>
      <c r="K153" s="192">
        <v>0</v>
      </c>
      <c r="L153" t="str">
        <f t="shared" si="39"/>
        <v>С152</v>
      </c>
      <c r="M153" t="str">
        <f t="shared" si="40"/>
        <v>Теплообменник Е-302</v>
      </c>
      <c r="N153" t="str">
        <f t="shared" si="41"/>
        <v>Частичное-ликвидация</v>
      </c>
      <c r="O153" t="s">
        <v>249</v>
      </c>
      <c r="P153" t="s">
        <v>249</v>
      </c>
      <c r="Q153" t="s">
        <v>249</v>
      </c>
      <c r="R153" t="s">
        <v>249</v>
      </c>
      <c r="S153" t="s">
        <v>249</v>
      </c>
      <c r="T153" t="s">
        <v>249</v>
      </c>
      <c r="U153" t="s">
        <v>249</v>
      </c>
      <c r="V153" t="s">
        <v>249</v>
      </c>
      <c r="W153" t="s">
        <v>249</v>
      </c>
      <c r="X153" t="s">
        <v>249</v>
      </c>
      <c r="Y153" t="s">
        <v>249</v>
      </c>
      <c r="Z153" t="s">
        <v>249</v>
      </c>
      <c r="AA153" t="s">
        <v>249</v>
      </c>
      <c r="AB153" t="s">
        <v>249</v>
      </c>
      <c r="AC153" t="s">
        <v>249</v>
      </c>
      <c r="AD153" t="s">
        <v>249</v>
      </c>
      <c r="AE153" t="s">
        <v>249</v>
      </c>
      <c r="AF153" t="s">
        <v>249</v>
      </c>
    </row>
    <row r="154" spans="1:32">
      <c r="A154" s="79" t="s">
        <v>316</v>
      </c>
      <c r="B154" s="183" t="s">
        <v>23</v>
      </c>
      <c r="C154" s="189" t="s">
        <v>201</v>
      </c>
      <c r="D154" s="190" t="s">
        <v>202</v>
      </c>
      <c r="E154" s="191">
        <v>2.5000000000000001E-5</v>
      </c>
      <c r="F154" s="183">
        <v>1</v>
      </c>
      <c r="G154" s="188">
        <v>1</v>
      </c>
      <c r="H154" s="191">
        <f>E154*F154*G154</f>
        <v>2.5000000000000001E-5</v>
      </c>
      <c r="I154" s="188">
        <v>1.4</v>
      </c>
      <c r="J154" s="188">
        <f>I154</f>
        <v>1.4</v>
      </c>
      <c r="K154" s="192">
        <v>0</v>
      </c>
      <c r="L154" t="str">
        <f t="shared" si="39"/>
        <v>С153</v>
      </c>
      <c r="M154" t="str">
        <f t="shared" si="40"/>
        <v>Теплообменник Е-302</v>
      </c>
      <c r="N154" t="str">
        <f t="shared" si="41"/>
        <v>Полное-огненный шар</v>
      </c>
      <c r="O154" t="s">
        <v>249</v>
      </c>
      <c r="P154" t="s">
        <v>249</v>
      </c>
      <c r="Q154" t="s">
        <v>249</v>
      </c>
      <c r="R154" t="s">
        <v>249</v>
      </c>
      <c r="S154" t="s">
        <v>249</v>
      </c>
      <c r="T154" t="s">
        <v>249</v>
      </c>
      <c r="U154" t="s">
        <v>249</v>
      </c>
      <c r="V154" t="s">
        <v>249</v>
      </c>
      <c r="W154" t="s">
        <v>249</v>
      </c>
      <c r="X154" t="s">
        <v>249</v>
      </c>
      <c r="Y154" t="s">
        <v>249</v>
      </c>
      <c r="Z154" t="s">
        <v>249</v>
      </c>
      <c r="AA154" t="s">
        <v>249</v>
      </c>
      <c r="AB154" t="s">
        <v>249</v>
      </c>
      <c r="AC154">
        <v>32</v>
      </c>
      <c r="AD154">
        <v>57</v>
      </c>
      <c r="AE154">
        <v>71</v>
      </c>
      <c r="AF154">
        <v>95</v>
      </c>
    </row>
    <row r="155" spans="1:32">
      <c r="A155" s="79" t="s">
        <v>317</v>
      </c>
      <c r="B155" s="150" t="s">
        <v>24</v>
      </c>
      <c r="C155" s="151" t="s">
        <v>79</v>
      </c>
      <c r="D155" s="152" t="s">
        <v>194</v>
      </c>
      <c r="E155" s="153">
        <v>1.0000000000000001E-5</v>
      </c>
      <c r="F155" s="150">
        <v>1</v>
      </c>
      <c r="G155" s="150">
        <v>0.05</v>
      </c>
      <c r="H155" s="153">
        <f>E155*F155*G155</f>
        <v>5.0000000000000008E-7</v>
      </c>
      <c r="I155" s="150">
        <v>3.38</v>
      </c>
      <c r="J155" s="150">
        <f>I155</f>
        <v>3.38</v>
      </c>
      <c r="K155" s="102">
        <v>54</v>
      </c>
      <c r="L155" t="str">
        <f t="shared" si="39"/>
        <v>С154</v>
      </c>
      <c r="M155" t="str">
        <f t="shared" si="40"/>
        <v>Ресивер V-303</v>
      </c>
      <c r="N155" t="str">
        <f t="shared" si="41"/>
        <v>Полное-пожар</v>
      </c>
      <c r="O155">
        <v>13</v>
      </c>
      <c r="P155">
        <v>17</v>
      </c>
      <c r="Q155">
        <v>23</v>
      </c>
      <c r="R155">
        <v>42</v>
      </c>
      <c r="S155" t="s">
        <v>249</v>
      </c>
      <c r="T155" t="s">
        <v>249</v>
      </c>
      <c r="U155" t="s">
        <v>249</v>
      </c>
      <c r="V155" t="s">
        <v>249</v>
      </c>
      <c r="W155" t="s">
        <v>249</v>
      </c>
      <c r="X155" t="s">
        <v>249</v>
      </c>
      <c r="Y155" t="s">
        <v>249</v>
      </c>
      <c r="Z155" t="s">
        <v>249</v>
      </c>
      <c r="AA155" t="s">
        <v>249</v>
      </c>
      <c r="AB155" t="s">
        <v>249</v>
      </c>
      <c r="AC155" t="s">
        <v>249</v>
      </c>
      <c r="AD155" t="s">
        <v>249</v>
      </c>
      <c r="AE155" t="s">
        <v>249</v>
      </c>
      <c r="AF155" t="s">
        <v>249</v>
      </c>
    </row>
    <row r="156" spans="1:32">
      <c r="A156" s="79" t="s">
        <v>318</v>
      </c>
      <c r="B156" s="98" t="s">
        <v>24</v>
      </c>
      <c r="C156" s="99" t="s">
        <v>81</v>
      </c>
      <c r="D156" s="100" t="s">
        <v>197</v>
      </c>
      <c r="E156" s="101">
        <v>1.0000000000000001E-5</v>
      </c>
      <c r="F156" s="150">
        <v>1</v>
      </c>
      <c r="G156" s="98">
        <v>0.19</v>
      </c>
      <c r="H156" s="101">
        <f t="shared" ref="H156:H161" si="44">E156*F156*G156</f>
        <v>1.9000000000000002E-6</v>
      </c>
      <c r="I156" s="98">
        <v>3.38</v>
      </c>
      <c r="J156" s="98">
        <v>0.02</v>
      </c>
      <c r="K156" s="102">
        <v>0</v>
      </c>
      <c r="L156" t="str">
        <f t="shared" si="39"/>
        <v>С155</v>
      </c>
      <c r="M156" t="str">
        <f t="shared" si="40"/>
        <v>Ресивер V-303</v>
      </c>
      <c r="N156" t="str">
        <f t="shared" si="41"/>
        <v>Полное-взрыв</v>
      </c>
      <c r="O156" t="s">
        <v>249</v>
      </c>
      <c r="P156" t="s">
        <v>249</v>
      </c>
      <c r="Q156" t="s">
        <v>249</v>
      </c>
      <c r="R156" t="s">
        <v>249</v>
      </c>
      <c r="S156">
        <v>12</v>
      </c>
      <c r="T156">
        <v>25</v>
      </c>
      <c r="U156">
        <v>69</v>
      </c>
      <c r="V156">
        <v>118</v>
      </c>
      <c r="W156" t="s">
        <v>249</v>
      </c>
      <c r="X156" t="s">
        <v>249</v>
      </c>
      <c r="Y156" t="s">
        <v>249</v>
      </c>
      <c r="Z156" t="s">
        <v>249</v>
      </c>
      <c r="AA156" t="s">
        <v>249</v>
      </c>
      <c r="AB156" t="s">
        <v>249</v>
      </c>
      <c r="AC156" t="s">
        <v>249</v>
      </c>
      <c r="AD156" t="s">
        <v>249</v>
      </c>
      <c r="AE156" t="s">
        <v>249</v>
      </c>
      <c r="AF156" t="s">
        <v>249</v>
      </c>
    </row>
    <row r="157" spans="1:32">
      <c r="A157" s="79" t="s">
        <v>319</v>
      </c>
      <c r="B157" s="150" t="s">
        <v>24</v>
      </c>
      <c r="C157" s="99" t="s">
        <v>83</v>
      </c>
      <c r="D157" s="100" t="s">
        <v>195</v>
      </c>
      <c r="E157" s="101">
        <v>1.0000000000000001E-5</v>
      </c>
      <c r="F157" s="150">
        <v>1</v>
      </c>
      <c r="G157" s="98">
        <v>0.76</v>
      </c>
      <c r="H157" s="101">
        <f t="shared" si="44"/>
        <v>7.6000000000000009E-6</v>
      </c>
      <c r="I157" s="98">
        <v>3.38</v>
      </c>
      <c r="J157" s="98">
        <v>0</v>
      </c>
      <c r="K157" s="103">
        <v>0</v>
      </c>
      <c r="L157" t="str">
        <f t="shared" si="39"/>
        <v>С156</v>
      </c>
      <c r="M157" t="str">
        <f t="shared" si="40"/>
        <v>Ресивер V-303</v>
      </c>
      <c r="N157" t="str">
        <f t="shared" si="41"/>
        <v>Полное-ликвидация</v>
      </c>
      <c r="O157" t="s">
        <v>249</v>
      </c>
      <c r="P157" t="s">
        <v>249</v>
      </c>
      <c r="Q157" t="s">
        <v>249</v>
      </c>
      <c r="R157" t="s">
        <v>249</v>
      </c>
      <c r="S157" t="s">
        <v>249</v>
      </c>
      <c r="T157" t="s">
        <v>249</v>
      </c>
      <c r="U157" t="s">
        <v>249</v>
      </c>
      <c r="V157" t="s">
        <v>249</v>
      </c>
      <c r="W157" t="s">
        <v>249</v>
      </c>
      <c r="X157" t="s">
        <v>249</v>
      </c>
      <c r="Y157" t="s">
        <v>249</v>
      </c>
      <c r="Z157" t="s">
        <v>249</v>
      </c>
      <c r="AA157" t="s">
        <v>249</v>
      </c>
      <c r="AB157" t="s">
        <v>249</v>
      </c>
      <c r="AC157" t="s">
        <v>249</v>
      </c>
      <c r="AD157" t="s">
        <v>249</v>
      </c>
      <c r="AE157" t="s">
        <v>249</v>
      </c>
      <c r="AF157" t="s">
        <v>249</v>
      </c>
    </row>
    <row r="158" spans="1:32">
      <c r="A158" s="79" t="s">
        <v>320</v>
      </c>
      <c r="B158" s="98" t="s">
        <v>24</v>
      </c>
      <c r="C158" s="99" t="s">
        <v>85</v>
      </c>
      <c r="D158" s="100" t="s">
        <v>198</v>
      </c>
      <c r="E158" s="101">
        <v>1E-4</v>
      </c>
      <c r="F158" s="150">
        <v>1</v>
      </c>
      <c r="G158" s="98">
        <v>4.0000000000000008E-2</v>
      </c>
      <c r="H158" s="101">
        <f t="shared" si="44"/>
        <v>4.0000000000000007E-6</v>
      </c>
      <c r="I158" s="98">
        <f>K158*300/1000</f>
        <v>0.99</v>
      </c>
      <c r="J158" s="98">
        <f>I158</f>
        <v>0.99</v>
      </c>
      <c r="K158" s="102">
        <v>3.3</v>
      </c>
      <c r="L158" t="str">
        <f t="shared" si="39"/>
        <v>С157</v>
      </c>
      <c r="M158" t="str">
        <f t="shared" si="40"/>
        <v>Ресивер V-303</v>
      </c>
      <c r="N158" t="str">
        <f t="shared" si="41"/>
        <v>Частичное-жидкостной факел</v>
      </c>
      <c r="O158" t="s">
        <v>249</v>
      </c>
      <c r="P158" t="s">
        <v>249</v>
      </c>
      <c r="Q158" t="s">
        <v>249</v>
      </c>
      <c r="R158" t="s">
        <v>249</v>
      </c>
      <c r="S158" t="s">
        <v>249</v>
      </c>
      <c r="T158" t="s">
        <v>249</v>
      </c>
      <c r="U158" t="s">
        <v>249</v>
      </c>
      <c r="V158" t="s">
        <v>249</v>
      </c>
      <c r="W158">
        <v>24</v>
      </c>
      <c r="X158">
        <v>4</v>
      </c>
      <c r="Y158" t="s">
        <v>249</v>
      </c>
      <c r="Z158" t="s">
        <v>249</v>
      </c>
      <c r="AA158" t="s">
        <v>249</v>
      </c>
      <c r="AB158" t="s">
        <v>249</v>
      </c>
      <c r="AC158" t="s">
        <v>249</v>
      </c>
      <c r="AD158" t="s">
        <v>249</v>
      </c>
      <c r="AE158" t="s">
        <v>249</v>
      </c>
      <c r="AF158" t="s">
        <v>249</v>
      </c>
    </row>
    <row r="159" spans="1:32">
      <c r="A159" s="79" t="s">
        <v>321</v>
      </c>
      <c r="B159" s="150" t="s">
        <v>24</v>
      </c>
      <c r="C159" s="99" t="s">
        <v>87</v>
      </c>
      <c r="D159" s="100" t="s">
        <v>196</v>
      </c>
      <c r="E159" s="101">
        <v>1E-4</v>
      </c>
      <c r="F159" s="150">
        <v>1</v>
      </c>
      <c r="G159" s="98">
        <v>0.16000000000000003</v>
      </c>
      <c r="H159" s="101">
        <f t="shared" si="44"/>
        <v>1.6000000000000003E-5</v>
      </c>
      <c r="I159" s="98">
        <f>K158*300/1000</f>
        <v>0.99</v>
      </c>
      <c r="J159" s="98">
        <v>0</v>
      </c>
      <c r="K159" s="103">
        <v>0</v>
      </c>
      <c r="L159" t="str">
        <f t="shared" si="39"/>
        <v>С158</v>
      </c>
      <c r="M159" t="str">
        <f t="shared" si="40"/>
        <v>Ресивер V-303</v>
      </c>
      <c r="N159" t="str">
        <f t="shared" si="41"/>
        <v>Частичное-ликвидация</v>
      </c>
      <c r="O159" t="s">
        <v>249</v>
      </c>
      <c r="P159" t="s">
        <v>249</v>
      </c>
      <c r="Q159" t="s">
        <v>249</v>
      </c>
      <c r="R159" t="s">
        <v>249</v>
      </c>
      <c r="S159" t="s">
        <v>249</v>
      </c>
      <c r="T159" t="s">
        <v>249</v>
      </c>
      <c r="U159" t="s">
        <v>249</v>
      </c>
      <c r="V159" t="s">
        <v>249</v>
      </c>
      <c r="W159" t="s">
        <v>249</v>
      </c>
      <c r="X159" t="s">
        <v>249</v>
      </c>
      <c r="Y159" t="s">
        <v>249</v>
      </c>
      <c r="Z159" t="s">
        <v>249</v>
      </c>
      <c r="AA159" t="s">
        <v>249</v>
      </c>
      <c r="AB159" t="s">
        <v>249</v>
      </c>
      <c r="AC159" t="s">
        <v>249</v>
      </c>
      <c r="AD159" t="s">
        <v>249</v>
      </c>
      <c r="AE159" t="s">
        <v>249</v>
      </c>
      <c r="AF159" t="s">
        <v>249</v>
      </c>
    </row>
    <row r="160" spans="1:32">
      <c r="A160" s="79" t="s">
        <v>322</v>
      </c>
      <c r="B160" s="98" t="s">
        <v>24</v>
      </c>
      <c r="C160" s="99" t="s">
        <v>89</v>
      </c>
      <c r="D160" s="100" t="s">
        <v>199</v>
      </c>
      <c r="E160" s="101">
        <v>1E-4</v>
      </c>
      <c r="F160" s="150">
        <v>1</v>
      </c>
      <c r="G160" s="98">
        <v>4.0000000000000008E-2</v>
      </c>
      <c r="H160" s="101">
        <f t="shared" si="44"/>
        <v>4.0000000000000007E-6</v>
      </c>
      <c r="I160" s="98">
        <f>K160*1800/1000</f>
        <v>0.32400000000000001</v>
      </c>
      <c r="J160" s="98">
        <f>I160</f>
        <v>0.32400000000000001</v>
      </c>
      <c r="K160" s="102">
        <v>0.18</v>
      </c>
      <c r="L160" t="str">
        <f t="shared" si="39"/>
        <v>С159</v>
      </c>
      <c r="M160" t="str">
        <f t="shared" si="40"/>
        <v>Ресивер V-303</v>
      </c>
      <c r="N160" t="str">
        <f t="shared" si="41"/>
        <v>Частичное-газ факел</v>
      </c>
      <c r="O160" t="s">
        <v>249</v>
      </c>
      <c r="P160" t="s">
        <v>249</v>
      </c>
      <c r="Q160" t="s">
        <v>249</v>
      </c>
      <c r="R160" t="s">
        <v>249</v>
      </c>
      <c r="S160" t="s">
        <v>249</v>
      </c>
      <c r="T160" t="s">
        <v>249</v>
      </c>
      <c r="U160" t="s">
        <v>249</v>
      </c>
      <c r="V160" t="s">
        <v>249</v>
      </c>
      <c r="W160">
        <v>6</v>
      </c>
      <c r="X160">
        <v>1</v>
      </c>
      <c r="Y160" t="s">
        <v>249</v>
      </c>
      <c r="Z160" t="s">
        <v>249</v>
      </c>
      <c r="AA160" t="s">
        <v>249</v>
      </c>
      <c r="AB160" t="s">
        <v>249</v>
      </c>
      <c r="AC160" t="s">
        <v>249</v>
      </c>
      <c r="AD160" t="s">
        <v>249</v>
      </c>
      <c r="AE160" t="s">
        <v>249</v>
      </c>
      <c r="AF160" t="s">
        <v>249</v>
      </c>
    </row>
    <row r="161" spans="1:32">
      <c r="A161" s="79" t="s">
        <v>323</v>
      </c>
      <c r="B161" s="150" t="s">
        <v>24</v>
      </c>
      <c r="C161" s="99" t="s">
        <v>91</v>
      </c>
      <c r="D161" s="100" t="s">
        <v>200</v>
      </c>
      <c r="E161" s="101">
        <v>1E-4</v>
      </c>
      <c r="F161" s="150">
        <v>1</v>
      </c>
      <c r="G161" s="98">
        <v>0.15200000000000002</v>
      </c>
      <c r="H161" s="101">
        <f t="shared" si="44"/>
        <v>1.5200000000000004E-5</v>
      </c>
      <c r="I161" s="98">
        <f>K160*1800/1000</f>
        <v>0.32400000000000001</v>
      </c>
      <c r="J161" s="98">
        <f>I161</f>
        <v>0.32400000000000001</v>
      </c>
      <c r="K161" s="103">
        <v>0</v>
      </c>
      <c r="L161" t="str">
        <f t="shared" si="39"/>
        <v>С160</v>
      </c>
      <c r="M161" t="str">
        <f t="shared" si="40"/>
        <v>Ресивер V-303</v>
      </c>
      <c r="N161" t="str">
        <f t="shared" si="41"/>
        <v>Частичное-вспышка</v>
      </c>
      <c r="O161" t="s">
        <v>249</v>
      </c>
      <c r="P161" t="s">
        <v>249</v>
      </c>
      <c r="Q161" t="s">
        <v>249</v>
      </c>
      <c r="R161" t="s">
        <v>249</v>
      </c>
      <c r="S161" t="s">
        <v>249</v>
      </c>
      <c r="T161" t="s">
        <v>249</v>
      </c>
      <c r="U161" t="s">
        <v>249</v>
      </c>
      <c r="V161" t="s">
        <v>249</v>
      </c>
      <c r="W161" t="s">
        <v>249</v>
      </c>
      <c r="X161" t="s">
        <v>249</v>
      </c>
      <c r="Y161">
        <v>22</v>
      </c>
      <c r="Z161">
        <v>26</v>
      </c>
      <c r="AA161" t="s">
        <v>249</v>
      </c>
      <c r="AB161" t="s">
        <v>249</v>
      </c>
      <c r="AC161" t="s">
        <v>249</v>
      </c>
      <c r="AD161" t="s">
        <v>249</v>
      </c>
      <c r="AE161" t="s">
        <v>249</v>
      </c>
      <c r="AF161" t="s">
        <v>249</v>
      </c>
    </row>
    <row r="162" spans="1:32">
      <c r="A162" s="79" t="s">
        <v>324</v>
      </c>
      <c r="B162" s="98" t="s">
        <v>24</v>
      </c>
      <c r="C162" s="99" t="s">
        <v>93</v>
      </c>
      <c r="D162" s="100" t="s">
        <v>196</v>
      </c>
      <c r="E162" s="101">
        <v>1E-4</v>
      </c>
      <c r="F162" s="150">
        <v>1</v>
      </c>
      <c r="G162" s="98">
        <v>0.6080000000000001</v>
      </c>
      <c r="H162" s="101">
        <f>E162*F162*G162</f>
        <v>6.0800000000000014E-5</v>
      </c>
      <c r="I162" s="98">
        <f>K160*1800/1000</f>
        <v>0.32400000000000001</v>
      </c>
      <c r="J162" s="98">
        <v>0</v>
      </c>
      <c r="K162" s="103">
        <v>0</v>
      </c>
      <c r="L162" t="str">
        <f t="shared" si="39"/>
        <v>С161</v>
      </c>
      <c r="M162" t="str">
        <f t="shared" si="40"/>
        <v>Ресивер V-303</v>
      </c>
      <c r="N162" t="str">
        <f t="shared" si="41"/>
        <v>Частичное-ликвидация</v>
      </c>
      <c r="O162" t="s">
        <v>249</v>
      </c>
      <c r="P162" t="s">
        <v>249</v>
      </c>
      <c r="Q162" t="s">
        <v>249</v>
      </c>
      <c r="R162" t="s">
        <v>249</v>
      </c>
      <c r="S162" t="s">
        <v>249</v>
      </c>
      <c r="T162" t="s">
        <v>249</v>
      </c>
      <c r="U162" t="s">
        <v>249</v>
      </c>
      <c r="V162" t="s">
        <v>249</v>
      </c>
      <c r="W162" t="s">
        <v>249</v>
      </c>
      <c r="X162" t="s">
        <v>249</v>
      </c>
      <c r="Y162" t="s">
        <v>249</v>
      </c>
      <c r="Z162" t="s">
        <v>249</v>
      </c>
      <c r="AA162" t="s">
        <v>249</v>
      </c>
      <c r="AB162" t="s">
        <v>249</v>
      </c>
      <c r="AC162" t="s">
        <v>249</v>
      </c>
      <c r="AD162" t="s">
        <v>249</v>
      </c>
      <c r="AE162" t="s">
        <v>249</v>
      </c>
      <c r="AF162" t="s">
        <v>249</v>
      </c>
    </row>
    <row r="163" spans="1:32">
      <c r="A163" s="79" t="s">
        <v>325</v>
      </c>
      <c r="B163" s="150" t="s">
        <v>24</v>
      </c>
      <c r="C163" s="99" t="s">
        <v>201</v>
      </c>
      <c r="D163" s="100" t="s">
        <v>202</v>
      </c>
      <c r="E163" s="101">
        <v>2.5000000000000001E-5</v>
      </c>
      <c r="F163" s="150">
        <v>1</v>
      </c>
      <c r="G163" s="98">
        <v>1</v>
      </c>
      <c r="H163" s="101">
        <f>E163*F163*G163</f>
        <v>2.5000000000000001E-5</v>
      </c>
      <c r="I163" s="98">
        <v>3.38</v>
      </c>
      <c r="J163" s="98">
        <f>I163</f>
        <v>3.38</v>
      </c>
      <c r="K163" s="103">
        <v>0</v>
      </c>
      <c r="L163" t="str">
        <f t="shared" si="39"/>
        <v>С162</v>
      </c>
      <c r="M163" t="str">
        <f t="shared" si="40"/>
        <v>Ресивер V-303</v>
      </c>
      <c r="N163" t="str">
        <f t="shared" si="41"/>
        <v>Полное-огненный шар</v>
      </c>
      <c r="O163" t="s">
        <v>249</v>
      </c>
      <c r="P163" t="s">
        <v>249</v>
      </c>
      <c r="Q163" t="s">
        <v>249</v>
      </c>
      <c r="R163" t="s">
        <v>249</v>
      </c>
      <c r="S163" t="s">
        <v>249</v>
      </c>
      <c r="T163" t="s">
        <v>249</v>
      </c>
      <c r="U163" t="s">
        <v>249</v>
      </c>
      <c r="V163" t="s">
        <v>249</v>
      </c>
      <c r="W163" t="s">
        <v>249</v>
      </c>
      <c r="X163" t="s">
        <v>249</v>
      </c>
      <c r="Y163" t="s">
        <v>249</v>
      </c>
      <c r="Z163" t="s">
        <v>249</v>
      </c>
      <c r="AA163" t="s">
        <v>249</v>
      </c>
      <c r="AB163" t="s">
        <v>249</v>
      </c>
      <c r="AC163">
        <v>57</v>
      </c>
      <c r="AD163">
        <v>89</v>
      </c>
      <c r="AE163">
        <v>108</v>
      </c>
      <c r="AF163">
        <v>141</v>
      </c>
    </row>
    <row r="164" spans="1:32">
      <c r="A164" s="79" t="s">
        <v>326</v>
      </c>
      <c r="B164" s="162" t="s">
        <v>25</v>
      </c>
      <c r="C164" s="163" t="s">
        <v>79</v>
      </c>
      <c r="D164" s="164" t="s">
        <v>194</v>
      </c>
      <c r="E164" s="165">
        <v>1.0000000000000001E-5</v>
      </c>
      <c r="F164" s="162">
        <v>1</v>
      </c>
      <c r="G164" s="162">
        <v>0.05</v>
      </c>
      <c r="H164" s="165">
        <f>E164*F164*G164</f>
        <v>5.0000000000000008E-7</v>
      </c>
      <c r="I164" s="162">
        <v>1.25</v>
      </c>
      <c r="J164" s="162">
        <f>I164</f>
        <v>1.25</v>
      </c>
      <c r="K164" s="96">
        <v>15</v>
      </c>
      <c r="L164" t="str">
        <f t="shared" si="39"/>
        <v>С163</v>
      </c>
      <c r="M164" t="str">
        <f t="shared" si="40"/>
        <v>Колонна Т-301</v>
      </c>
      <c r="N164" t="str">
        <f t="shared" si="41"/>
        <v>Полное-пожар</v>
      </c>
      <c r="O164">
        <v>11</v>
      </c>
      <c r="P164">
        <v>14</v>
      </c>
      <c r="Q164">
        <v>18</v>
      </c>
      <c r="R164">
        <v>31</v>
      </c>
      <c r="S164" t="s">
        <v>249</v>
      </c>
      <c r="T164" t="s">
        <v>249</v>
      </c>
      <c r="U164" t="s">
        <v>249</v>
      </c>
      <c r="V164" t="s">
        <v>249</v>
      </c>
      <c r="W164" t="s">
        <v>249</v>
      </c>
      <c r="X164" t="s">
        <v>249</v>
      </c>
      <c r="Y164" t="s">
        <v>249</v>
      </c>
      <c r="Z164" t="s">
        <v>249</v>
      </c>
      <c r="AA164" t="s">
        <v>249</v>
      </c>
      <c r="AB164" t="s">
        <v>249</v>
      </c>
      <c r="AC164" t="s">
        <v>249</v>
      </c>
      <c r="AD164" t="s">
        <v>249</v>
      </c>
      <c r="AE164" t="s">
        <v>249</v>
      </c>
      <c r="AF164" t="s">
        <v>249</v>
      </c>
    </row>
    <row r="165" spans="1:32">
      <c r="A165" s="79" t="s">
        <v>327</v>
      </c>
      <c r="B165" s="92" t="s">
        <v>25</v>
      </c>
      <c r="C165" s="93" t="s">
        <v>81</v>
      </c>
      <c r="D165" s="94" t="s">
        <v>197</v>
      </c>
      <c r="E165" s="95">
        <v>1.0000000000000001E-5</v>
      </c>
      <c r="F165" s="162">
        <v>1</v>
      </c>
      <c r="G165" s="92">
        <v>0.19</v>
      </c>
      <c r="H165" s="95">
        <f t="shared" ref="H165:H170" si="45">E165*F165*G165</f>
        <v>1.9000000000000002E-6</v>
      </c>
      <c r="I165" s="92">
        <v>1.25</v>
      </c>
      <c r="J165" s="92">
        <v>0.12</v>
      </c>
      <c r="K165" s="96">
        <v>0</v>
      </c>
      <c r="L165" t="str">
        <f t="shared" si="39"/>
        <v>С164</v>
      </c>
      <c r="M165" t="str">
        <f t="shared" si="40"/>
        <v>Колонна Т-301</v>
      </c>
      <c r="N165" t="str">
        <f t="shared" si="41"/>
        <v>Полное-взрыв</v>
      </c>
      <c r="O165" t="s">
        <v>249</v>
      </c>
      <c r="P165" t="s">
        <v>249</v>
      </c>
      <c r="Q165" t="s">
        <v>249</v>
      </c>
      <c r="R165" t="s">
        <v>249</v>
      </c>
      <c r="S165">
        <v>22</v>
      </c>
      <c r="T165">
        <v>46</v>
      </c>
      <c r="U165">
        <v>125</v>
      </c>
      <c r="V165">
        <v>214</v>
      </c>
      <c r="W165" t="s">
        <v>249</v>
      </c>
      <c r="X165" t="s">
        <v>249</v>
      </c>
      <c r="Y165" t="s">
        <v>249</v>
      </c>
      <c r="Z165" t="s">
        <v>249</v>
      </c>
      <c r="AA165" t="s">
        <v>249</v>
      </c>
      <c r="AB165" t="s">
        <v>249</v>
      </c>
      <c r="AC165" t="s">
        <v>249</v>
      </c>
      <c r="AD165" t="s">
        <v>249</v>
      </c>
      <c r="AE165" t="s">
        <v>249</v>
      </c>
      <c r="AF165" t="s">
        <v>249</v>
      </c>
    </row>
    <row r="166" spans="1:32">
      <c r="A166" s="79" t="s">
        <v>328</v>
      </c>
      <c r="B166" s="162" t="s">
        <v>25</v>
      </c>
      <c r="C166" s="93" t="s">
        <v>83</v>
      </c>
      <c r="D166" s="94" t="s">
        <v>195</v>
      </c>
      <c r="E166" s="95">
        <v>1.0000000000000001E-5</v>
      </c>
      <c r="F166" s="162">
        <v>1</v>
      </c>
      <c r="G166" s="92">
        <v>0.76</v>
      </c>
      <c r="H166" s="95">
        <f t="shared" si="45"/>
        <v>7.6000000000000009E-6</v>
      </c>
      <c r="I166" s="92">
        <v>1.25</v>
      </c>
      <c r="J166" s="92">
        <v>0</v>
      </c>
      <c r="K166" s="97">
        <v>0</v>
      </c>
      <c r="L166" t="str">
        <f t="shared" si="39"/>
        <v>С165</v>
      </c>
      <c r="M166" t="str">
        <f t="shared" si="40"/>
        <v>Колонна Т-301</v>
      </c>
      <c r="N166" t="str">
        <f t="shared" si="41"/>
        <v>Полное-ликвидация</v>
      </c>
      <c r="O166" t="s">
        <v>249</v>
      </c>
      <c r="P166" t="s">
        <v>249</v>
      </c>
      <c r="Q166" t="s">
        <v>249</v>
      </c>
      <c r="R166" t="s">
        <v>249</v>
      </c>
      <c r="S166" t="s">
        <v>249</v>
      </c>
      <c r="T166" t="s">
        <v>249</v>
      </c>
      <c r="U166" t="s">
        <v>249</v>
      </c>
      <c r="V166" t="s">
        <v>249</v>
      </c>
      <c r="W166" t="s">
        <v>249</v>
      </c>
      <c r="X166" t="s">
        <v>249</v>
      </c>
      <c r="Y166" t="s">
        <v>249</v>
      </c>
      <c r="Z166" t="s">
        <v>249</v>
      </c>
      <c r="AA166" t="s">
        <v>249</v>
      </c>
      <c r="AB166" t="s">
        <v>249</v>
      </c>
      <c r="AC166" t="s">
        <v>249</v>
      </c>
      <c r="AD166" t="s">
        <v>249</v>
      </c>
      <c r="AE166" t="s">
        <v>249</v>
      </c>
      <c r="AF166" t="s">
        <v>249</v>
      </c>
    </row>
    <row r="167" spans="1:32">
      <c r="A167" s="79" t="s">
        <v>329</v>
      </c>
      <c r="B167" s="92" t="s">
        <v>25</v>
      </c>
      <c r="C167" s="93" t="s">
        <v>85</v>
      </c>
      <c r="D167" s="94" t="s">
        <v>198</v>
      </c>
      <c r="E167" s="95">
        <v>1E-4</v>
      </c>
      <c r="F167" s="162">
        <v>1</v>
      </c>
      <c r="G167" s="92">
        <v>4.0000000000000008E-2</v>
      </c>
      <c r="H167" s="95">
        <f t="shared" si="45"/>
        <v>4.0000000000000007E-6</v>
      </c>
      <c r="I167" s="92">
        <f>K167*300/1000</f>
        <v>0.96</v>
      </c>
      <c r="J167" s="92">
        <f>I167</f>
        <v>0.96</v>
      </c>
      <c r="K167" s="96">
        <v>3.2</v>
      </c>
      <c r="L167" t="str">
        <f t="shared" si="39"/>
        <v>С166</v>
      </c>
      <c r="M167" t="str">
        <f t="shared" si="40"/>
        <v>Колонна Т-301</v>
      </c>
      <c r="N167" t="str">
        <f t="shared" si="41"/>
        <v>Частичное-жидкостной факел</v>
      </c>
      <c r="O167" t="s">
        <v>249</v>
      </c>
      <c r="P167" t="s">
        <v>249</v>
      </c>
      <c r="Q167" t="s">
        <v>249</v>
      </c>
      <c r="R167" t="s">
        <v>249</v>
      </c>
      <c r="S167" t="s">
        <v>249</v>
      </c>
      <c r="T167" t="s">
        <v>249</v>
      </c>
      <c r="U167" t="s">
        <v>249</v>
      </c>
      <c r="V167" t="s">
        <v>249</v>
      </c>
      <c r="W167">
        <v>23</v>
      </c>
      <c r="X167">
        <v>4</v>
      </c>
      <c r="Y167" t="s">
        <v>249</v>
      </c>
      <c r="Z167" t="s">
        <v>249</v>
      </c>
      <c r="AA167" t="s">
        <v>249</v>
      </c>
      <c r="AB167" t="s">
        <v>249</v>
      </c>
      <c r="AC167" t="s">
        <v>249</v>
      </c>
      <c r="AD167" t="s">
        <v>249</v>
      </c>
      <c r="AE167" t="s">
        <v>249</v>
      </c>
      <c r="AF167" t="s">
        <v>249</v>
      </c>
    </row>
    <row r="168" spans="1:32">
      <c r="A168" s="79" t="s">
        <v>330</v>
      </c>
      <c r="B168" s="162" t="s">
        <v>25</v>
      </c>
      <c r="C168" s="93" t="s">
        <v>87</v>
      </c>
      <c r="D168" s="94" t="s">
        <v>196</v>
      </c>
      <c r="E168" s="95">
        <v>1E-4</v>
      </c>
      <c r="F168" s="162">
        <v>1</v>
      </c>
      <c r="G168" s="92">
        <v>0.16000000000000003</v>
      </c>
      <c r="H168" s="95">
        <f t="shared" si="45"/>
        <v>1.6000000000000003E-5</v>
      </c>
      <c r="I168" s="92">
        <f>K167*300/1000</f>
        <v>0.96</v>
      </c>
      <c r="J168" s="92">
        <v>0</v>
      </c>
      <c r="K168" s="97">
        <v>0</v>
      </c>
      <c r="L168" t="str">
        <f t="shared" si="39"/>
        <v>С167</v>
      </c>
      <c r="M168" t="str">
        <f t="shared" si="40"/>
        <v>Колонна Т-301</v>
      </c>
      <c r="N168" t="str">
        <f t="shared" si="41"/>
        <v>Частичное-ликвидация</v>
      </c>
      <c r="O168" t="s">
        <v>249</v>
      </c>
      <c r="P168" t="s">
        <v>249</v>
      </c>
      <c r="Q168" t="s">
        <v>249</v>
      </c>
      <c r="R168" t="s">
        <v>249</v>
      </c>
      <c r="S168" t="s">
        <v>249</v>
      </c>
      <c r="T168" t="s">
        <v>249</v>
      </c>
      <c r="U168" t="s">
        <v>249</v>
      </c>
      <c r="V168" t="s">
        <v>249</v>
      </c>
      <c r="W168" t="s">
        <v>249</v>
      </c>
      <c r="X168" t="s">
        <v>249</v>
      </c>
      <c r="Y168" t="s">
        <v>249</v>
      </c>
      <c r="Z168" t="s">
        <v>249</v>
      </c>
      <c r="AA168" t="s">
        <v>249</v>
      </c>
      <c r="AB168" t="s">
        <v>249</v>
      </c>
      <c r="AC168" t="s">
        <v>249</v>
      </c>
      <c r="AD168" t="s">
        <v>249</v>
      </c>
      <c r="AE168" t="s">
        <v>249</v>
      </c>
      <c r="AF168" t="s">
        <v>249</v>
      </c>
    </row>
    <row r="169" spans="1:32">
      <c r="A169" s="79" t="s">
        <v>331</v>
      </c>
      <c r="B169" s="92" t="s">
        <v>25</v>
      </c>
      <c r="C169" s="93" t="s">
        <v>89</v>
      </c>
      <c r="D169" s="94" t="s">
        <v>199</v>
      </c>
      <c r="E169" s="95">
        <v>1E-4</v>
      </c>
      <c r="F169" s="162">
        <v>1</v>
      </c>
      <c r="G169" s="92">
        <v>4.0000000000000008E-2</v>
      </c>
      <c r="H169" s="95">
        <f t="shared" si="45"/>
        <v>4.0000000000000007E-6</v>
      </c>
      <c r="I169" s="92">
        <f>K169*1800/1000</f>
        <v>0.28799999999999998</v>
      </c>
      <c r="J169" s="92">
        <f>I169</f>
        <v>0.28799999999999998</v>
      </c>
      <c r="K169" s="96">
        <v>0.16</v>
      </c>
      <c r="L169" t="str">
        <f t="shared" si="39"/>
        <v>С168</v>
      </c>
      <c r="M169" t="str">
        <f t="shared" si="40"/>
        <v>Колонна Т-301</v>
      </c>
      <c r="N169" t="str">
        <f t="shared" si="41"/>
        <v>Частичное-газ факел</v>
      </c>
      <c r="O169" t="s">
        <v>249</v>
      </c>
      <c r="P169" t="s">
        <v>249</v>
      </c>
      <c r="Q169" t="s">
        <v>249</v>
      </c>
      <c r="R169" t="s">
        <v>249</v>
      </c>
      <c r="S169" t="s">
        <v>249</v>
      </c>
      <c r="T169" t="s">
        <v>249</v>
      </c>
      <c r="U169" t="s">
        <v>249</v>
      </c>
      <c r="V169" t="s">
        <v>249</v>
      </c>
      <c r="W169">
        <v>6</v>
      </c>
      <c r="X169">
        <v>1</v>
      </c>
      <c r="Y169" t="s">
        <v>249</v>
      </c>
      <c r="Z169" t="s">
        <v>249</v>
      </c>
      <c r="AA169" t="s">
        <v>249</v>
      </c>
      <c r="AB169" t="s">
        <v>249</v>
      </c>
      <c r="AC169" t="s">
        <v>249</v>
      </c>
      <c r="AD169" t="s">
        <v>249</v>
      </c>
      <c r="AE169" t="s">
        <v>249</v>
      </c>
      <c r="AF169" t="s">
        <v>249</v>
      </c>
    </row>
    <row r="170" spans="1:32">
      <c r="A170" s="79" t="s">
        <v>332</v>
      </c>
      <c r="B170" s="162" t="s">
        <v>25</v>
      </c>
      <c r="C170" s="93" t="s">
        <v>91</v>
      </c>
      <c r="D170" s="94" t="s">
        <v>200</v>
      </c>
      <c r="E170" s="95">
        <v>1E-4</v>
      </c>
      <c r="F170" s="162">
        <v>1</v>
      </c>
      <c r="G170" s="92">
        <v>0.15200000000000002</v>
      </c>
      <c r="H170" s="95">
        <f t="shared" si="45"/>
        <v>1.5200000000000004E-5</v>
      </c>
      <c r="I170" s="92">
        <f>K169*1800/1000</f>
        <v>0.28799999999999998</v>
      </c>
      <c r="J170" s="92">
        <f>I170</f>
        <v>0.28799999999999998</v>
      </c>
      <c r="K170" s="97">
        <v>0</v>
      </c>
      <c r="L170" t="str">
        <f t="shared" si="39"/>
        <v>С169</v>
      </c>
      <c r="M170" t="str">
        <f t="shared" si="40"/>
        <v>Колонна Т-301</v>
      </c>
      <c r="N170" t="str">
        <f t="shared" si="41"/>
        <v>Частичное-вспышка</v>
      </c>
      <c r="O170" t="s">
        <v>249</v>
      </c>
      <c r="P170" t="s">
        <v>249</v>
      </c>
      <c r="Q170" t="s">
        <v>249</v>
      </c>
      <c r="R170" t="s">
        <v>249</v>
      </c>
      <c r="S170" t="s">
        <v>249</v>
      </c>
      <c r="T170" t="s">
        <v>249</v>
      </c>
      <c r="U170" t="s">
        <v>249</v>
      </c>
      <c r="V170" t="s">
        <v>249</v>
      </c>
      <c r="W170" t="s">
        <v>249</v>
      </c>
      <c r="X170" t="s">
        <v>249</v>
      </c>
      <c r="Y170">
        <v>21</v>
      </c>
      <c r="Z170">
        <v>25</v>
      </c>
      <c r="AA170" t="s">
        <v>249</v>
      </c>
      <c r="AB170" t="s">
        <v>249</v>
      </c>
      <c r="AC170" t="s">
        <v>249</v>
      </c>
      <c r="AD170" t="s">
        <v>249</v>
      </c>
      <c r="AE170" t="s">
        <v>249</v>
      </c>
      <c r="AF170" t="s">
        <v>249</v>
      </c>
    </row>
    <row r="171" spans="1:32">
      <c r="A171" s="79" t="s">
        <v>333</v>
      </c>
      <c r="B171" s="92" t="s">
        <v>25</v>
      </c>
      <c r="C171" s="93" t="s">
        <v>93</v>
      </c>
      <c r="D171" s="94" t="s">
        <v>196</v>
      </c>
      <c r="E171" s="95">
        <v>1E-4</v>
      </c>
      <c r="F171" s="162">
        <v>1</v>
      </c>
      <c r="G171" s="92">
        <v>0.6080000000000001</v>
      </c>
      <c r="H171" s="95">
        <f>E171*F171*G171</f>
        <v>6.0800000000000014E-5</v>
      </c>
      <c r="I171" s="92">
        <f>K169*1800/1000</f>
        <v>0.28799999999999998</v>
      </c>
      <c r="J171" s="92">
        <v>0</v>
      </c>
      <c r="K171" s="97">
        <v>0</v>
      </c>
      <c r="L171" t="str">
        <f t="shared" si="39"/>
        <v>С170</v>
      </c>
      <c r="M171" t="str">
        <f t="shared" si="40"/>
        <v>Колонна Т-301</v>
      </c>
      <c r="N171" t="str">
        <f t="shared" si="41"/>
        <v>Частичное-ликвидация</v>
      </c>
      <c r="O171" t="s">
        <v>249</v>
      </c>
      <c r="P171" t="s">
        <v>249</v>
      </c>
      <c r="Q171" t="s">
        <v>249</v>
      </c>
      <c r="R171" t="s">
        <v>249</v>
      </c>
      <c r="S171" t="s">
        <v>249</v>
      </c>
      <c r="T171" t="s">
        <v>249</v>
      </c>
      <c r="U171" t="s">
        <v>249</v>
      </c>
      <c r="V171" t="s">
        <v>249</v>
      </c>
      <c r="W171" t="s">
        <v>249</v>
      </c>
      <c r="X171" t="s">
        <v>249</v>
      </c>
      <c r="Y171" t="s">
        <v>249</v>
      </c>
      <c r="Z171" t="s">
        <v>249</v>
      </c>
      <c r="AA171" t="s">
        <v>249</v>
      </c>
      <c r="AB171" t="s">
        <v>249</v>
      </c>
      <c r="AC171" t="s">
        <v>249</v>
      </c>
      <c r="AD171" t="s">
        <v>249</v>
      </c>
      <c r="AE171" t="s">
        <v>249</v>
      </c>
      <c r="AF171" t="s">
        <v>249</v>
      </c>
    </row>
    <row r="172" spans="1:32">
      <c r="A172" s="79" t="s">
        <v>334</v>
      </c>
      <c r="B172" s="162" t="s">
        <v>25</v>
      </c>
      <c r="C172" s="93" t="s">
        <v>201</v>
      </c>
      <c r="D172" s="94" t="s">
        <v>202</v>
      </c>
      <c r="E172" s="95">
        <v>2.5000000000000001E-5</v>
      </c>
      <c r="F172" s="162">
        <v>1</v>
      </c>
      <c r="G172" s="92">
        <v>1</v>
      </c>
      <c r="H172" s="95">
        <f>E172*F172*G172</f>
        <v>2.5000000000000001E-5</v>
      </c>
      <c r="I172" s="92">
        <v>1.25</v>
      </c>
      <c r="J172" s="92">
        <f>I172</f>
        <v>1.25</v>
      </c>
      <c r="K172" s="97">
        <v>0</v>
      </c>
      <c r="L172" t="str">
        <f t="shared" si="39"/>
        <v>С171</v>
      </c>
      <c r="M172" t="str">
        <f t="shared" si="40"/>
        <v>Колонна Т-301</v>
      </c>
      <c r="N172" t="str">
        <f t="shared" si="41"/>
        <v>Полное-огненный шар</v>
      </c>
      <c r="O172" t="s">
        <v>249</v>
      </c>
      <c r="P172" t="s">
        <v>249</v>
      </c>
      <c r="Q172" t="s">
        <v>249</v>
      </c>
      <c r="R172" t="s">
        <v>249</v>
      </c>
      <c r="S172" t="s">
        <v>249</v>
      </c>
      <c r="T172" t="s">
        <v>249</v>
      </c>
      <c r="U172" t="s">
        <v>249</v>
      </c>
      <c r="V172" t="s">
        <v>249</v>
      </c>
      <c r="W172" t="s">
        <v>249</v>
      </c>
      <c r="X172" t="s">
        <v>249</v>
      </c>
      <c r="Y172" t="s">
        <v>249</v>
      </c>
      <c r="Z172" t="s">
        <v>249</v>
      </c>
      <c r="AA172" t="s">
        <v>249</v>
      </c>
      <c r="AB172" t="s">
        <v>249</v>
      </c>
      <c r="AC172">
        <v>30</v>
      </c>
      <c r="AD172">
        <v>54</v>
      </c>
      <c r="AE172">
        <v>67</v>
      </c>
      <c r="AF172">
        <v>90</v>
      </c>
    </row>
    <row r="173" spans="1:32">
      <c r="A173" s="79" t="s">
        <v>335</v>
      </c>
      <c r="B173" s="158" t="s">
        <v>26</v>
      </c>
      <c r="C173" s="159" t="s">
        <v>79</v>
      </c>
      <c r="D173" s="160" t="s">
        <v>194</v>
      </c>
      <c r="E173" s="161">
        <v>1.0000000000000001E-5</v>
      </c>
      <c r="F173" s="158">
        <v>1</v>
      </c>
      <c r="G173" s="158">
        <v>0.05</v>
      </c>
      <c r="H173" s="161">
        <f>E173*F173*G173</f>
        <v>5.0000000000000008E-7</v>
      </c>
      <c r="I173" s="158">
        <v>2.9</v>
      </c>
      <c r="J173" s="158">
        <f>I173</f>
        <v>2.9</v>
      </c>
      <c r="K173" s="108">
        <v>46</v>
      </c>
      <c r="L173" t="str">
        <f t="shared" si="39"/>
        <v>С172</v>
      </c>
      <c r="M173" t="str">
        <f t="shared" si="40"/>
        <v>Сепаратор V-302</v>
      </c>
      <c r="N173" t="str">
        <f t="shared" si="41"/>
        <v>Полное-пожар</v>
      </c>
      <c r="O173">
        <v>12</v>
      </c>
      <c r="P173">
        <v>16</v>
      </c>
      <c r="Q173">
        <v>22</v>
      </c>
      <c r="R173">
        <v>40</v>
      </c>
      <c r="S173" t="s">
        <v>249</v>
      </c>
      <c r="T173" t="s">
        <v>249</v>
      </c>
      <c r="U173" t="s">
        <v>249</v>
      </c>
      <c r="V173" t="s">
        <v>249</v>
      </c>
      <c r="W173" t="s">
        <v>249</v>
      </c>
      <c r="X173" t="s">
        <v>249</v>
      </c>
      <c r="Y173" t="s">
        <v>249</v>
      </c>
      <c r="Z173" t="s">
        <v>249</v>
      </c>
      <c r="AA173" t="s">
        <v>249</v>
      </c>
      <c r="AB173" t="s">
        <v>249</v>
      </c>
      <c r="AC173" t="s">
        <v>249</v>
      </c>
      <c r="AD173" t="s">
        <v>249</v>
      </c>
      <c r="AE173" t="s">
        <v>249</v>
      </c>
      <c r="AF173" t="s">
        <v>249</v>
      </c>
    </row>
    <row r="174" spans="1:32">
      <c r="A174" s="79" t="s">
        <v>336</v>
      </c>
      <c r="B174" s="104" t="s">
        <v>26</v>
      </c>
      <c r="C174" s="105" t="s">
        <v>81</v>
      </c>
      <c r="D174" s="106" t="s">
        <v>197</v>
      </c>
      <c r="E174" s="107">
        <v>1.0000000000000001E-5</v>
      </c>
      <c r="F174" s="158">
        <v>1</v>
      </c>
      <c r="G174" s="104">
        <v>0.19</v>
      </c>
      <c r="H174" s="107">
        <f t="shared" ref="H174:H179" si="46">E174*F174*G174</f>
        <v>1.9000000000000002E-6</v>
      </c>
      <c r="I174" s="104">
        <v>2.9</v>
      </c>
      <c r="J174" s="104">
        <v>0.03</v>
      </c>
      <c r="K174" s="108">
        <v>0</v>
      </c>
      <c r="L174" t="str">
        <f t="shared" si="39"/>
        <v>С173</v>
      </c>
      <c r="M174" t="str">
        <f t="shared" si="40"/>
        <v>Сепаратор V-302</v>
      </c>
      <c r="N174" t="str">
        <f t="shared" si="41"/>
        <v>Полное-взрыв</v>
      </c>
      <c r="O174" t="s">
        <v>249</v>
      </c>
      <c r="P174" t="s">
        <v>249</v>
      </c>
      <c r="Q174" t="s">
        <v>249</v>
      </c>
      <c r="R174" t="s">
        <v>249</v>
      </c>
      <c r="S174">
        <v>14</v>
      </c>
      <c r="T174">
        <v>29</v>
      </c>
      <c r="U174">
        <v>78</v>
      </c>
      <c r="V174">
        <v>135</v>
      </c>
      <c r="W174" t="s">
        <v>249</v>
      </c>
      <c r="X174" t="s">
        <v>249</v>
      </c>
      <c r="Y174" t="s">
        <v>249</v>
      </c>
      <c r="Z174" t="s">
        <v>249</v>
      </c>
      <c r="AA174" t="s">
        <v>249</v>
      </c>
      <c r="AB174" t="s">
        <v>249</v>
      </c>
      <c r="AC174" t="s">
        <v>249</v>
      </c>
      <c r="AD174" t="s">
        <v>249</v>
      </c>
      <c r="AE174" t="s">
        <v>249</v>
      </c>
      <c r="AF174" t="s">
        <v>249</v>
      </c>
    </row>
    <row r="175" spans="1:32">
      <c r="A175" s="79" t="s">
        <v>337</v>
      </c>
      <c r="B175" s="158" t="s">
        <v>26</v>
      </c>
      <c r="C175" s="105" t="s">
        <v>83</v>
      </c>
      <c r="D175" s="106" t="s">
        <v>195</v>
      </c>
      <c r="E175" s="107">
        <v>1.0000000000000001E-5</v>
      </c>
      <c r="F175" s="158">
        <v>1</v>
      </c>
      <c r="G175" s="104">
        <v>0.76</v>
      </c>
      <c r="H175" s="107">
        <f t="shared" si="46"/>
        <v>7.6000000000000009E-6</v>
      </c>
      <c r="I175" s="104">
        <v>2.9</v>
      </c>
      <c r="J175" s="104">
        <v>0</v>
      </c>
      <c r="K175" s="109">
        <v>0</v>
      </c>
      <c r="L175" t="str">
        <f t="shared" si="39"/>
        <v>С174</v>
      </c>
      <c r="M175" t="str">
        <f t="shared" si="40"/>
        <v>Сепаратор V-302</v>
      </c>
      <c r="N175" t="str">
        <f t="shared" si="41"/>
        <v>Полное-ликвидация</v>
      </c>
      <c r="O175" t="s">
        <v>249</v>
      </c>
      <c r="P175" t="s">
        <v>249</v>
      </c>
      <c r="Q175" t="s">
        <v>249</v>
      </c>
      <c r="R175" t="s">
        <v>249</v>
      </c>
      <c r="S175" t="s">
        <v>249</v>
      </c>
      <c r="T175" t="s">
        <v>249</v>
      </c>
      <c r="U175" t="s">
        <v>249</v>
      </c>
      <c r="V175" t="s">
        <v>249</v>
      </c>
      <c r="W175" t="s">
        <v>249</v>
      </c>
      <c r="X175" t="s">
        <v>249</v>
      </c>
      <c r="Y175" t="s">
        <v>249</v>
      </c>
      <c r="Z175" t="s">
        <v>249</v>
      </c>
      <c r="AA175" t="s">
        <v>249</v>
      </c>
      <c r="AB175" t="s">
        <v>249</v>
      </c>
      <c r="AC175" t="s">
        <v>249</v>
      </c>
      <c r="AD175" t="s">
        <v>249</v>
      </c>
      <c r="AE175" t="s">
        <v>249</v>
      </c>
      <c r="AF175" t="s">
        <v>249</v>
      </c>
    </row>
    <row r="176" spans="1:32">
      <c r="A176" s="79" t="s">
        <v>338</v>
      </c>
      <c r="B176" s="104" t="s">
        <v>26</v>
      </c>
      <c r="C176" s="105" t="s">
        <v>85</v>
      </c>
      <c r="D176" s="106" t="s">
        <v>198</v>
      </c>
      <c r="E176" s="107">
        <v>1E-4</v>
      </c>
      <c r="F176" s="158">
        <v>1</v>
      </c>
      <c r="G176" s="104">
        <v>4.0000000000000008E-2</v>
      </c>
      <c r="H176" s="107">
        <f t="shared" si="46"/>
        <v>4.0000000000000007E-6</v>
      </c>
      <c r="I176" s="104">
        <f>K176*300/1000</f>
        <v>1.1399999999999999</v>
      </c>
      <c r="J176" s="104">
        <f>I176</f>
        <v>1.1399999999999999</v>
      </c>
      <c r="K176" s="108">
        <v>3.8</v>
      </c>
      <c r="L176" t="str">
        <f t="shared" si="39"/>
        <v>С175</v>
      </c>
      <c r="M176" t="str">
        <f t="shared" si="40"/>
        <v>Сепаратор V-302</v>
      </c>
      <c r="N176" t="str">
        <f t="shared" si="41"/>
        <v>Частичное-жидкостной факел</v>
      </c>
      <c r="O176" t="s">
        <v>249</v>
      </c>
      <c r="P176" t="s">
        <v>249</v>
      </c>
      <c r="Q176" t="s">
        <v>249</v>
      </c>
      <c r="R176" t="s">
        <v>249</v>
      </c>
      <c r="S176" t="s">
        <v>249</v>
      </c>
      <c r="T176" t="s">
        <v>249</v>
      </c>
      <c r="U176" t="s">
        <v>249</v>
      </c>
      <c r="V176" t="s">
        <v>249</v>
      </c>
      <c r="W176">
        <v>25</v>
      </c>
      <c r="X176">
        <v>4</v>
      </c>
      <c r="Y176" t="s">
        <v>249</v>
      </c>
      <c r="Z176" t="s">
        <v>249</v>
      </c>
      <c r="AA176" t="s">
        <v>249</v>
      </c>
      <c r="AB176" t="s">
        <v>249</v>
      </c>
      <c r="AC176" t="s">
        <v>249</v>
      </c>
      <c r="AD176" t="s">
        <v>249</v>
      </c>
      <c r="AE176" t="s">
        <v>249</v>
      </c>
      <c r="AF176" t="s">
        <v>249</v>
      </c>
    </row>
    <row r="177" spans="1:32">
      <c r="A177" s="79" t="s">
        <v>339</v>
      </c>
      <c r="B177" s="158" t="s">
        <v>26</v>
      </c>
      <c r="C177" s="105" t="s">
        <v>87</v>
      </c>
      <c r="D177" s="106" t="s">
        <v>196</v>
      </c>
      <c r="E177" s="107">
        <v>1E-4</v>
      </c>
      <c r="F177" s="158">
        <v>1</v>
      </c>
      <c r="G177" s="104">
        <v>0.16000000000000003</v>
      </c>
      <c r="H177" s="107">
        <f t="shared" si="46"/>
        <v>1.6000000000000003E-5</v>
      </c>
      <c r="I177" s="104">
        <f>K176*300/1000</f>
        <v>1.1399999999999999</v>
      </c>
      <c r="J177" s="104">
        <v>0</v>
      </c>
      <c r="K177" s="109">
        <v>0</v>
      </c>
      <c r="L177" t="str">
        <f t="shared" si="39"/>
        <v>С176</v>
      </c>
      <c r="M177" t="str">
        <f t="shared" si="40"/>
        <v>Сепаратор V-302</v>
      </c>
      <c r="N177" t="str">
        <f t="shared" si="41"/>
        <v>Частичное-ликвидация</v>
      </c>
      <c r="O177" t="s">
        <v>249</v>
      </c>
      <c r="P177" t="s">
        <v>249</v>
      </c>
      <c r="Q177" t="s">
        <v>249</v>
      </c>
      <c r="R177" t="s">
        <v>249</v>
      </c>
      <c r="S177" t="s">
        <v>249</v>
      </c>
      <c r="T177" t="s">
        <v>249</v>
      </c>
      <c r="U177" t="s">
        <v>249</v>
      </c>
      <c r="V177" t="s">
        <v>249</v>
      </c>
      <c r="W177" t="s">
        <v>249</v>
      </c>
      <c r="X177" t="s">
        <v>249</v>
      </c>
      <c r="Y177" t="s">
        <v>249</v>
      </c>
      <c r="Z177" t="s">
        <v>249</v>
      </c>
      <c r="AA177" t="s">
        <v>249</v>
      </c>
      <c r="AB177" t="s">
        <v>249</v>
      </c>
      <c r="AC177" t="s">
        <v>249</v>
      </c>
      <c r="AD177" t="s">
        <v>249</v>
      </c>
      <c r="AE177" t="s">
        <v>249</v>
      </c>
      <c r="AF177" t="s">
        <v>249</v>
      </c>
    </row>
    <row r="178" spans="1:32">
      <c r="A178" s="79" t="s">
        <v>340</v>
      </c>
      <c r="B178" s="104" t="s">
        <v>26</v>
      </c>
      <c r="C178" s="105" t="s">
        <v>89</v>
      </c>
      <c r="D178" s="106" t="s">
        <v>199</v>
      </c>
      <c r="E178" s="107">
        <v>1E-4</v>
      </c>
      <c r="F178" s="158">
        <v>1</v>
      </c>
      <c r="G178" s="104">
        <v>4.0000000000000008E-2</v>
      </c>
      <c r="H178" s="107">
        <f t="shared" si="46"/>
        <v>4.0000000000000007E-6</v>
      </c>
      <c r="I178" s="104">
        <f>K178*1800/1000</f>
        <v>0.55800000000000005</v>
      </c>
      <c r="J178" s="104">
        <f>I178</f>
        <v>0.55800000000000005</v>
      </c>
      <c r="K178" s="108">
        <v>0.31</v>
      </c>
      <c r="L178" t="str">
        <f t="shared" si="39"/>
        <v>С177</v>
      </c>
      <c r="M178" t="str">
        <f t="shared" si="40"/>
        <v>Сепаратор V-302</v>
      </c>
      <c r="N178" t="str">
        <f t="shared" si="41"/>
        <v>Частичное-газ факел</v>
      </c>
      <c r="O178" t="s">
        <v>249</v>
      </c>
      <c r="P178" t="s">
        <v>249</v>
      </c>
      <c r="Q178" t="s">
        <v>249</v>
      </c>
      <c r="R178" t="s">
        <v>249</v>
      </c>
      <c r="S178" t="s">
        <v>249</v>
      </c>
      <c r="T178" t="s">
        <v>249</v>
      </c>
      <c r="U178" t="s">
        <v>249</v>
      </c>
      <c r="V178" t="s">
        <v>249</v>
      </c>
      <c r="W178">
        <v>7</v>
      </c>
      <c r="X178">
        <v>2</v>
      </c>
      <c r="Y178" t="s">
        <v>249</v>
      </c>
      <c r="Z178" t="s">
        <v>249</v>
      </c>
      <c r="AA178" t="s">
        <v>249</v>
      </c>
      <c r="AB178" t="s">
        <v>249</v>
      </c>
      <c r="AC178" t="s">
        <v>249</v>
      </c>
      <c r="AD178" t="s">
        <v>249</v>
      </c>
      <c r="AE178" t="s">
        <v>249</v>
      </c>
      <c r="AF178" t="s">
        <v>249</v>
      </c>
    </row>
    <row r="179" spans="1:32">
      <c r="A179" s="79" t="s">
        <v>341</v>
      </c>
      <c r="B179" s="158" t="s">
        <v>26</v>
      </c>
      <c r="C179" s="105" t="s">
        <v>91</v>
      </c>
      <c r="D179" s="106" t="s">
        <v>200</v>
      </c>
      <c r="E179" s="107">
        <v>1E-4</v>
      </c>
      <c r="F179" s="158">
        <v>1</v>
      </c>
      <c r="G179" s="104">
        <v>0.15200000000000002</v>
      </c>
      <c r="H179" s="107">
        <f t="shared" si="46"/>
        <v>1.5200000000000004E-5</v>
      </c>
      <c r="I179" s="104">
        <f>K178*1800/1000</f>
        <v>0.55800000000000005</v>
      </c>
      <c r="J179" s="104">
        <f>I179</f>
        <v>0.55800000000000005</v>
      </c>
      <c r="K179" s="109">
        <v>0</v>
      </c>
      <c r="L179" t="str">
        <f t="shared" si="39"/>
        <v>С178</v>
      </c>
      <c r="M179" t="str">
        <f t="shared" si="40"/>
        <v>Сепаратор V-302</v>
      </c>
      <c r="N179" t="str">
        <f t="shared" si="41"/>
        <v>Частичное-вспышка</v>
      </c>
      <c r="O179" t="s">
        <v>249</v>
      </c>
      <c r="P179" t="s">
        <v>249</v>
      </c>
      <c r="Q179" t="s">
        <v>249</v>
      </c>
      <c r="R179" t="s">
        <v>249</v>
      </c>
      <c r="S179" t="s">
        <v>249</v>
      </c>
      <c r="T179" t="s">
        <v>249</v>
      </c>
      <c r="U179" t="s">
        <v>249</v>
      </c>
      <c r="V179" t="s">
        <v>249</v>
      </c>
      <c r="W179" t="s">
        <v>249</v>
      </c>
      <c r="X179" t="s">
        <v>249</v>
      </c>
      <c r="Y179">
        <v>26</v>
      </c>
      <c r="Z179">
        <v>31</v>
      </c>
      <c r="AA179" t="s">
        <v>249</v>
      </c>
      <c r="AB179" t="s">
        <v>249</v>
      </c>
      <c r="AC179" t="s">
        <v>249</v>
      </c>
      <c r="AD179" t="s">
        <v>249</v>
      </c>
      <c r="AE179" t="s">
        <v>249</v>
      </c>
      <c r="AF179" t="s">
        <v>249</v>
      </c>
    </row>
    <row r="180" spans="1:32">
      <c r="A180" s="79" t="s">
        <v>342</v>
      </c>
      <c r="B180" s="104" t="s">
        <v>26</v>
      </c>
      <c r="C180" s="105" t="s">
        <v>93</v>
      </c>
      <c r="D180" s="106" t="s">
        <v>196</v>
      </c>
      <c r="E180" s="107">
        <v>1E-4</v>
      </c>
      <c r="F180" s="158">
        <v>1</v>
      </c>
      <c r="G180" s="104">
        <v>0.6080000000000001</v>
      </c>
      <c r="H180" s="107">
        <f>E180*F180*G180</f>
        <v>6.0800000000000014E-5</v>
      </c>
      <c r="I180" s="104">
        <f>K178*1800/1000</f>
        <v>0.55800000000000005</v>
      </c>
      <c r="J180" s="104">
        <v>0</v>
      </c>
      <c r="K180" s="109">
        <v>0</v>
      </c>
      <c r="L180" t="str">
        <f t="shared" si="39"/>
        <v>С179</v>
      </c>
      <c r="M180" t="str">
        <f t="shared" si="40"/>
        <v>Сепаратор V-302</v>
      </c>
      <c r="N180" t="str">
        <f t="shared" si="41"/>
        <v>Частичное-ликвидация</v>
      </c>
      <c r="O180" t="s">
        <v>249</v>
      </c>
      <c r="P180" t="s">
        <v>249</v>
      </c>
      <c r="Q180" t="s">
        <v>249</v>
      </c>
      <c r="R180" t="s">
        <v>249</v>
      </c>
      <c r="S180" t="s">
        <v>249</v>
      </c>
      <c r="T180" t="s">
        <v>249</v>
      </c>
      <c r="U180" t="s">
        <v>249</v>
      </c>
      <c r="V180" t="s">
        <v>249</v>
      </c>
      <c r="W180" t="s">
        <v>249</v>
      </c>
      <c r="X180" t="s">
        <v>249</v>
      </c>
      <c r="Y180" t="s">
        <v>249</v>
      </c>
      <c r="Z180" t="s">
        <v>249</v>
      </c>
      <c r="AA180" t="s">
        <v>249</v>
      </c>
      <c r="AB180" t="s">
        <v>249</v>
      </c>
      <c r="AC180" t="s">
        <v>249</v>
      </c>
      <c r="AD180" t="s">
        <v>249</v>
      </c>
      <c r="AE180" t="s">
        <v>249</v>
      </c>
      <c r="AF180" t="s">
        <v>249</v>
      </c>
    </row>
    <row r="181" spans="1:32" ht="15" thickBot="1">
      <c r="A181" s="79" t="s">
        <v>343</v>
      </c>
      <c r="B181" s="197" t="s">
        <v>26</v>
      </c>
      <c r="C181" s="198" t="s">
        <v>201</v>
      </c>
      <c r="D181" s="199" t="s">
        <v>202</v>
      </c>
      <c r="E181" s="200">
        <v>2.5000000000000001E-5</v>
      </c>
      <c r="F181" s="197">
        <v>1</v>
      </c>
      <c r="G181" s="201">
        <v>1</v>
      </c>
      <c r="H181" s="200">
        <f>E181*F181*G181</f>
        <v>2.5000000000000001E-5</v>
      </c>
      <c r="I181" s="201">
        <v>2.9</v>
      </c>
      <c r="J181" s="201">
        <f>I181</f>
        <v>2.9</v>
      </c>
      <c r="K181" s="202">
        <v>0</v>
      </c>
      <c r="L181" t="str">
        <f t="shared" si="39"/>
        <v>С180</v>
      </c>
      <c r="M181" t="str">
        <f t="shared" si="40"/>
        <v>Сепаратор V-302</v>
      </c>
      <c r="N181" t="str">
        <f t="shared" si="41"/>
        <v>Полное-огненный шар</v>
      </c>
      <c r="O181" t="s">
        <v>249</v>
      </c>
      <c r="P181" t="s">
        <v>249</v>
      </c>
      <c r="Q181" t="s">
        <v>249</v>
      </c>
      <c r="R181" t="s">
        <v>249</v>
      </c>
      <c r="S181" t="s">
        <v>249</v>
      </c>
      <c r="T181" t="s">
        <v>249</v>
      </c>
      <c r="U181" t="s">
        <v>249</v>
      </c>
      <c r="V181" t="s">
        <v>249</v>
      </c>
      <c r="W181" t="s">
        <v>249</v>
      </c>
      <c r="X181" t="s">
        <v>249</v>
      </c>
      <c r="Y181" t="s">
        <v>249</v>
      </c>
      <c r="Z181" t="s">
        <v>249</v>
      </c>
      <c r="AA181" t="s">
        <v>249</v>
      </c>
      <c r="AB181" t="s">
        <v>249</v>
      </c>
      <c r="AC181">
        <v>52</v>
      </c>
      <c r="AD181">
        <v>82</v>
      </c>
      <c r="AE181">
        <v>100</v>
      </c>
      <c r="AF181">
        <v>132</v>
      </c>
    </row>
    <row r="182" spans="1:32" ht="15" thickTop="1">
      <c r="A182" s="79" t="s">
        <v>344</v>
      </c>
      <c r="B182" s="193" t="s">
        <v>29</v>
      </c>
      <c r="C182" s="194" t="s">
        <v>79</v>
      </c>
      <c r="D182" s="195" t="s">
        <v>194</v>
      </c>
      <c r="E182" s="196">
        <v>1.0000000000000001E-5</v>
      </c>
      <c r="F182" s="193">
        <v>1</v>
      </c>
      <c r="G182" s="193">
        <v>0.05</v>
      </c>
      <c r="H182" s="196">
        <f>E182*F182*G182</f>
        <v>5.0000000000000008E-7</v>
      </c>
      <c r="I182" s="193">
        <v>1.25</v>
      </c>
      <c r="J182" s="193">
        <f>I182</f>
        <v>1.25</v>
      </c>
      <c r="K182" s="88">
        <v>13</v>
      </c>
      <c r="L182" t="str">
        <f t="shared" si="39"/>
        <v>С181</v>
      </c>
      <c r="M182" t="str">
        <f t="shared" si="40"/>
        <v>Колонна Т-401</v>
      </c>
      <c r="N182" t="str">
        <f t="shared" si="41"/>
        <v>Полное-пожар</v>
      </c>
      <c r="O182">
        <v>11</v>
      </c>
      <c r="P182">
        <v>14</v>
      </c>
      <c r="Q182">
        <v>18</v>
      </c>
      <c r="R182">
        <v>30</v>
      </c>
      <c r="S182" t="s">
        <v>249</v>
      </c>
      <c r="T182" t="s">
        <v>249</v>
      </c>
      <c r="U182" t="s">
        <v>249</v>
      </c>
      <c r="V182" t="s">
        <v>249</v>
      </c>
      <c r="W182" t="s">
        <v>249</v>
      </c>
      <c r="X182" t="s">
        <v>249</v>
      </c>
      <c r="Y182" t="s">
        <v>249</v>
      </c>
      <c r="Z182" t="s">
        <v>249</v>
      </c>
      <c r="AA182" t="s">
        <v>249</v>
      </c>
      <c r="AB182" t="s">
        <v>249</v>
      </c>
      <c r="AC182" t="s">
        <v>249</v>
      </c>
      <c r="AD182" t="s">
        <v>249</v>
      </c>
      <c r="AE182" t="s">
        <v>249</v>
      </c>
      <c r="AF182" t="s">
        <v>249</v>
      </c>
    </row>
    <row r="183" spans="1:32">
      <c r="A183" s="79" t="s">
        <v>345</v>
      </c>
      <c r="B183" s="83" t="s">
        <v>29</v>
      </c>
      <c r="C183" s="87" t="s">
        <v>81</v>
      </c>
      <c r="D183" s="84" t="s">
        <v>197</v>
      </c>
      <c r="E183" s="85">
        <v>1.0000000000000001E-5</v>
      </c>
      <c r="F183" s="193">
        <v>1</v>
      </c>
      <c r="G183" s="83">
        <v>0.19</v>
      </c>
      <c r="H183" s="85">
        <f t="shared" ref="H183:H188" si="47">E183*F183*G183</f>
        <v>1.9000000000000002E-6</v>
      </c>
      <c r="I183" s="83">
        <v>1.25</v>
      </c>
      <c r="J183" s="83">
        <v>0.03</v>
      </c>
      <c r="K183" s="88">
        <v>0</v>
      </c>
      <c r="L183" t="str">
        <f t="shared" si="39"/>
        <v>С182</v>
      </c>
      <c r="M183" t="str">
        <f t="shared" si="40"/>
        <v>Колонна Т-401</v>
      </c>
      <c r="N183" t="str">
        <f t="shared" si="41"/>
        <v>Полное-взрыв</v>
      </c>
      <c r="O183" t="s">
        <v>249</v>
      </c>
      <c r="P183" t="s">
        <v>249</v>
      </c>
      <c r="Q183" t="s">
        <v>249</v>
      </c>
      <c r="R183" t="s">
        <v>249</v>
      </c>
      <c r="S183">
        <v>14</v>
      </c>
      <c r="T183">
        <v>29</v>
      </c>
      <c r="U183">
        <v>78</v>
      </c>
      <c r="V183">
        <v>135</v>
      </c>
      <c r="W183" t="s">
        <v>249</v>
      </c>
      <c r="X183" t="s">
        <v>249</v>
      </c>
      <c r="Y183" t="s">
        <v>249</v>
      </c>
      <c r="Z183" t="s">
        <v>249</v>
      </c>
      <c r="AA183" t="s">
        <v>249</v>
      </c>
      <c r="AB183" t="s">
        <v>249</v>
      </c>
      <c r="AC183" t="s">
        <v>249</v>
      </c>
      <c r="AD183" t="s">
        <v>249</v>
      </c>
      <c r="AE183" t="s">
        <v>249</v>
      </c>
      <c r="AF183" t="s">
        <v>249</v>
      </c>
    </row>
    <row r="184" spans="1:32">
      <c r="A184" s="79" t="s">
        <v>346</v>
      </c>
      <c r="B184" s="193" t="s">
        <v>29</v>
      </c>
      <c r="C184" s="87" t="s">
        <v>83</v>
      </c>
      <c r="D184" s="84" t="s">
        <v>195</v>
      </c>
      <c r="E184" s="85">
        <v>1.0000000000000001E-5</v>
      </c>
      <c r="F184" s="193">
        <v>1</v>
      </c>
      <c r="G184" s="83">
        <v>0.76</v>
      </c>
      <c r="H184" s="85">
        <f t="shared" si="47"/>
        <v>7.6000000000000009E-6</v>
      </c>
      <c r="I184" s="83">
        <v>1.25</v>
      </c>
      <c r="J184" s="83">
        <v>0</v>
      </c>
      <c r="K184" s="91">
        <v>0</v>
      </c>
      <c r="L184" t="str">
        <f t="shared" si="39"/>
        <v>С183</v>
      </c>
      <c r="M184" t="str">
        <f t="shared" si="40"/>
        <v>Колонна Т-401</v>
      </c>
      <c r="N184" t="str">
        <f t="shared" si="41"/>
        <v>Полное-ликвидация</v>
      </c>
      <c r="O184" t="s">
        <v>249</v>
      </c>
      <c r="P184" t="s">
        <v>249</v>
      </c>
      <c r="Q184" t="s">
        <v>249</v>
      </c>
      <c r="R184" t="s">
        <v>249</v>
      </c>
      <c r="S184" t="s">
        <v>249</v>
      </c>
      <c r="T184" t="s">
        <v>249</v>
      </c>
      <c r="U184" t="s">
        <v>249</v>
      </c>
      <c r="V184" t="s">
        <v>249</v>
      </c>
      <c r="W184" t="s">
        <v>249</v>
      </c>
      <c r="X184" t="s">
        <v>249</v>
      </c>
      <c r="Y184" t="s">
        <v>249</v>
      </c>
      <c r="Z184" t="s">
        <v>249</v>
      </c>
      <c r="AA184" t="s">
        <v>249</v>
      </c>
      <c r="AB184" t="s">
        <v>249</v>
      </c>
      <c r="AC184" t="s">
        <v>249</v>
      </c>
      <c r="AD184" t="s">
        <v>249</v>
      </c>
      <c r="AE184" t="s">
        <v>249</v>
      </c>
      <c r="AF184" t="s">
        <v>249</v>
      </c>
    </row>
    <row r="185" spans="1:32">
      <c r="A185" s="79" t="s">
        <v>347</v>
      </c>
      <c r="B185" s="83" t="s">
        <v>29</v>
      </c>
      <c r="C185" s="87" t="s">
        <v>85</v>
      </c>
      <c r="D185" s="84" t="s">
        <v>198</v>
      </c>
      <c r="E185" s="85">
        <v>1E-4</v>
      </c>
      <c r="F185" s="193">
        <v>1</v>
      </c>
      <c r="G185" s="83">
        <v>4.0000000000000008E-2</v>
      </c>
      <c r="H185" s="85">
        <f t="shared" si="47"/>
        <v>4.0000000000000007E-6</v>
      </c>
      <c r="I185" s="83">
        <f>K185*300/1000</f>
        <v>0.6</v>
      </c>
      <c r="J185" s="83">
        <f>I185</f>
        <v>0.6</v>
      </c>
      <c r="K185" s="88">
        <v>2</v>
      </c>
      <c r="L185" t="str">
        <f t="shared" si="39"/>
        <v>С184</v>
      </c>
      <c r="M185" t="str">
        <f t="shared" si="40"/>
        <v>Колонна Т-401</v>
      </c>
      <c r="N185" t="str">
        <f t="shared" si="41"/>
        <v>Частичное-жидкостной факел</v>
      </c>
      <c r="O185" t="s">
        <v>249</v>
      </c>
      <c r="P185" t="s">
        <v>249</v>
      </c>
      <c r="Q185" t="s">
        <v>249</v>
      </c>
      <c r="R185" t="s">
        <v>249</v>
      </c>
      <c r="S185" t="s">
        <v>249</v>
      </c>
      <c r="T185" t="s">
        <v>249</v>
      </c>
      <c r="U185" t="s">
        <v>249</v>
      </c>
      <c r="V185" t="s">
        <v>249</v>
      </c>
      <c r="W185">
        <v>19</v>
      </c>
      <c r="X185">
        <v>3</v>
      </c>
      <c r="Y185" t="s">
        <v>249</v>
      </c>
      <c r="Z185" t="s">
        <v>249</v>
      </c>
      <c r="AA185" t="s">
        <v>249</v>
      </c>
      <c r="AB185" t="s">
        <v>249</v>
      </c>
      <c r="AC185" t="s">
        <v>249</v>
      </c>
      <c r="AD185" t="s">
        <v>249</v>
      </c>
      <c r="AE185" t="s">
        <v>249</v>
      </c>
      <c r="AF185" t="s">
        <v>249</v>
      </c>
    </row>
    <row r="186" spans="1:32">
      <c r="A186" s="79" t="s">
        <v>348</v>
      </c>
      <c r="B186" s="193" t="s">
        <v>29</v>
      </c>
      <c r="C186" s="87" t="s">
        <v>87</v>
      </c>
      <c r="D186" s="84" t="s">
        <v>196</v>
      </c>
      <c r="E186" s="85">
        <v>1E-4</v>
      </c>
      <c r="F186" s="193">
        <v>1</v>
      </c>
      <c r="G186" s="83">
        <v>0.16000000000000003</v>
      </c>
      <c r="H186" s="85">
        <f t="shared" si="47"/>
        <v>1.6000000000000003E-5</v>
      </c>
      <c r="I186" s="83">
        <f>K185*300/1000</f>
        <v>0.6</v>
      </c>
      <c r="J186" s="83">
        <v>0</v>
      </c>
      <c r="K186" s="91">
        <v>0</v>
      </c>
      <c r="L186" t="str">
        <f t="shared" si="39"/>
        <v>С185</v>
      </c>
      <c r="M186" t="str">
        <f t="shared" si="40"/>
        <v>Колонна Т-401</v>
      </c>
      <c r="N186" t="str">
        <f t="shared" si="41"/>
        <v>Частичное-ликвидация</v>
      </c>
      <c r="O186" t="s">
        <v>249</v>
      </c>
      <c r="P186" t="s">
        <v>249</v>
      </c>
      <c r="Q186" t="s">
        <v>249</v>
      </c>
      <c r="R186" t="s">
        <v>249</v>
      </c>
      <c r="S186" t="s">
        <v>249</v>
      </c>
      <c r="T186" t="s">
        <v>249</v>
      </c>
      <c r="U186" t="s">
        <v>249</v>
      </c>
      <c r="V186" t="s">
        <v>249</v>
      </c>
      <c r="W186" t="s">
        <v>249</v>
      </c>
      <c r="X186" t="s">
        <v>249</v>
      </c>
      <c r="Y186" t="s">
        <v>249</v>
      </c>
      <c r="Z186" t="s">
        <v>249</v>
      </c>
      <c r="AA186" t="s">
        <v>249</v>
      </c>
      <c r="AB186" t="s">
        <v>249</v>
      </c>
      <c r="AC186" t="s">
        <v>249</v>
      </c>
      <c r="AD186" t="s">
        <v>249</v>
      </c>
      <c r="AE186" t="s">
        <v>249</v>
      </c>
      <c r="AF186" t="s">
        <v>249</v>
      </c>
    </row>
    <row r="187" spans="1:32">
      <c r="A187" s="79" t="s">
        <v>349</v>
      </c>
      <c r="B187" s="83" t="s">
        <v>29</v>
      </c>
      <c r="C187" s="87" t="s">
        <v>89</v>
      </c>
      <c r="D187" s="84" t="s">
        <v>199</v>
      </c>
      <c r="E187" s="85">
        <v>1E-4</v>
      </c>
      <c r="F187" s="193">
        <v>1</v>
      </c>
      <c r="G187" s="83">
        <v>4.0000000000000008E-2</v>
      </c>
      <c r="H187" s="85">
        <f t="shared" si="47"/>
        <v>4.0000000000000007E-6</v>
      </c>
      <c r="I187" s="83">
        <f>K187*1800/1000</f>
        <v>0.16200000000000001</v>
      </c>
      <c r="J187" s="83">
        <f>I187</f>
        <v>0.16200000000000001</v>
      </c>
      <c r="K187" s="88">
        <v>0.09</v>
      </c>
      <c r="L187" t="str">
        <f t="shared" si="39"/>
        <v>С186</v>
      </c>
      <c r="M187" t="str">
        <f t="shared" si="40"/>
        <v>Колонна Т-401</v>
      </c>
      <c r="N187" t="str">
        <f t="shared" si="41"/>
        <v>Частичное-газ факел</v>
      </c>
      <c r="O187" t="s">
        <v>249</v>
      </c>
      <c r="P187" t="s">
        <v>249</v>
      </c>
      <c r="Q187" t="s">
        <v>249</v>
      </c>
      <c r="R187" t="s">
        <v>249</v>
      </c>
      <c r="S187" t="s">
        <v>249</v>
      </c>
      <c r="T187" t="s">
        <v>249</v>
      </c>
      <c r="U187" t="s">
        <v>249</v>
      </c>
      <c r="V187" t="s">
        <v>249</v>
      </c>
      <c r="W187">
        <v>4</v>
      </c>
      <c r="X187">
        <v>1</v>
      </c>
      <c r="Y187" t="s">
        <v>249</v>
      </c>
      <c r="Z187" t="s">
        <v>249</v>
      </c>
      <c r="AA187" t="s">
        <v>249</v>
      </c>
      <c r="AB187" t="s">
        <v>249</v>
      </c>
      <c r="AC187" t="s">
        <v>249</v>
      </c>
      <c r="AD187" t="s">
        <v>249</v>
      </c>
      <c r="AE187" t="s">
        <v>249</v>
      </c>
      <c r="AF187" t="s">
        <v>249</v>
      </c>
    </row>
    <row r="188" spans="1:32">
      <c r="A188" s="79" t="s">
        <v>350</v>
      </c>
      <c r="B188" s="193" t="s">
        <v>29</v>
      </c>
      <c r="C188" s="87" t="s">
        <v>91</v>
      </c>
      <c r="D188" s="84" t="s">
        <v>200</v>
      </c>
      <c r="E188" s="85">
        <v>1E-4</v>
      </c>
      <c r="F188" s="193">
        <v>1</v>
      </c>
      <c r="G188" s="83">
        <v>0.15200000000000002</v>
      </c>
      <c r="H188" s="85">
        <f t="shared" si="47"/>
        <v>1.5200000000000004E-5</v>
      </c>
      <c r="I188" s="83">
        <f>K187*1800/1000</f>
        <v>0.16200000000000001</v>
      </c>
      <c r="J188" s="83">
        <f>I188</f>
        <v>0.16200000000000001</v>
      </c>
      <c r="K188" s="91">
        <v>0</v>
      </c>
      <c r="L188" t="str">
        <f t="shared" si="39"/>
        <v>С187</v>
      </c>
      <c r="M188" t="str">
        <f t="shared" si="40"/>
        <v>Колонна Т-401</v>
      </c>
      <c r="N188" t="str">
        <f t="shared" si="41"/>
        <v>Частичное-вспышка</v>
      </c>
      <c r="O188" t="s">
        <v>249</v>
      </c>
      <c r="P188" t="s">
        <v>249</v>
      </c>
      <c r="Q188" t="s">
        <v>249</v>
      </c>
      <c r="R188" t="s">
        <v>249</v>
      </c>
      <c r="S188" t="s">
        <v>249</v>
      </c>
      <c r="T188" t="s">
        <v>249</v>
      </c>
      <c r="U188" t="s">
        <v>249</v>
      </c>
      <c r="V188" t="s">
        <v>249</v>
      </c>
      <c r="W188" t="s">
        <v>249</v>
      </c>
      <c r="X188" t="s">
        <v>249</v>
      </c>
      <c r="Y188">
        <v>17</v>
      </c>
      <c r="Z188">
        <v>20</v>
      </c>
      <c r="AA188" t="s">
        <v>249</v>
      </c>
      <c r="AB188" t="s">
        <v>249</v>
      </c>
      <c r="AC188" t="s">
        <v>249</v>
      </c>
      <c r="AD188" t="s">
        <v>249</v>
      </c>
      <c r="AE188" t="s">
        <v>249</v>
      </c>
      <c r="AF188" t="s">
        <v>249</v>
      </c>
    </row>
    <row r="189" spans="1:32">
      <c r="A189" s="79" t="s">
        <v>351</v>
      </c>
      <c r="B189" s="83" t="s">
        <v>29</v>
      </c>
      <c r="C189" s="87" t="s">
        <v>93</v>
      </c>
      <c r="D189" s="84" t="s">
        <v>196</v>
      </c>
      <c r="E189" s="85">
        <v>1E-4</v>
      </c>
      <c r="F189" s="193">
        <v>1</v>
      </c>
      <c r="G189" s="83">
        <v>0.6080000000000001</v>
      </c>
      <c r="H189" s="85">
        <f>E189*F189*G189</f>
        <v>6.0800000000000014E-5</v>
      </c>
      <c r="I189" s="83">
        <f>K187*1800/1000</f>
        <v>0.16200000000000001</v>
      </c>
      <c r="J189" s="83">
        <v>0</v>
      </c>
      <c r="K189" s="91">
        <v>0</v>
      </c>
      <c r="L189" t="str">
        <f t="shared" si="39"/>
        <v>С188</v>
      </c>
      <c r="M189" t="str">
        <f t="shared" si="40"/>
        <v>Колонна Т-401</v>
      </c>
      <c r="N189" t="str">
        <f t="shared" si="41"/>
        <v>Частичное-ликвидация</v>
      </c>
      <c r="O189" t="s">
        <v>249</v>
      </c>
      <c r="P189" t="s">
        <v>249</v>
      </c>
      <c r="Q189" t="s">
        <v>249</v>
      </c>
      <c r="R189" t="s">
        <v>249</v>
      </c>
      <c r="S189" t="s">
        <v>249</v>
      </c>
      <c r="T189" t="s">
        <v>249</v>
      </c>
      <c r="U189" t="s">
        <v>249</v>
      </c>
      <c r="V189" t="s">
        <v>249</v>
      </c>
      <c r="W189" t="s">
        <v>249</v>
      </c>
      <c r="X189" t="s">
        <v>249</v>
      </c>
      <c r="Y189" t="s">
        <v>249</v>
      </c>
      <c r="Z189" t="s">
        <v>249</v>
      </c>
      <c r="AA189" t="s">
        <v>249</v>
      </c>
      <c r="AB189" t="s">
        <v>249</v>
      </c>
      <c r="AC189" t="s">
        <v>249</v>
      </c>
      <c r="AD189" t="s">
        <v>249</v>
      </c>
      <c r="AE189" t="s">
        <v>249</v>
      </c>
      <c r="AF189" t="s">
        <v>249</v>
      </c>
    </row>
    <row r="190" spans="1:32">
      <c r="A190" s="79" t="s">
        <v>352</v>
      </c>
      <c r="B190" s="193" t="s">
        <v>29</v>
      </c>
      <c r="C190" s="87" t="s">
        <v>201</v>
      </c>
      <c r="D190" s="84" t="s">
        <v>202</v>
      </c>
      <c r="E190" s="85">
        <v>2.5000000000000001E-5</v>
      </c>
      <c r="F190" s="193">
        <v>1</v>
      </c>
      <c r="G190" s="83">
        <v>1</v>
      </c>
      <c r="H190" s="85">
        <f>E190*F190*G190</f>
        <v>2.5000000000000001E-5</v>
      </c>
      <c r="I190" s="83">
        <v>1.25</v>
      </c>
      <c r="J190" s="83">
        <f>I190</f>
        <v>1.25</v>
      </c>
      <c r="K190" s="91">
        <v>0</v>
      </c>
      <c r="L190" t="str">
        <f t="shared" si="39"/>
        <v>С189</v>
      </c>
      <c r="M190" t="str">
        <f t="shared" si="40"/>
        <v>Колонна Т-401</v>
      </c>
      <c r="N190" t="str">
        <f t="shared" si="41"/>
        <v>Полное-огненный шар</v>
      </c>
      <c r="O190" t="s">
        <v>249</v>
      </c>
      <c r="P190" t="s">
        <v>249</v>
      </c>
      <c r="Q190" t="s">
        <v>249</v>
      </c>
      <c r="R190" t="s">
        <v>249</v>
      </c>
      <c r="S190" t="s">
        <v>249</v>
      </c>
      <c r="T190" t="s">
        <v>249</v>
      </c>
      <c r="U190" t="s">
        <v>249</v>
      </c>
      <c r="V190" t="s">
        <v>249</v>
      </c>
      <c r="W190" t="s">
        <v>249</v>
      </c>
      <c r="X190" t="s">
        <v>249</v>
      </c>
      <c r="Y190" t="s">
        <v>249</v>
      </c>
      <c r="Z190" t="s">
        <v>249</v>
      </c>
      <c r="AA190" t="s">
        <v>249</v>
      </c>
      <c r="AB190" t="s">
        <v>249</v>
      </c>
      <c r="AC190">
        <v>30</v>
      </c>
      <c r="AD190">
        <v>54</v>
      </c>
      <c r="AE190">
        <v>67</v>
      </c>
      <c r="AF190">
        <v>90</v>
      </c>
    </row>
    <row r="191" spans="1:32">
      <c r="A191" s="79" t="s">
        <v>353</v>
      </c>
      <c r="B191" s="150" t="s">
        <v>30</v>
      </c>
      <c r="C191" s="151" t="s">
        <v>79</v>
      </c>
      <c r="D191" s="152" t="s">
        <v>194</v>
      </c>
      <c r="E191" s="153">
        <v>1.0000000000000001E-5</v>
      </c>
      <c r="F191" s="150">
        <v>1</v>
      </c>
      <c r="G191" s="150">
        <v>0.05</v>
      </c>
      <c r="H191" s="153">
        <f>E191*F191*G191</f>
        <v>5.0000000000000008E-7</v>
      </c>
      <c r="I191" s="150">
        <v>4.5</v>
      </c>
      <c r="J191" s="150">
        <f>I191</f>
        <v>4.5</v>
      </c>
      <c r="K191" s="102">
        <v>72</v>
      </c>
      <c r="L191" t="str">
        <f t="shared" si="39"/>
        <v>С190</v>
      </c>
      <c r="M191" t="str">
        <f t="shared" si="40"/>
        <v>Сепаратор V-401</v>
      </c>
      <c r="N191" t="str">
        <f t="shared" si="41"/>
        <v>Полное-пожар</v>
      </c>
      <c r="O191">
        <v>13</v>
      </c>
      <c r="P191">
        <v>18</v>
      </c>
      <c r="Q191">
        <v>25</v>
      </c>
      <c r="R191">
        <v>45</v>
      </c>
      <c r="S191" t="s">
        <v>249</v>
      </c>
      <c r="T191" t="s">
        <v>249</v>
      </c>
      <c r="U191" t="s">
        <v>249</v>
      </c>
      <c r="V191" t="s">
        <v>249</v>
      </c>
      <c r="W191" t="s">
        <v>249</v>
      </c>
      <c r="X191" t="s">
        <v>249</v>
      </c>
      <c r="Y191" t="s">
        <v>249</v>
      </c>
      <c r="Z191" t="s">
        <v>249</v>
      </c>
      <c r="AA191" t="s">
        <v>249</v>
      </c>
      <c r="AB191" t="s">
        <v>249</v>
      </c>
      <c r="AC191" t="s">
        <v>249</v>
      </c>
      <c r="AD191" t="s">
        <v>249</v>
      </c>
      <c r="AE191" t="s">
        <v>249</v>
      </c>
      <c r="AF191" t="s">
        <v>249</v>
      </c>
    </row>
    <row r="192" spans="1:32">
      <c r="A192" s="79" t="s">
        <v>354</v>
      </c>
      <c r="B192" s="98" t="s">
        <v>30</v>
      </c>
      <c r="C192" s="99" t="s">
        <v>81</v>
      </c>
      <c r="D192" s="100" t="s">
        <v>197</v>
      </c>
      <c r="E192" s="101">
        <v>1.0000000000000001E-5</v>
      </c>
      <c r="F192" s="150">
        <v>1</v>
      </c>
      <c r="G192" s="98">
        <v>0.19</v>
      </c>
      <c r="H192" s="101">
        <f t="shared" ref="H192:H197" si="48">E192*F192*G192</f>
        <v>1.9000000000000002E-6</v>
      </c>
      <c r="I192" s="98">
        <v>4.5</v>
      </c>
      <c r="J192" s="98">
        <v>0.09</v>
      </c>
      <c r="K192" s="102">
        <v>0</v>
      </c>
      <c r="L192" t="str">
        <f t="shared" si="39"/>
        <v>С191</v>
      </c>
      <c r="M192" t="str">
        <f t="shared" si="40"/>
        <v>Сепаратор V-401</v>
      </c>
      <c r="N192" t="str">
        <f t="shared" si="41"/>
        <v>Полное-взрыв</v>
      </c>
      <c r="O192" t="s">
        <v>249</v>
      </c>
      <c r="P192" t="s">
        <v>249</v>
      </c>
      <c r="Q192" t="s">
        <v>249</v>
      </c>
      <c r="R192" t="s">
        <v>249</v>
      </c>
      <c r="S192">
        <v>20</v>
      </c>
      <c r="T192">
        <v>41</v>
      </c>
      <c r="U192">
        <v>113</v>
      </c>
      <c r="V192">
        <v>194</v>
      </c>
      <c r="W192" t="s">
        <v>249</v>
      </c>
      <c r="X192" t="s">
        <v>249</v>
      </c>
      <c r="Y192" t="s">
        <v>249</v>
      </c>
      <c r="Z192" t="s">
        <v>249</v>
      </c>
      <c r="AA192" t="s">
        <v>249</v>
      </c>
      <c r="AB192" t="s">
        <v>249</v>
      </c>
      <c r="AC192" t="s">
        <v>249</v>
      </c>
      <c r="AD192" t="s">
        <v>249</v>
      </c>
      <c r="AE192" t="s">
        <v>249</v>
      </c>
      <c r="AF192" t="s">
        <v>249</v>
      </c>
    </row>
    <row r="193" spans="1:32">
      <c r="A193" s="79" t="s">
        <v>355</v>
      </c>
      <c r="B193" s="150" t="s">
        <v>30</v>
      </c>
      <c r="C193" s="99" t="s">
        <v>83</v>
      </c>
      <c r="D193" s="100" t="s">
        <v>195</v>
      </c>
      <c r="E193" s="101">
        <v>1.0000000000000001E-5</v>
      </c>
      <c r="F193" s="150">
        <v>1</v>
      </c>
      <c r="G193" s="98">
        <v>0.76</v>
      </c>
      <c r="H193" s="101">
        <f t="shared" si="48"/>
        <v>7.6000000000000009E-6</v>
      </c>
      <c r="I193" s="98">
        <v>4.5</v>
      </c>
      <c r="J193" s="98">
        <v>0</v>
      </c>
      <c r="K193" s="103">
        <v>0</v>
      </c>
      <c r="L193" t="str">
        <f t="shared" si="39"/>
        <v>С192</v>
      </c>
      <c r="M193" t="str">
        <f t="shared" si="40"/>
        <v>Сепаратор V-401</v>
      </c>
      <c r="N193" t="str">
        <f t="shared" si="41"/>
        <v>Полное-ликвидация</v>
      </c>
      <c r="O193" t="s">
        <v>249</v>
      </c>
      <c r="P193" t="s">
        <v>249</v>
      </c>
      <c r="Q193" t="s">
        <v>249</v>
      </c>
      <c r="R193" t="s">
        <v>249</v>
      </c>
      <c r="S193" t="s">
        <v>249</v>
      </c>
      <c r="T193" t="s">
        <v>249</v>
      </c>
      <c r="U193" t="s">
        <v>249</v>
      </c>
      <c r="V193" t="s">
        <v>249</v>
      </c>
      <c r="W193" t="s">
        <v>249</v>
      </c>
      <c r="X193" t="s">
        <v>249</v>
      </c>
      <c r="Y193" t="s">
        <v>249</v>
      </c>
      <c r="Z193" t="s">
        <v>249</v>
      </c>
      <c r="AA193" t="s">
        <v>249</v>
      </c>
      <c r="AB193" t="s">
        <v>249</v>
      </c>
      <c r="AC193" t="s">
        <v>249</v>
      </c>
      <c r="AD193" t="s">
        <v>249</v>
      </c>
      <c r="AE193" t="s">
        <v>249</v>
      </c>
      <c r="AF193" t="s">
        <v>249</v>
      </c>
    </row>
    <row r="194" spans="1:32">
      <c r="A194" s="79" t="s">
        <v>356</v>
      </c>
      <c r="B194" s="98" t="s">
        <v>30</v>
      </c>
      <c r="C194" s="99" t="s">
        <v>85</v>
      </c>
      <c r="D194" s="100" t="s">
        <v>198</v>
      </c>
      <c r="E194" s="101">
        <v>1E-4</v>
      </c>
      <c r="F194" s="150">
        <v>1</v>
      </c>
      <c r="G194" s="98">
        <v>4.0000000000000008E-2</v>
      </c>
      <c r="H194" s="101">
        <f t="shared" si="48"/>
        <v>4.0000000000000007E-6</v>
      </c>
      <c r="I194" s="98">
        <f>K194*300/1000</f>
        <v>1.35</v>
      </c>
      <c r="J194" s="98">
        <f>I194</f>
        <v>1.35</v>
      </c>
      <c r="K194" s="102">
        <v>4.5</v>
      </c>
      <c r="L194" t="str">
        <f t="shared" si="39"/>
        <v>С193</v>
      </c>
      <c r="M194" t="str">
        <f t="shared" si="40"/>
        <v>Сепаратор V-401</v>
      </c>
      <c r="N194" t="str">
        <f t="shared" si="41"/>
        <v>Частичное-жидкостной факел</v>
      </c>
      <c r="O194" t="s">
        <v>249</v>
      </c>
      <c r="P194" t="s">
        <v>249</v>
      </c>
      <c r="Q194" t="s">
        <v>249</v>
      </c>
      <c r="R194" t="s">
        <v>249</v>
      </c>
      <c r="S194" t="s">
        <v>249</v>
      </c>
      <c r="T194" t="s">
        <v>249</v>
      </c>
      <c r="U194" t="s">
        <v>249</v>
      </c>
      <c r="V194" t="s">
        <v>249</v>
      </c>
      <c r="W194">
        <v>27</v>
      </c>
      <c r="X194">
        <v>5</v>
      </c>
      <c r="Y194" t="s">
        <v>249</v>
      </c>
      <c r="Z194" t="s">
        <v>249</v>
      </c>
      <c r="AA194" t="s">
        <v>249</v>
      </c>
      <c r="AB194" t="s">
        <v>249</v>
      </c>
      <c r="AC194" t="s">
        <v>249</v>
      </c>
      <c r="AD194" t="s">
        <v>249</v>
      </c>
      <c r="AE194" t="s">
        <v>249</v>
      </c>
      <c r="AF194" t="s">
        <v>249</v>
      </c>
    </row>
    <row r="195" spans="1:32">
      <c r="A195" s="79" t="s">
        <v>357</v>
      </c>
      <c r="B195" s="150" t="s">
        <v>30</v>
      </c>
      <c r="C195" s="99" t="s">
        <v>87</v>
      </c>
      <c r="D195" s="100" t="s">
        <v>196</v>
      </c>
      <c r="E195" s="101">
        <v>1E-4</v>
      </c>
      <c r="F195" s="150">
        <v>1</v>
      </c>
      <c r="G195" s="98">
        <v>0.16000000000000003</v>
      </c>
      <c r="H195" s="101">
        <f t="shared" si="48"/>
        <v>1.6000000000000003E-5</v>
      </c>
      <c r="I195" s="98">
        <f>K194*300/1000</f>
        <v>1.35</v>
      </c>
      <c r="J195" s="98">
        <v>0</v>
      </c>
      <c r="K195" s="103">
        <v>0</v>
      </c>
      <c r="L195" t="str">
        <f t="shared" si="39"/>
        <v>С194</v>
      </c>
      <c r="M195" t="str">
        <f t="shared" si="40"/>
        <v>Сепаратор V-401</v>
      </c>
      <c r="N195" t="str">
        <f t="shared" si="41"/>
        <v>Частичное-ликвидация</v>
      </c>
      <c r="O195" t="s">
        <v>249</v>
      </c>
      <c r="P195" t="s">
        <v>249</v>
      </c>
      <c r="Q195" t="s">
        <v>249</v>
      </c>
      <c r="R195" t="s">
        <v>249</v>
      </c>
      <c r="S195" t="s">
        <v>249</v>
      </c>
      <c r="T195" t="s">
        <v>249</v>
      </c>
      <c r="U195" t="s">
        <v>249</v>
      </c>
      <c r="V195" t="s">
        <v>249</v>
      </c>
      <c r="W195" t="s">
        <v>249</v>
      </c>
      <c r="X195" t="s">
        <v>249</v>
      </c>
      <c r="Y195" t="s">
        <v>249</v>
      </c>
      <c r="Z195" t="s">
        <v>249</v>
      </c>
      <c r="AA195" t="s">
        <v>249</v>
      </c>
      <c r="AB195" t="s">
        <v>249</v>
      </c>
      <c r="AC195" t="s">
        <v>249</v>
      </c>
      <c r="AD195" t="s">
        <v>249</v>
      </c>
      <c r="AE195" t="s">
        <v>249</v>
      </c>
      <c r="AF195" t="s">
        <v>249</v>
      </c>
    </row>
    <row r="196" spans="1:32">
      <c r="A196" s="79" t="s">
        <v>358</v>
      </c>
      <c r="B196" s="98" t="s">
        <v>30</v>
      </c>
      <c r="C196" s="99" t="s">
        <v>89</v>
      </c>
      <c r="D196" s="100" t="s">
        <v>199</v>
      </c>
      <c r="E196" s="101">
        <v>1E-4</v>
      </c>
      <c r="F196" s="150">
        <v>1</v>
      </c>
      <c r="G196" s="98">
        <v>4.0000000000000008E-2</v>
      </c>
      <c r="H196" s="101">
        <f t="shared" si="48"/>
        <v>4.0000000000000007E-6</v>
      </c>
      <c r="I196" s="98">
        <f>K196*1800/1000</f>
        <v>0.68400000000000005</v>
      </c>
      <c r="J196" s="98">
        <f>I196</f>
        <v>0.68400000000000005</v>
      </c>
      <c r="K196" s="102">
        <v>0.38</v>
      </c>
      <c r="L196" t="str">
        <f t="shared" si="39"/>
        <v>С195</v>
      </c>
      <c r="M196" t="str">
        <f t="shared" si="40"/>
        <v>Сепаратор V-401</v>
      </c>
      <c r="N196" t="str">
        <f t="shared" si="41"/>
        <v>Частичное-газ факел</v>
      </c>
      <c r="O196" t="s">
        <v>249</v>
      </c>
      <c r="P196" t="s">
        <v>249</v>
      </c>
      <c r="Q196" t="s">
        <v>249</v>
      </c>
      <c r="R196" t="s">
        <v>249</v>
      </c>
      <c r="S196" t="s">
        <v>249</v>
      </c>
      <c r="T196" t="s">
        <v>249</v>
      </c>
      <c r="U196" t="s">
        <v>249</v>
      </c>
      <c r="V196" t="s">
        <v>249</v>
      </c>
      <c r="W196">
        <v>8</v>
      </c>
      <c r="X196">
        <v>2</v>
      </c>
      <c r="Y196" t="s">
        <v>249</v>
      </c>
      <c r="Z196" t="s">
        <v>249</v>
      </c>
      <c r="AA196" t="s">
        <v>249</v>
      </c>
      <c r="AB196" t="s">
        <v>249</v>
      </c>
      <c r="AC196" t="s">
        <v>249</v>
      </c>
      <c r="AD196" t="s">
        <v>249</v>
      </c>
      <c r="AE196" t="s">
        <v>249</v>
      </c>
      <c r="AF196" t="s">
        <v>249</v>
      </c>
    </row>
    <row r="197" spans="1:32">
      <c r="A197" s="79" t="s">
        <v>359</v>
      </c>
      <c r="B197" s="150" t="s">
        <v>30</v>
      </c>
      <c r="C197" s="99" t="s">
        <v>91</v>
      </c>
      <c r="D197" s="100" t="s">
        <v>200</v>
      </c>
      <c r="E197" s="101">
        <v>1E-4</v>
      </c>
      <c r="F197" s="150">
        <v>1</v>
      </c>
      <c r="G197" s="98">
        <v>0.15200000000000002</v>
      </c>
      <c r="H197" s="101">
        <f t="shared" si="48"/>
        <v>1.5200000000000004E-5</v>
      </c>
      <c r="I197" s="98">
        <f>K196*1800/1000</f>
        <v>0.68400000000000005</v>
      </c>
      <c r="J197" s="98">
        <f>I197</f>
        <v>0.68400000000000005</v>
      </c>
      <c r="K197" s="103">
        <v>0</v>
      </c>
      <c r="L197" t="str">
        <f t="shared" si="39"/>
        <v>С196</v>
      </c>
      <c r="M197" t="str">
        <f t="shared" si="40"/>
        <v>Сепаратор V-401</v>
      </c>
      <c r="N197" t="str">
        <f t="shared" si="41"/>
        <v>Частичное-вспышка</v>
      </c>
      <c r="O197" t="s">
        <v>249</v>
      </c>
      <c r="P197" t="s">
        <v>249</v>
      </c>
      <c r="Q197" t="s">
        <v>249</v>
      </c>
      <c r="R197" t="s">
        <v>249</v>
      </c>
      <c r="S197" t="s">
        <v>249</v>
      </c>
      <c r="T197" t="s">
        <v>249</v>
      </c>
      <c r="U197" t="s">
        <v>249</v>
      </c>
      <c r="V197" t="s">
        <v>249</v>
      </c>
      <c r="W197" t="s">
        <v>249</v>
      </c>
      <c r="X197" t="s">
        <v>249</v>
      </c>
      <c r="Y197">
        <v>28</v>
      </c>
      <c r="Z197">
        <v>33</v>
      </c>
      <c r="AA197" t="s">
        <v>249</v>
      </c>
      <c r="AB197" t="s">
        <v>249</v>
      </c>
      <c r="AC197" t="s">
        <v>249</v>
      </c>
      <c r="AD197" t="s">
        <v>249</v>
      </c>
      <c r="AE197" t="s">
        <v>249</v>
      </c>
      <c r="AF197" t="s">
        <v>249</v>
      </c>
    </row>
    <row r="198" spans="1:32">
      <c r="A198" s="79" t="s">
        <v>360</v>
      </c>
      <c r="B198" s="98" t="s">
        <v>30</v>
      </c>
      <c r="C198" s="99" t="s">
        <v>93</v>
      </c>
      <c r="D198" s="100" t="s">
        <v>196</v>
      </c>
      <c r="E198" s="101">
        <v>1E-4</v>
      </c>
      <c r="F198" s="150">
        <v>1</v>
      </c>
      <c r="G198" s="98">
        <v>0.6080000000000001</v>
      </c>
      <c r="H198" s="101">
        <f>E198*F198*G198</f>
        <v>6.0800000000000014E-5</v>
      </c>
      <c r="I198" s="98">
        <f>K196*1800/1000</f>
        <v>0.68400000000000005</v>
      </c>
      <c r="J198" s="98">
        <v>0</v>
      </c>
      <c r="K198" s="103">
        <v>0</v>
      </c>
      <c r="L198" t="str">
        <f t="shared" si="39"/>
        <v>С197</v>
      </c>
      <c r="M198" t="str">
        <f t="shared" si="40"/>
        <v>Сепаратор V-401</v>
      </c>
      <c r="N198" t="str">
        <f t="shared" si="41"/>
        <v>Частичное-ликвидация</v>
      </c>
      <c r="O198" t="s">
        <v>249</v>
      </c>
      <c r="P198" t="s">
        <v>249</v>
      </c>
      <c r="Q198" t="s">
        <v>249</v>
      </c>
      <c r="R198" t="s">
        <v>249</v>
      </c>
      <c r="S198" t="s">
        <v>249</v>
      </c>
      <c r="T198" t="s">
        <v>249</v>
      </c>
      <c r="U198" t="s">
        <v>249</v>
      </c>
      <c r="V198" t="s">
        <v>249</v>
      </c>
      <c r="W198" t="s">
        <v>249</v>
      </c>
      <c r="X198" t="s">
        <v>249</v>
      </c>
      <c r="Y198" t="s">
        <v>249</v>
      </c>
      <c r="Z198" t="s">
        <v>249</v>
      </c>
      <c r="AA198" t="s">
        <v>249</v>
      </c>
      <c r="AB198" t="s">
        <v>249</v>
      </c>
      <c r="AC198" t="s">
        <v>249</v>
      </c>
      <c r="AD198" t="s">
        <v>249</v>
      </c>
      <c r="AE198" t="s">
        <v>249</v>
      </c>
      <c r="AF198" t="s">
        <v>249</v>
      </c>
    </row>
    <row r="199" spans="1:32">
      <c r="A199" s="79" t="s">
        <v>361</v>
      </c>
      <c r="B199" s="150" t="s">
        <v>30</v>
      </c>
      <c r="C199" s="99" t="s">
        <v>201</v>
      </c>
      <c r="D199" s="100" t="s">
        <v>202</v>
      </c>
      <c r="E199" s="101">
        <v>2.5000000000000001E-5</v>
      </c>
      <c r="F199" s="150">
        <v>1</v>
      </c>
      <c r="G199" s="98">
        <v>1</v>
      </c>
      <c r="H199" s="101">
        <f>E199*F199*G199</f>
        <v>2.5000000000000001E-5</v>
      </c>
      <c r="I199" s="98">
        <v>4.5</v>
      </c>
      <c r="J199" s="98">
        <f>I199</f>
        <v>4.5</v>
      </c>
      <c r="K199" s="103">
        <v>0</v>
      </c>
      <c r="L199" t="str">
        <f t="shared" si="39"/>
        <v>С198</v>
      </c>
      <c r="M199" t="str">
        <f t="shared" si="40"/>
        <v>Сепаратор V-401</v>
      </c>
      <c r="N199" t="str">
        <f t="shared" si="41"/>
        <v>Полное-огненный шар</v>
      </c>
      <c r="O199" t="s">
        <v>249</v>
      </c>
      <c r="P199" t="s">
        <v>249</v>
      </c>
      <c r="Q199" t="s">
        <v>249</v>
      </c>
      <c r="R199" t="s">
        <v>249</v>
      </c>
      <c r="S199" t="s">
        <v>249</v>
      </c>
      <c r="T199" t="s">
        <v>249</v>
      </c>
      <c r="U199" t="s">
        <v>249</v>
      </c>
      <c r="V199" t="s">
        <v>249</v>
      </c>
      <c r="W199" t="s">
        <v>249</v>
      </c>
      <c r="X199" t="s">
        <v>249</v>
      </c>
      <c r="Y199" t="s">
        <v>249</v>
      </c>
      <c r="Z199" t="s">
        <v>249</v>
      </c>
      <c r="AA199" t="s">
        <v>249</v>
      </c>
      <c r="AB199" t="s">
        <v>249</v>
      </c>
      <c r="AC199">
        <v>68</v>
      </c>
      <c r="AD199">
        <v>102</v>
      </c>
      <c r="AE199">
        <v>123</v>
      </c>
      <c r="AF199">
        <v>160</v>
      </c>
    </row>
    <row r="200" spans="1:32">
      <c r="A200" s="79" t="s">
        <v>362</v>
      </c>
      <c r="B200" s="158" t="s">
        <v>31</v>
      </c>
      <c r="C200" s="159" t="s">
        <v>79</v>
      </c>
      <c r="D200" s="160" t="s">
        <v>194</v>
      </c>
      <c r="E200" s="161">
        <v>1.0000000000000001E-5</v>
      </c>
      <c r="F200" s="158">
        <v>1</v>
      </c>
      <c r="G200" s="158">
        <v>0.05</v>
      </c>
      <c r="H200" s="161">
        <f>E200*F200*G200</f>
        <v>5.0000000000000008E-7</v>
      </c>
      <c r="I200" s="158">
        <v>3.75</v>
      </c>
      <c r="J200" s="158">
        <f>I200</f>
        <v>3.75</v>
      </c>
      <c r="K200" s="108">
        <v>55</v>
      </c>
      <c r="L200" t="str">
        <f t="shared" si="39"/>
        <v>С199</v>
      </c>
      <c r="M200" t="str">
        <f t="shared" si="40"/>
        <v>Реактор R-401</v>
      </c>
      <c r="N200" t="str">
        <f t="shared" si="41"/>
        <v>Полное-пожар</v>
      </c>
      <c r="O200">
        <v>13</v>
      </c>
      <c r="P200">
        <v>17</v>
      </c>
      <c r="Q200">
        <v>23</v>
      </c>
      <c r="R200">
        <v>42</v>
      </c>
      <c r="S200" t="s">
        <v>249</v>
      </c>
      <c r="T200" t="s">
        <v>249</v>
      </c>
      <c r="U200" t="s">
        <v>249</v>
      </c>
      <c r="V200" t="s">
        <v>249</v>
      </c>
      <c r="W200" t="s">
        <v>249</v>
      </c>
      <c r="X200" t="s">
        <v>249</v>
      </c>
      <c r="Y200" t="s">
        <v>249</v>
      </c>
      <c r="Z200" t="s">
        <v>249</v>
      </c>
      <c r="AA200" t="s">
        <v>249</v>
      </c>
      <c r="AB200" t="s">
        <v>249</v>
      </c>
      <c r="AC200" t="s">
        <v>249</v>
      </c>
      <c r="AD200" t="s">
        <v>249</v>
      </c>
      <c r="AE200" t="s">
        <v>249</v>
      </c>
      <c r="AF200" t="s">
        <v>249</v>
      </c>
    </row>
    <row r="201" spans="1:32">
      <c r="A201" s="79" t="s">
        <v>363</v>
      </c>
      <c r="B201" s="104" t="s">
        <v>31</v>
      </c>
      <c r="C201" s="105" t="s">
        <v>81</v>
      </c>
      <c r="D201" s="106" t="s">
        <v>197</v>
      </c>
      <c r="E201" s="107">
        <v>1.0000000000000001E-5</v>
      </c>
      <c r="F201" s="158">
        <v>1</v>
      </c>
      <c r="G201" s="104">
        <v>0.19</v>
      </c>
      <c r="H201" s="107">
        <f t="shared" ref="H201:H206" si="49">E201*F201*G201</f>
        <v>1.9000000000000002E-6</v>
      </c>
      <c r="I201" s="104">
        <v>3.75</v>
      </c>
      <c r="J201" s="104">
        <v>0.3</v>
      </c>
      <c r="K201" s="108">
        <v>0</v>
      </c>
      <c r="L201" t="str">
        <f t="shared" ref="L201:L264" si="50">A201</f>
        <v>С200</v>
      </c>
      <c r="M201" t="str">
        <f t="shared" ref="M201:M264" si="51">B201</f>
        <v>Реактор R-401</v>
      </c>
      <c r="N201" t="str">
        <f t="shared" ref="N201:N264" si="52">D201</f>
        <v>Полное-взрыв</v>
      </c>
      <c r="O201" t="s">
        <v>249</v>
      </c>
      <c r="P201" t="s">
        <v>249</v>
      </c>
      <c r="Q201" t="s">
        <v>249</v>
      </c>
      <c r="R201" t="s">
        <v>249</v>
      </c>
      <c r="S201">
        <v>30</v>
      </c>
      <c r="T201">
        <v>62</v>
      </c>
      <c r="U201">
        <v>170</v>
      </c>
      <c r="V201">
        <v>291</v>
      </c>
      <c r="W201" t="s">
        <v>249</v>
      </c>
      <c r="X201" t="s">
        <v>249</v>
      </c>
      <c r="Y201" t="s">
        <v>249</v>
      </c>
      <c r="Z201" t="s">
        <v>249</v>
      </c>
      <c r="AA201" t="s">
        <v>249</v>
      </c>
      <c r="AB201" t="s">
        <v>249</v>
      </c>
      <c r="AC201" t="s">
        <v>249</v>
      </c>
      <c r="AD201" t="s">
        <v>249</v>
      </c>
      <c r="AE201" t="s">
        <v>249</v>
      </c>
      <c r="AF201" t="s">
        <v>249</v>
      </c>
    </row>
    <row r="202" spans="1:32">
      <c r="A202" s="79" t="s">
        <v>364</v>
      </c>
      <c r="B202" s="158" t="s">
        <v>31</v>
      </c>
      <c r="C202" s="105" t="s">
        <v>83</v>
      </c>
      <c r="D202" s="106" t="s">
        <v>195</v>
      </c>
      <c r="E202" s="107">
        <v>1.0000000000000001E-5</v>
      </c>
      <c r="F202" s="158">
        <v>1</v>
      </c>
      <c r="G202" s="104">
        <v>0.76</v>
      </c>
      <c r="H202" s="107">
        <f t="shared" si="49"/>
        <v>7.6000000000000009E-6</v>
      </c>
      <c r="I202" s="104">
        <v>3.75</v>
      </c>
      <c r="J202" s="104">
        <v>0</v>
      </c>
      <c r="K202" s="109">
        <v>0</v>
      </c>
      <c r="L202" t="str">
        <f t="shared" si="50"/>
        <v>С201</v>
      </c>
      <c r="M202" t="str">
        <f t="shared" si="51"/>
        <v>Реактор R-401</v>
      </c>
      <c r="N202" t="str">
        <f t="shared" si="52"/>
        <v>Полное-ликвидация</v>
      </c>
      <c r="O202" t="s">
        <v>249</v>
      </c>
      <c r="P202" t="s">
        <v>249</v>
      </c>
      <c r="Q202" t="s">
        <v>249</v>
      </c>
      <c r="R202" t="s">
        <v>249</v>
      </c>
      <c r="S202" t="s">
        <v>249</v>
      </c>
      <c r="T202" t="s">
        <v>249</v>
      </c>
      <c r="U202" t="s">
        <v>249</v>
      </c>
      <c r="V202" t="s">
        <v>249</v>
      </c>
      <c r="W202" t="s">
        <v>249</v>
      </c>
      <c r="X202" t="s">
        <v>249</v>
      </c>
      <c r="Y202" t="s">
        <v>249</v>
      </c>
      <c r="Z202" t="s">
        <v>249</v>
      </c>
      <c r="AA202" t="s">
        <v>249</v>
      </c>
      <c r="AB202" t="s">
        <v>249</v>
      </c>
      <c r="AC202" t="s">
        <v>249</v>
      </c>
      <c r="AD202" t="s">
        <v>249</v>
      </c>
      <c r="AE202" t="s">
        <v>249</v>
      </c>
      <c r="AF202" t="s">
        <v>249</v>
      </c>
    </row>
    <row r="203" spans="1:32">
      <c r="A203" s="79" t="s">
        <v>365</v>
      </c>
      <c r="B203" s="104" t="s">
        <v>31</v>
      </c>
      <c r="C203" s="105" t="s">
        <v>85</v>
      </c>
      <c r="D203" s="106" t="s">
        <v>198</v>
      </c>
      <c r="E203" s="107">
        <v>1E-4</v>
      </c>
      <c r="F203" s="158">
        <v>1</v>
      </c>
      <c r="G203" s="104">
        <v>4.0000000000000008E-2</v>
      </c>
      <c r="H203" s="107">
        <f t="shared" si="49"/>
        <v>4.0000000000000007E-6</v>
      </c>
      <c r="I203" s="104">
        <f>K203*300/1000</f>
        <v>1.38</v>
      </c>
      <c r="J203" s="104">
        <f>I203</f>
        <v>1.38</v>
      </c>
      <c r="K203" s="108">
        <v>4.5999999999999996</v>
      </c>
      <c r="L203" t="str">
        <f t="shared" si="50"/>
        <v>С202</v>
      </c>
      <c r="M203" t="str">
        <f t="shared" si="51"/>
        <v>Реактор R-401</v>
      </c>
      <c r="N203" t="str">
        <f t="shared" si="52"/>
        <v>Частичное-жидкостной факел</v>
      </c>
      <c r="O203" t="s">
        <v>249</v>
      </c>
      <c r="P203" t="s">
        <v>249</v>
      </c>
      <c r="Q203" t="s">
        <v>249</v>
      </c>
      <c r="R203" t="s">
        <v>249</v>
      </c>
      <c r="S203" t="s">
        <v>249</v>
      </c>
      <c r="T203" t="s">
        <v>249</v>
      </c>
      <c r="U203" t="s">
        <v>249</v>
      </c>
      <c r="V203" t="s">
        <v>249</v>
      </c>
      <c r="W203">
        <v>27</v>
      </c>
      <c r="X203">
        <v>5</v>
      </c>
      <c r="Y203" t="s">
        <v>249</v>
      </c>
      <c r="Z203" t="s">
        <v>249</v>
      </c>
      <c r="AA203" t="s">
        <v>249</v>
      </c>
      <c r="AB203" t="s">
        <v>249</v>
      </c>
      <c r="AC203" t="s">
        <v>249</v>
      </c>
      <c r="AD203" t="s">
        <v>249</v>
      </c>
      <c r="AE203" t="s">
        <v>249</v>
      </c>
      <c r="AF203" t="s">
        <v>249</v>
      </c>
    </row>
    <row r="204" spans="1:32">
      <c r="A204" s="79" t="s">
        <v>366</v>
      </c>
      <c r="B204" s="158" t="s">
        <v>31</v>
      </c>
      <c r="C204" s="105" t="s">
        <v>87</v>
      </c>
      <c r="D204" s="106" t="s">
        <v>196</v>
      </c>
      <c r="E204" s="107">
        <v>1E-4</v>
      </c>
      <c r="F204" s="158">
        <v>1</v>
      </c>
      <c r="G204" s="104">
        <v>0.16000000000000003</v>
      </c>
      <c r="H204" s="107">
        <f t="shared" si="49"/>
        <v>1.6000000000000003E-5</v>
      </c>
      <c r="I204" s="104">
        <f>K203*300/1000</f>
        <v>1.38</v>
      </c>
      <c r="J204" s="104">
        <v>0</v>
      </c>
      <c r="K204" s="109">
        <v>0</v>
      </c>
      <c r="L204" t="str">
        <f t="shared" si="50"/>
        <v>С203</v>
      </c>
      <c r="M204" t="str">
        <f t="shared" si="51"/>
        <v>Реактор R-401</v>
      </c>
      <c r="N204" t="str">
        <f t="shared" si="52"/>
        <v>Частичное-ликвидация</v>
      </c>
      <c r="O204" t="s">
        <v>249</v>
      </c>
      <c r="P204" t="s">
        <v>249</v>
      </c>
      <c r="Q204" t="s">
        <v>249</v>
      </c>
      <c r="R204" t="s">
        <v>249</v>
      </c>
      <c r="S204" t="s">
        <v>249</v>
      </c>
      <c r="T204" t="s">
        <v>249</v>
      </c>
      <c r="U204" t="s">
        <v>249</v>
      </c>
      <c r="V204" t="s">
        <v>249</v>
      </c>
      <c r="W204" t="s">
        <v>249</v>
      </c>
      <c r="X204" t="s">
        <v>249</v>
      </c>
      <c r="Y204" t="s">
        <v>249</v>
      </c>
      <c r="Z204" t="s">
        <v>249</v>
      </c>
      <c r="AA204" t="s">
        <v>249</v>
      </c>
      <c r="AB204" t="s">
        <v>249</v>
      </c>
      <c r="AC204" t="s">
        <v>249</v>
      </c>
      <c r="AD204" t="s">
        <v>249</v>
      </c>
      <c r="AE204" t="s">
        <v>249</v>
      </c>
      <c r="AF204" t="s">
        <v>249</v>
      </c>
    </row>
    <row r="205" spans="1:32">
      <c r="A205" s="79" t="s">
        <v>367</v>
      </c>
      <c r="B205" s="104" t="s">
        <v>31</v>
      </c>
      <c r="C205" s="105" t="s">
        <v>89</v>
      </c>
      <c r="D205" s="106" t="s">
        <v>199</v>
      </c>
      <c r="E205" s="107">
        <v>1E-4</v>
      </c>
      <c r="F205" s="158">
        <v>1</v>
      </c>
      <c r="G205" s="104">
        <v>4.0000000000000008E-2</v>
      </c>
      <c r="H205" s="107">
        <f t="shared" si="49"/>
        <v>4.0000000000000007E-6</v>
      </c>
      <c r="I205" s="104">
        <f>K205*1800/1000</f>
        <v>0.72</v>
      </c>
      <c r="J205" s="104">
        <f>I205</f>
        <v>0.72</v>
      </c>
      <c r="K205" s="108">
        <v>0.4</v>
      </c>
      <c r="L205" t="str">
        <f t="shared" si="50"/>
        <v>С204</v>
      </c>
      <c r="M205" t="str">
        <f t="shared" si="51"/>
        <v>Реактор R-401</v>
      </c>
      <c r="N205" t="str">
        <f t="shared" si="52"/>
        <v>Частичное-газ факел</v>
      </c>
      <c r="O205" t="s">
        <v>249</v>
      </c>
      <c r="P205" t="s">
        <v>249</v>
      </c>
      <c r="Q205" t="s">
        <v>249</v>
      </c>
      <c r="R205" t="s">
        <v>249</v>
      </c>
      <c r="S205" t="s">
        <v>249</v>
      </c>
      <c r="T205" t="s">
        <v>249</v>
      </c>
      <c r="U205" t="s">
        <v>249</v>
      </c>
      <c r="V205" t="s">
        <v>249</v>
      </c>
      <c r="W205">
        <v>8</v>
      </c>
      <c r="X205">
        <v>2</v>
      </c>
      <c r="Y205" t="s">
        <v>249</v>
      </c>
      <c r="Z205" t="s">
        <v>249</v>
      </c>
      <c r="AA205" t="s">
        <v>249</v>
      </c>
      <c r="AB205" t="s">
        <v>249</v>
      </c>
      <c r="AC205" t="s">
        <v>249</v>
      </c>
      <c r="AD205" t="s">
        <v>249</v>
      </c>
      <c r="AE205" t="s">
        <v>249</v>
      </c>
      <c r="AF205" t="s">
        <v>249</v>
      </c>
    </row>
    <row r="206" spans="1:32">
      <c r="A206" s="79" t="s">
        <v>368</v>
      </c>
      <c r="B206" s="158" t="s">
        <v>31</v>
      </c>
      <c r="C206" s="105" t="s">
        <v>91</v>
      </c>
      <c r="D206" s="106" t="s">
        <v>200</v>
      </c>
      <c r="E206" s="107">
        <v>1E-4</v>
      </c>
      <c r="F206" s="158">
        <v>1</v>
      </c>
      <c r="G206" s="104">
        <v>0.15200000000000002</v>
      </c>
      <c r="H206" s="107">
        <f t="shared" si="49"/>
        <v>1.5200000000000004E-5</v>
      </c>
      <c r="I206" s="104">
        <f>K205*1800/1000</f>
        <v>0.72</v>
      </c>
      <c r="J206" s="104">
        <f>I206</f>
        <v>0.72</v>
      </c>
      <c r="K206" s="109">
        <v>0</v>
      </c>
      <c r="L206" t="str">
        <f t="shared" si="50"/>
        <v>С205</v>
      </c>
      <c r="M206" t="str">
        <f t="shared" si="51"/>
        <v>Реактор R-401</v>
      </c>
      <c r="N206" t="str">
        <f t="shared" si="52"/>
        <v>Частичное-вспышка</v>
      </c>
      <c r="O206" t="s">
        <v>249</v>
      </c>
      <c r="P206" t="s">
        <v>249</v>
      </c>
      <c r="Q206" t="s">
        <v>249</v>
      </c>
      <c r="R206" t="s">
        <v>249</v>
      </c>
      <c r="S206" t="s">
        <v>249</v>
      </c>
      <c r="T206" t="s">
        <v>249</v>
      </c>
      <c r="U206" t="s">
        <v>249</v>
      </c>
      <c r="V206" t="s">
        <v>249</v>
      </c>
      <c r="W206" t="s">
        <v>249</v>
      </c>
      <c r="X206" t="s">
        <v>249</v>
      </c>
      <c r="Y206">
        <v>29</v>
      </c>
      <c r="Z206">
        <v>34</v>
      </c>
      <c r="AA206" t="s">
        <v>249</v>
      </c>
      <c r="AB206" t="s">
        <v>249</v>
      </c>
      <c r="AC206" t="s">
        <v>249</v>
      </c>
      <c r="AD206" t="s">
        <v>249</v>
      </c>
      <c r="AE206" t="s">
        <v>249</v>
      </c>
      <c r="AF206" t="s">
        <v>249</v>
      </c>
    </row>
    <row r="207" spans="1:32">
      <c r="A207" s="79" t="s">
        <v>369</v>
      </c>
      <c r="B207" s="104" t="s">
        <v>31</v>
      </c>
      <c r="C207" s="105" t="s">
        <v>93</v>
      </c>
      <c r="D207" s="106" t="s">
        <v>196</v>
      </c>
      <c r="E207" s="107">
        <v>1E-4</v>
      </c>
      <c r="F207" s="158">
        <v>1</v>
      </c>
      <c r="G207" s="104">
        <v>0.6080000000000001</v>
      </c>
      <c r="H207" s="107">
        <f>E207*F207*G207</f>
        <v>6.0800000000000014E-5</v>
      </c>
      <c r="I207" s="104">
        <f>K205*1800/1000</f>
        <v>0.72</v>
      </c>
      <c r="J207" s="104">
        <v>0</v>
      </c>
      <c r="K207" s="109">
        <v>0</v>
      </c>
      <c r="L207" t="str">
        <f t="shared" si="50"/>
        <v>С206</v>
      </c>
      <c r="M207" t="str">
        <f t="shared" si="51"/>
        <v>Реактор R-401</v>
      </c>
      <c r="N207" t="str">
        <f t="shared" si="52"/>
        <v>Частичное-ликвидация</v>
      </c>
      <c r="O207" t="s">
        <v>249</v>
      </c>
      <c r="P207" t="s">
        <v>249</v>
      </c>
      <c r="Q207" t="s">
        <v>249</v>
      </c>
      <c r="R207" t="s">
        <v>249</v>
      </c>
      <c r="S207" t="s">
        <v>249</v>
      </c>
      <c r="T207" t="s">
        <v>249</v>
      </c>
      <c r="U207" t="s">
        <v>249</v>
      </c>
      <c r="V207" t="s">
        <v>249</v>
      </c>
      <c r="W207" t="s">
        <v>249</v>
      </c>
      <c r="X207" t="s">
        <v>249</v>
      </c>
      <c r="Y207" t="s">
        <v>249</v>
      </c>
      <c r="Z207" t="s">
        <v>249</v>
      </c>
      <c r="AA207" t="s">
        <v>249</v>
      </c>
      <c r="AB207" t="s">
        <v>249</v>
      </c>
      <c r="AC207" t="s">
        <v>249</v>
      </c>
      <c r="AD207" t="s">
        <v>249</v>
      </c>
      <c r="AE207" t="s">
        <v>249</v>
      </c>
      <c r="AF207" t="s">
        <v>249</v>
      </c>
    </row>
    <row r="208" spans="1:32">
      <c r="A208" s="79" t="s">
        <v>370</v>
      </c>
      <c r="B208" s="158" t="s">
        <v>31</v>
      </c>
      <c r="C208" s="105" t="s">
        <v>201</v>
      </c>
      <c r="D208" s="106" t="s">
        <v>202</v>
      </c>
      <c r="E208" s="107">
        <v>2.5000000000000001E-5</v>
      </c>
      <c r="F208" s="158">
        <v>1</v>
      </c>
      <c r="G208" s="104">
        <v>1</v>
      </c>
      <c r="H208" s="107">
        <f>E208*F208*G208</f>
        <v>2.5000000000000001E-5</v>
      </c>
      <c r="I208" s="104">
        <v>3.75</v>
      </c>
      <c r="J208" s="104">
        <f>I208</f>
        <v>3.75</v>
      </c>
      <c r="K208" s="109">
        <v>0</v>
      </c>
      <c r="L208" t="str">
        <f t="shared" si="50"/>
        <v>С207</v>
      </c>
      <c r="M208" t="str">
        <f t="shared" si="51"/>
        <v>Реактор R-401</v>
      </c>
      <c r="N208" t="str">
        <f t="shared" si="52"/>
        <v>Полное-огненный шар</v>
      </c>
      <c r="O208" t="s">
        <v>249</v>
      </c>
      <c r="P208" t="s">
        <v>249</v>
      </c>
      <c r="Q208" t="s">
        <v>249</v>
      </c>
      <c r="R208" t="s">
        <v>249</v>
      </c>
      <c r="S208" t="s">
        <v>249</v>
      </c>
      <c r="T208" t="s">
        <v>249</v>
      </c>
      <c r="U208" t="s">
        <v>249</v>
      </c>
      <c r="V208" t="s">
        <v>249</v>
      </c>
      <c r="W208" t="s">
        <v>249</v>
      </c>
      <c r="X208" t="s">
        <v>249</v>
      </c>
      <c r="Y208" t="s">
        <v>249</v>
      </c>
      <c r="Z208" t="s">
        <v>249</v>
      </c>
      <c r="AA208" t="s">
        <v>249</v>
      </c>
      <c r="AB208" t="s">
        <v>249</v>
      </c>
      <c r="AC208">
        <v>61</v>
      </c>
      <c r="AD208">
        <v>93</v>
      </c>
      <c r="AE208">
        <v>113</v>
      </c>
      <c r="AF208">
        <v>147</v>
      </c>
    </row>
    <row r="209" spans="1:32">
      <c r="A209" s="79" t="s">
        <v>371</v>
      </c>
      <c r="B209" s="154" t="s">
        <v>32</v>
      </c>
      <c r="C209" s="155" t="s">
        <v>79</v>
      </c>
      <c r="D209" s="156" t="s">
        <v>194</v>
      </c>
      <c r="E209" s="157">
        <v>1.0000000000000001E-5</v>
      </c>
      <c r="F209" s="154">
        <v>1</v>
      </c>
      <c r="G209" s="154">
        <v>0.05</v>
      </c>
      <c r="H209" s="157">
        <f>E209*F209*G209</f>
        <v>5.0000000000000008E-7</v>
      </c>
      <c r="I209" s="154">
        <v>1.3</v>
      </c>
      <c r="J209" s="154">
        <f>I209</f>
        <v>1.3</v>
      </c>
      <c r="K209" s="114">
        <v>25</v>
      </c>
      <c r="L209" t="str">
        <f t="shared" si="50"/>
        <v>С208</v>
      </c>
      <c r="M209" t="str">
        <f t="shared" si="51"/>
        <v>Колонна Т-402</v>
      </c>
      <c r="N209" t="str">
        <f t="shared" si="52"/>
        <v>Полное-пожар</v>
      </c>
      <c r="O209">
        <v>12</v>
      </c>
      <c r="P209">
        <v>16</v>
      </c>
      <c r="Q209">
        <v>21</v>
      </c>
      <c r="R209">
        <v>36</v>
      </c>
      <c r="S209" t="s">
        <v>249</v>
      </c>
      <c r="T209" t="s">
        <v>249</v>
      </c>
      <c r="U209" t="s">
        <v>249</v>
      </c>
      <c r="V209" t="s">
        <v>249</v>
      </c>
      <c r="W209" t="s">
        <v>249</v>
      </c>
      <c r="X209" t="s">
        <v>249</v>
      </c>
      <c r="Y209" t="s">
        <v>249</v>
      </c>
      <c r="Z209" t="s">
        <v>249</v>
      </c>
      <c r="AA209" t="s">
        <v>249</v>
      </c>
      <c r="AB209" t="s">
        <v>249</v>
      </c>
      <c r="AC209" t="s">
        <v>249</v>
      </c>
      <c r="AD209" t="s">
        <v>249</v>
      </c>
      <c r="AE209" t="s">
        <v>249</v>
      </c>
      <c r="AF209" t="s">
        <v>249</v>
      </c>
    </row>
    <row r="210" spans="1:32">
      <c r="A210" s="79" t="s">
        <v>372</v>
      </c>
      <c r="B210" s="110" t="s">
        <v>32</v>
      </c>
      <c r="C210" s="111" t="s">
        <v>81</v>
      </c>
      <c r="D210" s="112" t="s">
        <v>197</v>
      </c>
      <c r="E210" s="113">
        <v>1.0000000000000001E-5</v>
      </c>
      <c r="F210" s="154">
        <v>1</v>
      </c>
      <c r="G210" s="110">
        <v>0.19</v>
      </c>
      <c r="H210" s="113">
        <f t="shared" ref="H210:H215" si="53">E210*F210*G210</f>
        <v>1.9000000000000002E-6</v>
      </c>
      <c r="I210" s="110">
        <v>1.3</v>
      </c>
      <c r="J210" s="110">
        <v>0.02</v>
      </c>
      <c r="K210" s="114">
        <v>0</v>
      </c>
      <c r="L210" t="str">
        <f t="shared" si="50"/>
        <v>С209</v>
      </c>
      <c r="M210" t="str">
        <f t="shared" si="51"/>
        <v>Колонна Т-402</v>
      </c>
      <c r="N210" t="str">
        <f t="shared" si="52"/>
        <v>Полное-взрыв</v>
      </c>
      <c r="O210" t="s">
        <v>249</v>
      </c>
      <c r="P210" t="s">
        <v>249</v>
      </c>
      <c r="Q210" t="s">
        <v>249</v>
      </c>
      <c r="R210" t="s">
        <v>249</v>
      </c>
      <c r="S210">
        <v>12</v>
      </c>
      <c r="T210">
        <v>25</v>
      </c>
      <c r="U210">
        <v>69</v>
      </c>
      <c r="V210">
        <v>118</v>
      </c>
      <c r="W210" t="s">
        <v>249</v>
      </c>
      <c r="X210" t="s">
        <v>249</v>
      </c>
      <c r="Y210" t="s">
        <v>249</v>
      </c>
      <c r="Z210" t="s">
        <v>249</v>
      </c>
      <c r="AA210" t="s">
        <v>249</v>
      </c>
      <c r="AB210" t="s">
        <v>249</v>
      </c>
      <c r="AC210" t="s">
        <v>249</v>
      </c>
      <c r="AD210" t="s">
        <v>249</v>
      </c>
      <c r="AE210" t="s">
        <v>249</v>
      </c>
      <c r="AF210" t="s">
        <v>249</v>
      </c>
    </row>
    <row r="211" spans="1:32">
      <c r="A211" s="79" t="s">
        <v>373</v>
      </c>
      <c r="B211" s="154" t="s">
        <v>32</v>
      </c>
      <c r="C211" s="111" t="s">
        <v>83</v>
      </c>
      <c r="D211" s="112" t="s">
        <v>195</v>
      </c>
      <c r="E211" s="113">
        <v>1.0000000000000001E-5</v>
      </c>
      <c r="F211" s="154">
        <v>1</v>
      </c>
      <c r="G211" s="110">
        <v>0.76</v>
      </c>
      <c r="H211" s="113">
        <f t="shared" si="53"/>
        <v>7.6000000000000009E-6</v>
      </c>
      <c r="I211" s="110">
        <v>1.3</v>
      </c>
      <c r="J211" s="110">
        <v>0</v>
      </c>
      <c r="K211" s="115">
        <v>0</v>
      </c>
      <c r="L211" t="str">
        <f t="shared" si="50"/>
        <v>С210</v>
      </c>
      <c r="M211" t="str">
        <f t="shared" si="51"/>
        <v>Колонна Т-402</v>
      </c>
      <c r="N211" t="str">
        <f t="shared" si="52"/>
        <v>Полное-ликвидация</v>
      </c>
      <c r="O211" t="s">
        <v>249</v>
      </c>
      <c r="P211" t="s">
        <v>249</v>
      </c>
      <c r="Q211" t="s">
        <v>249</v>
      </c>
      <c r="R211" t="s">
        <v>249</v>
      </c>
      <c r="S211" t="s">
        <v>249</v>
      </c>
      <c r="T211" t="s">
        <v>249</v>
      </c>
      <c r="U211" t="s">
        <v>249</v>
      </c>
      <c r="V211" t="s">
        <v>249</v>
      </c>
      <c r="W211" t="s">
        <v>249</v>
      </c>
      <c r="X211" t="s">
        <v>249</v>
      </c>
      <c r="Y211" t="s">
        <v>249</v>
      </c>
      <c r="Z211" t="s">
        <v>249</v>
      </c>
      <c r="AA211" t="s">
        <v>249</v>
      </c>
      <c r="AB211" t="s">
        <v>249</v>
      </c>
      <c r="AC211" t="s">
        <v>249</v>
      </c>
      <c r="AD211" t="s">
        <v>249</v>
      </c>
      <c r="AE211" t="s">
        <v>249</v>
      </c>
      <c r="AF211" t="s">
        <v>249</v>
      </c>
    </row>
    <row r="212" spans="1:32">
      <c r="A212" s="79" t="s">
        <v>374</v>
      </c>
      <c r="B212" s="110" t="s">
        <v>32</v>
      </c>
      <c r="C212" s="111" t="s">
        <v>85</v>
      </c>
      <c r="D212" s="112" t="s">
        <v>198</v>
      </c>
      <c r="E212" s="113">
        <v>1E-4</v>
      </c>
      <c r="F212" s="154">
        <v>1</v>
      </c>
      <c r="G212" s="110">
        <v>4.0000000000000008E-2</v>
      </c>
      <c r="H212" s="113">
        <f t="shared" si="53"/>
        <v>4.0000000000000007E-6</v>
      </c>
      <c r="I212" s="110">
        <f>K212*300/1000</f>
        <v>0.99</v>
      </c>
      <c r="J212" s="110">
        <f>I212</f>
        <v>0.99</v>
      </c>
      <c r="K212" s="114">
        <v>3.3</v>
      </c>
      <c r="L212" t="str">
        <f t="shared" si="50"/>
        <v>С211</v>
      </c>
      <c r="M212" t="str">
        <f t="shared" si="51"/>
        <v>Колонна Т-402</v>
      </c>
      <c r="N212" t="str">
        <f t="shared" si="52"/>
        <v>Частичное-жидкостной факел</v>
      </c>
      <c r="O212" t="s">
        <v>249</v>
      </c>
      <c r="P212" t="s">
        <v>249</v>
      </c>
      <c r="Q212" t="s">
        <v>249</v>
      </c>
      <c r="R212" t="s">
        <v>249</v>
      </c>
      <c r="S212" t="s">
        <v>249</v>
      </c>
      <c r="T212" t="s">
        <v>249</v>
      </c>
      <c r="U212" t="s">
        <v>249</v>
      </c>
      <c r="V212" t="s">
        <v>249</v>
      </c>
      <c r="W212">
        <v>24</v>
      </c>
      <c r="X212">
        <v>4</v>
      </c>
      <c r="Y212" t="s">
        <v>249</v>
      </c>
      <c r="Z212" t="s">
        <v>249</v>
      </c>
      <c r="AA212" t="s">
        <v>249</v>
      </c>
      <c r="AB212" t="s">
        <v>249</v>
      </c>
      <c r="AC212" t="s">
        <v>249</v>
      </c>
      <c r="AD212" t="s">
        <v>249</v>
      </c>
      <c r="AE212" t="s">
        <v>249</v>
      </c>
      <c r="AF212" t="s">
        <v>249</v>
      </c>
    </row>
    <row r="213" spans="1:32">
      <c r="A213" s="79" t="s">
        <v>375</v>
      </c>
      <c r="B213" s="154" t="s">
        <v>32</v>
      </c>
      <c r="C213" s="111" t="s">
        <v>87</v>
      </c>
      <c r="D213" s="112" t="s">
        <v>196</v>
      </c>
      <c r="E213" s="113">
        <v>1E-4</v>
      </c>
      <c r="F213" s="154">
        <v>1</v>
      </c>
      <c r="G213" s="110">
        <v>0.16000000000000003</v>
      </c>
      <c r="H213" s="113">
        <f t="shared" si="53"/>
        <v>1.6000000000000003E-5</v>
      </c>
      <c r="I213" s="110">
        <f>K212*300/1000</f>
        <v>0.99</v>
      </c>
      <c r="J213" s="110">
        <v>0</v>
      </c>
      <c r="K213" s="115">
        <v>0</v>
      </c>
      <c r="L213" t="str">
        <f t="shared" si="50"/>
        <v>С212</v>
      </c>
      <c r="M213" t="str">
        <f t="shared" si="51"/>
        <v>Колонна Т-402</v>
      </c>
      <c r="N213" t="str">
        <f t="shared" si="52"/>
        <v>Частичное-ликвидация</v>
      </c>
      <c r="O213" t="s">
        <v>249</v>
      </c>
      <c r="P213" t="s">
        <v>249</v>
      </c>
      <c r="Q213" t="s">
        <v>249</v>
      </c>
      <c r="R213" t="s">
        <v>249</v>
      </c>
      <c r="S213" t="s">
        <v>249</v>
      </c>
      <c r="T213" t="s">
        <v>249</v>
      </c>
      <c r="U213" t="s">
        <v>249</v>
      </c>
      <c r="V213" t="s">
        <v>249</v>
      </c>
      <c r="W213" t="s">
        <v>249</v>
      </c>
      <c r="X213" t="s">
        <v>249</v>
      </c>
      <c r="Y213" t="s">
        <v>249</v>
      </c>
      <c r="Z213" t="s">
        <v>249</v>
      </c>
      <c r="AA213" t="s">
        <v>249</v>
      </c>
      <c r="AB213" t="s">
        <v>249</v>
      </c>
      <c r="AC213" t="s">
        <v>249</v>
      </c>
      <c r="AD213" t="s">
        <v>249</v>
      </c>
      <c r="AE213" t="s">
        <v>249</v>
      </c>
      <c r="AF213" t="s">
        <v>249</v>
      </c>
    </row>
    <row r="214" spans="1:32">
      <c r="A214" s="79" t="s">
        <v>376</v>
      </c>
      <c r="B214" s="110" t="s">
        <v>32</v>
      </c>
      <c r="C214" s="111" t="s">
        <v>89</v>
      </c>
      <c r="D214" s="112" t="s">
        <v>199</v>
      </c>
      <c r="E214" s="113">
        <v>1E-4</v>
      </c>
      <c r="F214" s="154">
        <v>1</v>
      </c>
      <c r="G214" s="110">
        <v>4.0000000000000008E-2</v>
      </c>
      <c r="H214" s="113">
        <f t="shared" si="53"/>
        <v>4.0000000000000007E-6</v>
      </c>
      <c r="I214" s="110">
        <f>K214*1800/1000</f>
        <v>0.45</v>
      </c>
      <c r="J214" s="110">
        <f>I214</f>
        <v>0.45</v>
      </c>
      <c r="K214" s="114">
        <v>0.25</v>
      </c>
      <c r="L214" t="str">
        <f t="shared" si="50"/>
        <v>С213</v>
      </c>
      <c r="M214" t="str">
        <f t="shared" si="51"/>
        <v>Колонна Т-402</v>
      </c>
      <c r="N214" t="str">
        <f t="shared" si="52"/>
        <v>Частичное-газ факел</v>
      </c>
      <c r="O214" t="s">
        <v>249</v>
      </c>
      <c r="P214" t="s">
        <v>249</v>
      </c>
      <c r="Q214" t="s">
        <v>249</v>
      </c>
      <c r="R214" t="s">
        <v>249</v>
      </c>
      <c r="S214" t="s">
        <v>249</v>
      </c>
      <c r="T214" t="s">
        <v>249</v>
      </c>
      <c r="U214" t="s">
        <v>249</v>
      </c>
      <c r="V214" t="s">
        <v>249</v>
      </c>
      <c r="W214">
        <v>7</v>
      </c>
      <c r="X214">
        <v>2</v>
      </c>
      <c r="Y214" t="s">
        <v>249</v>
      </c>
      <c r="Z214" t="s">
        <v>249</v>
      </c>
      <c r="AA214" t="s">
        <v>249</v>
      </c>
      <c r="AB214" t="s">
        <v>249</v>
      </c>
      <c r="AC214" t="s">
        <v>249</v>
      </c>
      <c r="AD214" t="s">
        <v>249</v>
      </c>
      <c r="AE214" t="s">
        <v>249</v>
      </c>
      <c r="AF214" t="s">
        <v>249</v>
      </c>
    </row>
    <row r="215" spans="1:32">
      <c r="A215" s="79" t="s">
        <v>377</v>
      </c>
      <c r="B215" s="154" t="s">
        <v>32</v>
      </c>
      <c r="C215" s="111" t="s">
        <v>91</v>
      </c>
      <c r="D215" s="112" t="s">
        <v>200</v>
      </c>
      <c r="E215" s="113">
        <v>1E-4</v>
      </c>
      <c r="F215" s="154">
        <v>1</v>
      </c>
      <c r="G215" s="110">
        <v>0.15200000000000002</v>
      </c>
      <c r="H215" s="113">
        <f t="shared" si="53"/>
        <v>1.5200000000000004E-5</v>
      </c>
      <c r="I215" s="110">
        <f>K214*1800/1000</f>
        <v>0.45</v>
      </c>
      <c r="J215" s="110">
        <f>I215</f>
        <v>0.45</v>
      </c>
      <c r="K215" s="115">
        <v>0</v>
      </c>
      <c r="L215" t="str">
        <f t="shared" si="50"/>
        <v>С214</v>
      </c>
      <c r="M215" t="str">
        <f t="shared" si="51"/>
        <v>Колонна Т-402</v>
      </c>
      <c r="N215" t="str">
        <f t="shared" si="52"/>
        <v>Частичное-вспышка</v>
      </c>
      <c r="O215" t="s">
        <v>249</v>
      </c>
      <c r="P215" t="s">
        <v>249</v>
      </c>
      <c r="Q215" t="s">
        <v>249</v>
      </c>
      <c r="R215" t="s">
        <v>249</v>
      </c>
      <c r="S215" t="s">
        <v>249</v>
      </c>
      <c r="T215" t="s">
        <v>249</v>
      </c>
      <c r="U215" t="s">
        <v>249</v>
      </c>
      <c r="V215" t="s">
        <v>249</v>
      </c>
      <c r="W215" t="s">
        <v>249</v>
      </c>
      <c r="X215" t="s">
        <v>249</v>
      </c>
      <c r="Y215">
        <v>24</v>
      </c>
      <c r="Z215">
        <v>28</v>
      </c>
      <c r="AA215" t="s">
        <v>249</v>
      </c>
      <c r="AB215" t="s">
        <v>249</v>
      </c>
      <c r="AC215" t="s">
        <v>249</v>
      </c>
      <c r="AD215" t="s">
        <v>249</v>
      </c>
      <c r="AE215" t="s">
        <v>249</v>
      </c>
      <c r="AF215" t="s">
        <v>249</v>
      </c>
    </row>
    <row r="216" spans="1:32">
      <c r="A216" s="79" t="s">
        <v>378</v>
      </c>
      <c r="B216" s="110" t="s">
        <v>32</v>
      </c>
      <c r="C216" s="111" t="s">
        <v>93</v>
      </c>
      <c r="D216" s="112" t="s">
        <v>196</v>
      </c>
      <c r="E216" s="113">
        <v>1E-4</v>
      </c>
      <c r="F216" s="154">
        <v>1</v>
      </c>
      <c r="G216" s="110">
        <v>0.6080000000000001</v>
      </c>
      <c r="H216" s="113">
        <f>E216*F216*G216</f>
        <v>6.0800000000000014E-5</v>
      </c>
      <c r="I216" s="110">
        <f>K214*1800/1000</f>
        <v>0.45</v>
      </c>
      <c r="J216" s="110">
        <v>0</v>
      </c>
      <c r="K216" s="115">
        <v>0</v>
      </c>
      <c r="L216" t="str">
        <f t="shared" si="50"/>
        <v>С215</v>
      </c>
      <c r="M216" t="str">
        <f t="shared" si="51"/>
        <v>Колонна Т-402</v>
      </c>
      <c r="N216" t="str">
        <f t="shared" si="52"/>
        <v>Частичное-ликвидация</v>
      </c>
      <c r="O216" t="s">
        <v>249</v>
      </c>
      <c r="P216" t="s">
        <v>249</v>
      </c>
      <c r="Q216" t="s">
        <v>249</v>
      </c>
      <c r="R216" t="s">
        <v>249</v>
      </c>
      <c r="S216" t="s">
        <v>249</v>
      </c>
      <c r="T216" t="s">
        <v>249</v>
      </c>
      <c r="U216" t="s">
        <v>249</v>
      </c>
      <c r="V216" t="s">
        <v>249</v>
      </c>
      <c r="W216" t="s">
        <v>249</v>
      </c>
      <c r="X216" t="s">
        <v>249</v>
      </c>
      <c r="Y216" t="s">
        <v>249</v>
      </c>
      <c r="Z216" t="s">
        <v>249</v>
      </c>
      <c r="AA216" t="s">
        <v>249</v>
      </c>
      <c r="AB216" t="s">
        <v>249</v>
      </c>
      <c r="AC216" t="s">
        <v>249</v>
      </c>
      <c r="AD216" t="s">
        <v>249</v>
      </c>
      <c r="AE216" t="s">
        <v>249</v>
      </c>
      <c r="AF216" t="s">
        <v>249</v>
      </c>
    </row>
    <row r="217" spans="1:32">
      <c r="A217" s="79" t="s">
        <v>379</v>
      </c>
      <c r="B217" s="154" t="s">
        <v>32</v>
      </c>
      <c r="C217" s="111" t="s">
        <v>201</v>
      </c>
      <c r="D217" s="112" t="s">
        <v>202</v>
      </c>
      <c r="E217" s="113">
        <v>2.5000000000000001E-5</v>
      </c>
      <c r="F217" s="154">
        <v>1</v>
      </c>
      <c r="G217" s="110">
        <v>1</v>
      </c>
      <c r="H217" s="113">
        <f>E217*F217*G217</f>
        <v>2.5000000000000001E-5</v>
      </c>
      <c r="I217" s="110">
        <v>1.3</v>
      </c>
      <c r="J217" s="110">
        <f>I217</f>
        <v>1.3</v>
      </c>
      <c r="K217" s="115">
        <v>0</v>
      </c>
      <c r="L217" t="str">
        <f t="shared" si="50"/>
        <v>С216</v>
      </c>
      <c r="M217" t="str">
        <f t="shared" si="51"/>
        <v>Колонна Т-402</v>
      </c>
      <c r="N217" t="str">
        <f t="shared" si="52"/>
        <v>Полное-огненный шар</v>
      </c>
      <c r="O217" t="s">
        <v>249</v>
      </c>
      <c r="P217" t="s">
        <v>249</v>
      </c>
      <c r="Q217" t="s">
        <v>249</v>
      </c>
      <c r="R217" t="s">
        <v>249</v>
      </c>
      <c r="S217" t="s">
        <v>249</v>
      </c>
      <c r="T217" t="s">
        <v>249</v>
      </c>
      <c r="U217" t="s">
        <v>249</v>
      </c>
      <c r="V217" t="s">
        <v>249</v>
      </c>
      <c r="W217" t="s">
        <v>249</v>
      </c>
      <c r="X217" t="s">
        <v>249</v>
      </c>
      <c r="Y217" t="s">
        <v>249</v>
      </c>
      <c r="Z217" t="s">
        <v>249</v>
      </c>
      <c r="AA217" t="s">
        <v>249</v>
      </c>
      <c r="AB217" t="s">
        <v>249</v>
      </c>
      <c r="AC217">
        <v>31</v>
      </c>
      <c r="AD217">
        <v>55</v>
      </c>
      <c r="AE217">
        <v>68</v>
      </c>
      <c r="AF217">
        <v>92</v>
      </c>
    </row>
    <row r="218" spans="1:32">
      <c r="A218" s="79" t="s">
        <v>380</v>
      </c>
      <c r="B218" s="193" t="s">
        <v>33</v>
      </c>
      <c r="C218" s="194" t="s">
        <v>79</v>
      </c>
      <c r="D218" s="195" t="s">
        <v>194</v>
      </c>
      <c r="E218" s="196">
        <v>1.0000000000000001E-5</v>
      </c>
      <c r="F218" s="193">
        <v>1</v>
      </c>
      <c r="G218" s="193">
        <v>0.05</v>
      </c>
      <c r="H218" s="196">
        <f>E218*F218*G218</f>
        <v>5.0000000000000008E-7</v>
      </c>
      <c r="I218" s="193">
        <v>2.1</v>
      </c>
      <c r="J218" s="193">
        <f>I218</f>
        <v>2.1</v>
      </c>
      <c r="K218" s="88">
        <v>30</v>
      </c>
      <c r="L218" t="str">
        <f t="shared" si="50"/>
        <v>С217</v>
      </c>
      <c r="M218" t="str">
        <f t="shared" si="51"/>
        <v>Сепаратор V-403</v>
      </c>
      <c r="N218" t="str">
        <f t="shared" si="52"/>
        <v>Полное-пожар</v>
      </c>
      <c r="O218">
        <v>13</v>
      </c>
      <c r="P218">
        <v>16</v>
      </c>
      <c r="Q218">
        <v>22</v>
      </c>
      <c r="R218">
        <v>37</v>
      </c>
      <c r="S218" t="s">
        <v>249</v>
      </c>
      <c r="T218" t="s">
        <v>249</v>
      </c>
      <c r="U218" t="s">
        <v>249</v>
      </c>
      <c r="V218" t="s">
        <v>249</v>
      </c>
      <c r="W218" t="s">
        <v>249</v>
      </c>
      <c r="X218" t="s">
        <v>249</v>
      </c>
      <c r="Y218" t="s">
        <v>249</v>
      </c>
      <c r="Z218" t="s">
        <v>249</v>
      </c>
      <c r="AA218" t="s">
        <v>249</v>
      </c>
      <c r="AB218" t="s">
        <v>249</v>
      </c>
      <c r="AC218" t="s">
        <v>249</v>
      </c>
      <c r="AD218" t="s">
        <v>249</v>
      </c>
      <c r="AE218" t="s">
        <v>249</v>
      </c>
      <c r="AF218" t="s">
        <v>249</v>
      </c>
    </row>
    <row r="219" spans="1:32">
      <c r="A219" s="79" t="s">
        <v>381</v>
      </c>
      <c r="B219" s="83" t="s">
        <v>33</v>
      </c>
      <c r="C219" s="87" t="s">
        <v>81</v>
      </c>
      <c r="D219" s="84" t="s">
        <v>197</v>
      </c>
      <c r="E219" s="85">
        <v>1.0000000000000001E-5</v>
      </c>
      <c r="F219" s="193">
        <v>1</v>
      </c>
      <c r="G219" s="83">
        <v>0.19</v>
      </c>
      <c r="H219" s="85">
        <f t="shared" ref="H219:H224" si="54">E219*F219*G219</f>
        <v>1.9000000000000002E-6</v>
      </c>
      <c r="I219" s="83">
        <v>2.1</v>
      </c>
      <c r="J219" s="83">
        <v>0.06</v>
      </c>
      <c r="K219" s="88">
        <v>0</v>
      </c>
      <c r="L219" t="str">
        <f t="shared" si="50"/>
        <v>С218</v>
      </c>
      <c r="M219" t="str">
        <f t="shared" si="51"/>
        <v>Сепаратор V-403</v>
      </c>
      <c r="N219" t="str">
        <f t="shared" si="52"/>
        <v>Полное-взрыв</v>
      </c>
      <c r="O219" t="s">
        <v>249</v>
      </c>
      <c r="P219" t="s">
        <v>249</v>
      </c>
      <c r="Q219" t="s">
        <v>249</v>
      </c>
      <c r="R219" t="s">
        <v>249</v>
      </c>
      <c r="S219">
        <v>18</v>
      </c>
      <c r="T219">
        <v>36</v>
      </c>
      <c r="U219">
        <v>99</v>
      </c>
      <c r="V219">
        <v>170</v>
      </c>
      <c r="W219" t="s">
        <v>249</v>
      </c>
      <c r="X219" t="s">
        <v>249</v>
      </c>
      <c r="Y219" t="s">
        <v>249</v>
      </c>
      <c r="Z219" t="s">
        <v>249</v>
      </c>
      <c r="AA219" t="s">
        <v>249</v>
      </c>
      <c r="AB219" t="s">
        <v>249</v>
      </c>
      <c r="AC219" t="s">
        <v>249</v>
      </c>
      <c r="AD219" t="s">
        <v>249</v>
      </c>
      <c r="AE219" t="s">
        <v>249</v>
      </c>
      <c r="AF219" t="s">
        <v>249</v>
      </c>
    </row>
    <row r="220" spans="1:32">
      <c r="A220" s="79" t="s">
        <v>382</v>
      </c>
      <c r="B220" s="193" t="s">
        <v>33</v>
      </c>
      <c r="C220" s="87" t="s">
        <v>83</v>
      </c>
      <c r="D220" s="84" t="s">
        <v>195</v>
      </c>
      <c r="E220" s="85">
        <v>1.0000000000000001E-5</v>
      </c>
      <c r="F220" s="193">
        <v>1</v>
      </c>
      <c r="G220" s="83">
        <v>0.76</v>
      </c>
      <c r="H220" s="85">
        <f t="shared" si="54"/>
        <v>7.6000000000000009E-6</v>
      </c>
      <c r="I220" s="83">
        <v>2.1</v>
      </c>
      <c r="J220" s="83">
        <v>0</v>
      </c>
      <c r="K220" s="91">
        <v>0</v>
      </c>
      <c r="L220" t="str">
        <f t="shared" si="50"/>
        <v>С219</v>
      </c>
      <c r="M220" t="str">
        <f t="shared" si="51"/>
        <v>Сепаратор V-403</v>
      </c>
      <c r="N220" t="str">
        <f t="shared" si="52"/>
        <v>Полное-ликвидация</v>
      </c>
      <c r="O220" t="s">
        <v>249</v>
      </c>
      <c r="P220" t="s">
        <v>249</v>
      </c>
      <c r="Q220" t="s">
        <v>249</v>
      </c>
      <c r="R220" t="s">
        <v>249</v>
      </c>
      <c r="S220" t="s">
        <v>249</v>
      </c>
      <c r="T220" t="s">
        <v>249</v>
      </c>
      <c r="U220" t="s">
        <v>249</v>
      </c>
      <c r="V220" t="s">
        <v>249</v>
      </c>
      <c r="W220" t="s">
        <v>249</v>
      </c>
      <c r="X220" t="s">
        <v>249</v>
      </c>
      <c r="Y220" t="s">
        <v>249</v>
      </c>
      <c r="Z220" t="s">
        <v>249</v>
      </c>
      <c r="AA220" t="s">
        <v>249</v>
      </c>
      <c r="AB220" t="s">
        <v>249</v>
      </c>
      <c r="AC220" t="s">
        <v>249</v>
      </c>
      <c r="AD220" t="s">
        <v>249</v>
      </c>
      <c r="AE220" t="s">
        <v>249</v>
      </c>
      <c r="AF220" t="s">
        <v>249</v>
      </c>
    </row>
    <row r="221" spans="1:32">
      <c r="A221" s="79" t="s">
        <v>383</v>
      </c>
      <c r="B221" s="83" t="s">
        <v>33</v>
      </c>
      <c r="C221" s="87" t="s">
        <v>85</v>
      </c>
      <c r="D221" s="84" t="s">
        <v>198</v>
      </c>
      <c r="E221" s="85">
        <v>1E-4</v>
      </c>
      <c r="F221" s="193">
        <v>1</v>
      </c>
      <c r="G221" s="83">
        <v>4.0000000000000008E-2</v>
      </c>
      <c r="H221" s="85">
        <f t="shared" si="54"/>
        <v>4.0000000000000007E-6</v>
      </c>
      <c r="I221" s="83">
        <f>K221*300/1000</f>
        <v>0.6</v>
      </c>
      <c r="J221" s="83">
        <f>I221</f>
        <v>0.6</v>
      </c>
      <c r="K221" s="88">
        <v>2</v>
      </c>
      <c r="L221" t="str">
        <f t="shared" si="50"/>
        <v>С220</v>
      </c>
      <c r="M221" t="str">
        <f t="shared" si="51"/>
        <v>Сепаратор V-403</v>
      </c>
      <c r="N221" t="str">
        <f t="shared" si="52"/>
        <v>Частичное-жидкостной факел</v>
      </c>
      <c r="O221" t="s">
        <v>249</v>
      </c>
      <c r="P221" t="s">
        <v>249</v>
      </c>
      <c r="Q221" t="s">
        <v>249</v>
      </c>
      <c r="R221" t="s">
        <v>249</v>
      </c>
      <c r="S221" t="s">
        <v>249</v>
      </c>
      <c r="T221" t="s">
        <v>249</v>
      </c>
      <c r="U221" t="s">
        <v>249</v>
      </c>
      <c r="V221" t="s">
        <v>249</v>
      </c>
      <c r="W221">
        <v>19</v>
      </c>
      <c r="X221">
        <v>3</v>
      </c>
      <c r="Y221" t="s">
        <v>249</v>
      </c>
      <c r="Z221" t="s">
        <v>249</v>
      </c>
      <c r="AA221" t="s">
        <v>249</v>
      </c>
      <c r="AB221" t="s">
        <v>249</v>
      </c>
      <c r="AC221" t="s">
        <v>249</v>
      </c>
      <c r="AD221" t="s">
        <v>249</v>
      </c>
      <c r="AE221" t="s">
        <v>249</v>
      </c>
      <c r="AF221" t="s">
        <v>249</v>
      </c>
    </row>
    <row r="222" spans="1:32">
      <c r="A222" s="79" t="s">
        <v>384</v>
      </c>
      <c r="B222" s="193" t="s">
        <v>33</v>
      </c>
      <c r="C222" s="87" t="s">
        <v>87</v>
      </c>
      <c r="D222" s="84" t="s">
        <v>196</v>
      </c>
      <c r="E222" s="85">
        <v>1E-4</v>
      </c>
      <c r="F222" s="193">
        <v>1</v>
      </c>
      <c r="G222" s="83">
        <v>0.16000000000000003</v>
      </c>
      <c r="H222" s="85">
        <f t="shared" si="54"/>
        <v>1.6000000000000003E-5</v>
      </c>
      <c r="I222" s="83">
        <f>K221*300/1000</f>
        <v>0.6</v>
      </c>
      <c r="J222" s="83">
        <v>0</v>
      </c>
      <c r="K222" s="91">
        <v>0</v>
      </c>
      <c r="L222" t="str">
        <f t="shared" si="50"/>
        <v>С221</v>
      </c>
      <c r="M222" t="str">
        <f t="shared" si="51"/>
        <v>Сепаратор V-403</v>
      </c>
      <c r="N222" t="str">
        <f t="shared" si="52"/>
        <v>Частичное-ликвидация</v>
      </c>
      <c r="O222" t="s">
        <v>249</v>
      </c>
      <c r="P222" t="s">
        <v>249</v>
      </c>
      <c r="Q222" t="s">
        <v>249</v>
      </c>
      <c r="R222" t="s">
        <v>249</v>
      </c>
      <c r="S222" t="s">
        <v>249</v>
      </c>
      <c r="T222" t="s">
        <v>249</v>
      </c>
      <c r="U222" t="s">
        <v>249</v>
      </c>
      <c r="V222" t="s">
        <v>249</v>
      </c>
      <c r="W222" t="s">
        <v>249</v>
      </c>
      <c r="X222" t="s">
        <v>249</v>
      </c>
      <c r="Y222" t="s">
        <v>249</v>
      </c>
      <c r="Z222" t="s">
        <v>249</v>
      </c>
      <c r="AA222" t="s">
        <v>249</v>
      </c>
      <c r="AB222" t="s">
        <v>249</v>
      </c>
      <c r="AC222" t="s">
        <v>249</v>
      </c>
      <c r="AD222" t="s">
        <v>249</v>
      </c>
      <c r="AE222" t="s">
        <v>249</v>
      </c>
      <c r="AF222" t="s">
        <v>249</v>
      </c>
    </row>
    <row r="223" spans="1:32">
      <c r="A223" s="79" t="s">
        <v>385</v>
      </c>
      <c r="B223" s="83" t="s">
        <v>33</v>
      </c>
      <c r="C223" s="87" t="s">
        <v>89</v>
      </c>
      <c r="D223" s="84" t="s">
        <v>199</v>
      </c>
      <c r="E223" s="85">
        <v>1E-4</v>
      </c>
      <c r="F223" s="193">
        <v>1</v>
      </c>
      <c r="G223" s="83">
        <v>4.0000000000000008E-2</v>
      </c>
      <c r="H223" s="85">
        <f t="shared" si="54"/>
        <v>4.0000000000000007E-6</v>
      </c>
      <c r="I223" s="83">
        <f>K223*1800/1000</f>
        <v>0.16200000000000001</v>
      </c>
      <c r="J223" s="83">
        <f>I223</f>
        <v>0.16200000000000001</v>
      </c>
      <c r="K223" s="88">
        <v>0.09</v>
      </c>
      <c r="L223" t="str">
        <f t="shared" si="50"/>
        <v>С222</v>
      </c>
      <c r="M223" t="str">
        <f t="shared" si="51"/>
        <v>Сепаратор V-403</v>
      </c>
      <c r="N223" t="str">
        <f t="shared" si="52"/>
        <v>Частичное-газ факел</v>
      </c>
      <c r="O223" t="s">
        <v>249</v>
      </c>
      <c r="P223" t="s">
        <v>249</v>
      </c>
      <c r="Q223" t="s">
        <v>249</v>
      </c>
      <c r="R223" t="s">
        <v>249</v>
      </c>
      <c r="S223" t="s">
        <v>249</v>
      </c>
      <c r="T223" t="s">
        <v>249</v>
      </c>
      <c r="U223" t="s">
        <v>249</v>
      </c>
      <c r="V223" t="s">
        <v>249</v>
      </c>
      <c r="W223">
        <v>4</v>
      </c>
      <c r="X223">
        <v>1</v>
      </c>
      <c r="Y223" t="s">
        <v>249</v>
      </c>
      <c r="Z223" t="s">
        <v>249</v>
      </c>
      <c r="AA223" t="s">
        <v>249</v>
      </c>
      <c r="AB223" t="s">
        <v>249</v>
      </c>
      <c r="AC223" t="s">
        <v>249</v>
      </c>
      <c r="AD223" t="s">
        <v>249</v>
      </c>
      <c r="AE223" t="s">
        <v>249</v>
      </c>
      <c r="AF223" t="s">
        <v>249</v>
      </c>
    </row>
    <row r="224" spans="1:32">
      <c r="A224" s="79" t="s">
        <v>386</v>
      </c>
      <c r="B224" s="193" t="s">
        <v>33</v>
      </c>
      <c r="C224" s="87" t="s">
        <v>91</v>
      </c>
      <c r="D224" s="84" t="s">
        <v>200</v>
      </c>
      <c r="E224" s="85">
        <v>1E-4</v>
      </c>
      <c r="F224" s="193">
        <v>1</v>
      </c>
      <c r="G224" s="83">
        <v>0.15200000000000002</v>
      </c>
      <c r="H224" s="85">
        <f t="shared" si="54"/>
        <v>1.5200000000000004E-5</v>
      </c>
      <c r="I224" s="83">
        <f>K223*1800/1000</f>
        <v>0.16200000000000001</v>
      </c>
      <c r="J224" s="83">
        <f>I224</f>
        <v>0.16200000000000001</v>
      </c>
      <c r="K224" s="91">
        <v>0</v>
      </c>
      <c r="L224" t="str">
        <f t="shared" si="50"/>
        <v>С223</v>
      </c>
      <c r="M224" t="str">
        <f t="shared" si="51"/>
        <v>Сепаратор V-403</v>
      </c>
      <c r="N224" t="str">
        <f t="shared" si="52"/>
        <v>Частичное-вспышка</v>
      </c>
      <c r="O224" t="s">
        <v>249</v>
      </c>
      <c r="P224" t="s">
        <v>249</v>
      </c>
      <c r="Q224" t="s">
        <v>249</v>
      </c>
      <c r="R224" t="s">
        <v>249</v>
      </c>
      <c r="S224" t="s">
        <v>249</v>
      </c>
      <c r="T224" t="s">
        <v>249</v>
      </c>
      <c r="U224" t="s">
        <v>249</v>
      </c>
      <c r="V224" t="s">
        <v>249</v>
      </c>
      <c r="W224" t="s">
        <v>249</v>
      </c>
      <c r="X224" t="s">
        <v>249</v>
      </c>
      <c r="Y224">
        <v>17</v>
      </c>
      <c r="Z224">
        <v>20</v>
      </c>
      <c r="AA224" t="s">
        <v>249</v>
      </c>
      <c r="AB224" t="s">
        <v>249</v>
      </c>
      <c r="AC224" t="s">
        <v>249</v>
      </c>
      <c r="AD224" t="s">
        <v>249</v>
      </c>
      <c r="AE224" t="s">
        <v>249</v>
      </c>
      <c r="AF224" t="s">
        <v>249</v>
      </c>
    </row>
    <row r="225" spans="1:32">
      <c r="A225" s="79" t="s">
        <v>387</v>
      </c>
      <c r="B225" s="83" t="s">
        <v>33</v>
      </c>
      <c r="C225" s="87" t="s">
        <v>93</v>
      </c>
      <c r="D225" s="84" t="s">
        <v>196</v>
      </c>
      <c r="E225" s="85">
        <v>1E-4</v>
      </c>
      <c r="F225" s="193">
        <v>1</v>
      </c>
      <c r="G225" s="83">
        <v>0.6080000000000001</v>
      </c>
      <c r="H225" s="85">
        <f>E225*F225*G225</f>
        <v>6.0800000000000014E-5</v>
      </c>
      <c r="I225" s="83">
        <f>K223*1800/1000</f>
        <v>0.16200000000000001</v>
      </c>
      <c r="J225" s="83">
        <v>0</v>
      </c>
      <c r="K225" s="91">
        <v>0</v>
      </c>
      <c r="L225" t="str">
        <f t="shared" si="50"/>
        <v>С224</v>
      </c>
      <c r="M225" t="str">
        <f t="shared" si="51"/>
        <v>Сепаратор V-403</v>
      </c>
      <c r="N225" t="str">
        <f t="shared" si="52"/>
        <v>Частичное-ликвидация</v>
      </c>
      <c r="O225" t="s">
        <v>249</v>
      </c>
      <c r="P225" t="s">
        <v>249</v>
      </c>
      <c r="Q225" t="s">
        <v>249</v>
      </c>
      <c r="R225" t="s">
        <v>249</v>
      </c>
      <c r="S225" t="s">
        <v>249</v>
      </c>
      <c r="T225" t="s">
        <v>249</v>
      </c>
      <c r="U225" t="s">
        <v>249</v>
      </c>
      <c r="V225" t="s">
        <v>249</v>
      </c>
      <c r="W225" t="s">
        <v>249</v>
      </c>
      <c r="X225" t="s">
        <v>249</v>
      </c>
      <c r="Y225" t="s">
        <v>249</v>
      </c>
      <c r="Z225" t="s">
        <v>249</v>
      </c>
      <c r="AA225" t="s">
        <v>249</v>
      </c>
      <c r="AB225" t="s">
        <v>249</v>
      </c>
      <c r="AC225" t="s">
        <v>249</v>
      </c>
      <c r="AD225" t="s">
        <v>249</v>
      </c>
      <c r="AE225" t="s">
        <v>249</v>
      </c>
      <c r="AF225" t="s">
        <v>249</v>
      </c>
    </row>
    <row r="226" spans="1:32">
      <c r="A226" s="79" t="s">
        <v>388</v>
      </c>
      <c r="B226" s="193" t="s">
        <v>33</v>
      </c>
      <c r="C226" s="87" t="s">
        <v>201</v>
      </c>
      <c r="D226" s="84" t="s">
        <v>202</v>
      </c>
      <c r="E226" s="85">
        <v>2.5000000000000001E-5</v>
      </c>
      <c r="F226" s="193">
        <v>1</v>
      </c>
      <c r="G226" s="83">
        <v>1</v>
      </c>
      <c r="H226" s="85">
        <f>E226*F226*G226</f>
        <v>2.5000000000000001E-5</v>
      </c>
      <c r="I226" s="83">
        <v>2.1</v>
      </c>
      <c r="J226" s="83">
        <f>I226</f>
        <v>2.1</v>
      </c>
      <c r="K226" s="91">
        <v>0</v>
      </c>
      <c r="L226" t="str">
        <f t="shared" si="50"/>
        <v>С225</v>
      </c>
      <c r="M226" t="str">
        <f t="shared" si="51"/>
        <v>Сепаратор V-403</v>
      </c>
      <c r="N226" t="str">
        <f t="shared" si="52"/>
        <v>Полное-огненный шар</v>
      </c>
      <c r="O226" t="s">
        <v>249</v>
      </c>
      <c r="P226" t="s">
        <v>249</v>
      </c>
      <c r="Q226" t="s">
        <v>249</v>
      </c>
      <c r="R226" t="s">
        <v>249</v>
      </c>
      <c r="S226" t="s">
        <v>249</v>
      </c>
      <c r="T226" t="s">
        <v>249</v>
      </c>
      <c r="U226" t="s">
        <v>249</v>
      </c>
      <c r="V226" t="s">
        <v>249</v>
      </c>
      <c r="W226" t="s">
        <v>249</v>
      </c>
      <c r="X226" t="s">
        <v>249</v>
      </c>
      <c r="Y226" t="s">
        <v>249</v>
      </c>
      <c r="Z226" t="s">
        <v>249</v>
      </c>
      <c r="AA226" t="s">
        <v>249</v>
      </c>
      <c r="AB226" t="s">
        <v>249</v>
      </c>
      <c r="AC226">
        <v>43</v>
      </c>
      <c r="AD226">
        <v>70</v>
      </c>
      <c r="AE226">
        <v>86</v>
      </c>
      <c r="AF226">
        <v>114</v>
      </c>
    </row>
    <row r="227" spans="1:32">
      <c r="A227" s="79" t="s">
        <v>389</v>
      </c>
      <c r="B227" s="162" t="s">
        <v>36</v>
      </c>
      <c r="C227" s="163" t="s">
        <v>79</v>
      </c>
      <c r="D227" s="164" t="s">
        <v>194</v>
      </c>
      <c r="E227" s="165">
        <v>1.0000000000000001E-5</v>
      </c>
      <c r="F227" s="162">
        <v>1</v>
      </c>
      <c r="G227" s="162">
        <v>0.05</v>
      </c>
      <c r="H227" s="165">
        <f>E227*F227*G227</f>
        <v>5.0000000000000008E-7</v>
      </c>
      <c r="I227" s="162">
        <v>5.0999999999999996</v>
      </c>
      <c r="J227" s="162">
        <f>I227</f>
        <v>5.0999999999999996</v>
      </c>
      <c r="K227" s="96">
        <v>80</v>
      </c>
      <c r="L227" t="str">
        <f t="shared" si="50"/>
        <v>С226</v>
      </c>
      <c r="M227" t="str">
        <f t="shared" si="51"/>
        <v>Сепаратор V-402</v>
      </c>
      <c r="N227" t="str">
        <f t="shared" si="52"/>
        <v>Полное-пожар</v>
      </c>
      <c r="O227">
        <v>14</v>
      </c>
      <c r="P227">
        <v>18</v>
      </c>
      <c r="Q227">
        <v>25</v>
      </c>
      <c r="R227">
        <v>46</v>
      </c>
      <c r="S227" t="s">
        <v>249</v>
      </c>
      <c r="T227" t="s">
        <v>249</v>
      </c>
      <c r="U227" t="s">
        <v>249</v>
      </c>
      <c r="V227" t="s">
        <v>249</v>
      </c>
      <c r="W227" t="s">
        <v>249</v>
      </c>
      <c r="X227" t="s">
        <v>249</v>
      </c>
      <c r="Y227" t="s">
        <v>249</v>
      </c>
      <c r="Z227" t="s">
        <v>249</v>
      </c>
      <c r="AA227" t="s">
        <v>249</v>
      </c>
      <c r="AB227" t="s">
        <v>249</v>
      </c>
      <c r="AC227" t="s">
        <v>249</v>
      </c>
      <c r="AD227" t="s">
        <v>249</v>
      </c>
      <c r="AE227" t="s">
        <v>249</v>
      </c>
      <c r="AF227" t="s">
        <v>249</v>
      </c>
    </row>
    <row r="228" spans="1:32">
      <c r="A228" s="79" t="s">
        <v>390</v>
      </c>
      <c r="B228" s="92" t="s">
        <v>36</v>
      </c>
      <c r="C228" s="93" t="s">
        <v>81</v>
      </c>
      <c r="D228" s="94" t="s">
        <v>197</v>
      </c>
      <c r="E228" s="95">
        <v>1.0000000000000001E-5</v>
      </c>
      <c r="F228" s="162">
        <v>1</v>
      </c>
      <c r="G228" s="92">
        <v>0.19</v>
      </c>
      <c r="H228" s="95">
        <f t="shared" ref="H228:H233" si="55">E228*F228*G228</f>
        <v>1.9000000000000002E-6</v>
      </c>
      <c r="I228" s="92">
        <v>5.0999999999999996</v>
      </c>
      <c r="J228" s="92">
        <v>0.04</v>
      </c>
      <c r="K228" s="96">
        <v>0</v>
      </c>
      <c r="L228" t="str">
        <f t="shared" si="50"/>
        <v>С227</v>
      </c>
      <c r="M228" t="str">
        <f t="shared" si="51"/>
        <v>Сепаратор V-402</v>
      </c>
      <c r="N228" t="str">
        <f t="shared" si="52"/>
        <v>Полное-взрыв</v>
      </c>
      <c r="O228" t="s">
        <v>249</v>
      </c>
      <c r="P228" t="s">
        <v>249</v>
      </c>
      <c r="Q228" t="s">
        <v>249</v>
      </c>
      <c r="R228" t="s">
        <v>249</v>
      </c>
      <c r="S228">
        <v>15</v>
      </c>
      <c r="T228">
        <v>31</v>
      </c>
      <c r="U228">
        <v>86</v>
      </c>
      <c r="V228">
        <v>148</v>
      </c>
      <c r="W228" t="s">
        <v>249</v>
      </c>
      <c r="X228" t="s">
        <v>249</v>
      </c>
      <c r="Y228" t="s">
        <v>249</v>
      </c>
      <c r="Z228" t="s">
        <v>249</v>
      </c>
      <c r="AA228" t="s">
        <v>249</v>
      </c>
      <c r="AB228" t="s">
        <v>249</v>
      </c>
      <c r="AC228" t="s">
        <v>249</v>
      </c>
      <c r="AD228" t="s">
        <v>249</v>
      </c>
      <c r="AE228" t="s">
        <v>249</v>
      </c>
      <c r="AF228" t="s">
        <v>249</v>
      </c>
    </row>
    <row r="229" spans="1:32">
      <c r="A229" s="79" t="s">
        <v>391</v>
      </c>
      <c r="B229" s="162" t="s">
        <v>36</v>
      </c>
      <c r="C229" s="93" t="s">
        <v>83</v>
      </c>
      <c r="D229" s="94" t="s">
        <v>195</v>
      </c>
      <c r="E229" s="95">
        <v>1.0000000000000001E-5</v>
      </c>
      <c r="F229" s="162">
        <v>1</v>
      </c>
      <c r="G229" s="92">
        <v>0.76</v>
      </c>
      <c r="H229" s="95">
        <f t="shared" si="55"/>
        <v>7.6000000000000009E-6</v>
      </c>
      <c r="I229" s="92">
        <v>5.0999999999999996</v>
      </c>
      <c r="J229" s="92">
        <v>0</v>
      </c>
      <c r="K229" s="97">
        <v>0</v>
      </c>
      <c r="L229" t="str">
        <f t="shared" si="50"/>
        <v>С228</v>
      </c>
      <c r="M229" t="str">
        <f t="shared" si="51"/>
        <v>Сепаратор V-402</v>
      </c>
      <c r="N229" t="str">
        <f t="shared" si="52"/>
        <v>Полное-ликвидация</v>
      </c>
      <c r="O229" t="s">
        <v>249</v>
      </c>
      <c r="P229" t="s">
        <v>249</v>
      </c>
      <c r="Q229" t="s">
        <v>249</v>
      </c>
      <c r="R229" t="s">
        <v>249</v>
      </c>
      <c r="S229" t="s">
        <v>249</v>
      </c>
      <c r="T229" t="s">
        <v>249</v>
      </c>
      <c r="U229" t="s">
        <v>249</v>
      </c>
      <c r="V229" t="s">
        <v>249</v>
      </c>
      <c r="W229" t="s">
        <v>249</v>
      </c>
      <c r="X229" t="s">
        <v>249</v>
      </c>
      <c r="Y229" t="s">
        <v>249</v>
      </c>
      <c r="Z229" t="s">
        <v>249</v>
      </c>
      <c r="AA229" t="s">
        <v>249</v>
      </c>
      <c r="AB229" t="s">
        <v>249</v>
      </c>
      <c r="AC229" t="s">
        <v>249</v>
      </c>
      <c r="AD229" t="s">
        <v>249</v>
      </c>
      <c r="AE229" t="s">
        <v>249</v>
      </c>
      <c r="AF229" t="s">
        <v>249</v>
      </c>
    </row>
    <row r="230" spans="1:32">
      <c r="A230" s="79" t="s">
        <v>392</v>
      </c>
      <c r="B230" s="92" t="s">
        <v>36</v>
      </c>
      <c r="C230" s="93" t="s">
        <v>85</v>
      </c>
      <c r="D230" s="94" t="s">
        <v>198</v>
      </c>
      <c r="E230" s="95">
        <v>1E-4</v>
      </c>
      <c r="F230" s="162">
        <v>1</v>
      </c>
      <c r="G230" s="92">
        <v>4.0000000000000008E-2</v>
      </c>
      <c r="H230" s="95">
        <f t="shared" si="55"/>
        <v>4.0000000000000007E-6</v>
      </c>
      <c r="I230" s="92">
        <f>K230*300/1000</f>
        <v>0.93</v>
      </c>
      <c r="J230" s="92">
        <f>I230</f>
        <v>0.93</v>
      </c>
      <c r="K230" s="96">
        <v>3.1</v>
      </c>
      <c r="L230" t="str">
        <f t="shared" si="50"/>
        <v>С229</v>
      </c>
      <c r="M230" t="str">
        <f t="shared" si="51"/>
        <v>Сепаратор V-402</v>
      </c>
      <c r="N230" t="str">
        <f t="shared" si="52"/>
        <v>Частичное-жидкостной факел</v>
      </c>
      <c r="O230" t="s">
        <v>249</v>
      </c>
      <c r="P230" t="s">
        <v>249</v>
      </c>
      <c r="Q230" t="s">
        <v>249</v>
      </c>
      <c r="R230" t="s">
        <v>249</v>
      </c>
      <c r="S230" t="s">
        <v>249</v>
      </c>
      <c r="T230" t="s">
        <v>249</v>
      </c>
      <c r="U230" t="s">
        <v>249</v>
      </c>
      <c r="V230" t="s">
        <v>249</v>
      </c>
      <c r="W230">
        <v>23</v>
      </c>
      <c r="X230">
        <v>4</v>
      </c>
      <c r="Y230" t="s">
        <v>249</v>
      </c>
      <c r="Z230" t="s">
        <v>249</v>
      </c>
      <c r="AA230" t="s">
        <v>249</v>
      </c>
      <c r="AB230" t="s">
        <v>249</v>
      </c>
      <c r="AC230" t="s">
        <v>249</v>
      </c>
      <c r="AD230" t="s">
        <v>249</v>
      </c>
      <c r="AE230" t="s">
        <v>249</v>
      </c>
      <c r="AF230" t="s">
        <v>249</v>
      </c>
    </row>
    <row r="231" spans="1:32">
      <c r="A231" s="79" t="s">
        <v>393</v>
      </c>
      <c r="B231" s="162" t="s">
        <v>36</v>
      </c>
      <c r="C231" s="93" t="s">
        <v>87</v>
      </c>
      <c r="D231" s="94" t="s">
        <v>196</v>
      </c>
      <c r="E231" s="95">
        <v>1E-4</v>
      </c>
      <c r="F231" s="162">
        <v>1</v>
      </c>
      <c r="G231" s="92">
        <v>0.16000000000000003</v>
      </c>
      <c r="H231" s="95">
        <f t="shared" si="55"/>
        <v>1.6000000000000003E-5</v>
      </c>
      <c r="I231" s="92">
        <f>K230*300/1000</f>
        <v>0.93</v>
      </c>
      <c r="J231" s="92">
        <v>0</v>
      </c>
      <c r="K231" s="97">
        <v>0</v>
      </c>
      <c r="L231" t="str">
        <f t="shared" si="50"/>
        <v>С230</v>
      </c>
      <c r="M231" t="str">
        <f t="shared" si="51"/>
        <v>Сепаратор V-402</v>
      </c>
      <c r="N231" t="str">
        <f t="shared" si="52"/>
        <v>Частичное-ликвидация</v>
      </c>
      <c r="O231" t="s">
        <v>249</v>
      </c>
      <c r="P231" t="s">
        <v>249</v>
      </c>
      <c r="Q231" t="s">
        <v>249</v>
      </c>
      <c r="R231" t="s">
        <v>249</v>
      </c>
      <c r="S231" t="s">
        <v>249</v>
      </c>
      <c r="T231" t="s">
        <v>249</v>
      </c>
      <c r="U231" t="s">
        <v>249</v>
      </c>
      <c r="V231" t="s">
        <v>249</v>
      </c>
      <c r="W231" t="s">
        <v>249</v>
      </c>
      <c r="X231" t="s">
        <v>249</v>
      </c>
      <c r="Y231" t="s">
        <v>249</v>
      </c>
      <c r="Z231" t="s">
        <v>249</v>
      </c>
      <c r="AA231" t="s">
        <v>249</v>
      </c>
      <c r="AB231" t="s">
        <v>249</v>
      </c>
      <c r="AC231" t="s">
        <v>249</v>
      </c>
      <c r="AD231" t="s">
        <v>249</v>
      </c>
      <c r="AE231" t="s">
        <v>249</v>
      </c>
      <c r="AF231" t="s">
        <v>249</v>
      </c>
    </row>
    <row r="232" spans="1:32">
      <c r="A232" s="79" t="s">
        <v>394</v>
      </c>
      <c r="B232" s="92" t="s">
        <v>36</v>
      </c>
      <c r="C232" s="93" t="s">
        <v>89</v>
      </c>
      <c r="D232" s="94" t="s">
        <v>199</v>
      </c>
      <c r="E232" s="95">
        <v>1E-4</v>
      </c>
      <c r="F232" s="162">
        <v>1</v>
      </c>
      <c r="G232" s="92">
        <v>4.0000000000000008E-2</v>
      </c>
      <c r="H232" s="95">
        <f t="shared" si="55"/>
        <v>4.0000000000000007E-6</v>
      </c>
      <c r="I232" s="92">
        <f>K232*1800/1000</f>
        <v>0.36</v>
      </c>
      <c r="J232" s="92">
        <f>I232</f>
        <v>0.36</v>
      </c>
      <c r="K232" s="96">
        <v>0.2</v>
      </c>
      <c r="L232" t="str">
        <f t="shared" si="50"/>
        <v>С231</v>
      </c>
      <c r="M232" t="str">
        <f t="shared" si="51"/>
        <v>Сепаратор V-402</v>
      </c>
      <c r="N232" t="str">
        <f t="shared" si="52"/>
        <v>Частичное-газ факел</v>
      </c>
      <c r="O232" t="s">
        <v>249</v>
      </c>
      <c r="P232" t="s">
        <v>249</v>
      </c>
      <c r="Q232" t="s">
        <v>249</v>
      </c>
      <c r="R232" t="s">
        <v>249</v>
      </c>
      <c r="S232" t="s">
        <v>249</v>
      </c>
      <c r="T232" t="s">
        <v>249</v>
      </c>
      <c r="U232" t="s">
        <v>249</v>
      </c>
      <c r="V232" t="s">
        <v>249</v>
      </c>
      <c r="W232">
        <v>6</v>
      </c>
      <c r="X232">
        <v>1</v>
      </c>
      <c r="Y232" t="s">
        <v>249</v>
      </c>
      <c r="Z232" t="s">
        <v>249</v>
      </c>
      <c r="AA232" t="s">
        <v>249</v>
      </c>
      <c r="AB232" t="s">
        <v>249</v>
      </c>
      <c r="AC232" t="s">
        <v>249</v>
      </c>
      <c r="AD232" t="s">
        <v>249</v>
      </c>
      <c r="AE232" t="s">
        <v>249</v>
      </c>
      <c r="AF232" t="s">
        <v>249</v>
      </c>
    </row>
    <row r="233" spans="1:32">
      <c r="A233" s="79" t="s">
        <v>395</v>
      </c>
      <c r="B233" s="162" t="s">
        <v>36</v>
      </c>
      <c r="C233" s="93" t="s">
        <v>91</v>
      </c>
      <c r="D233" s="94" t="s">
        <v>200</v>
      </c>
      <c r="E233" s="95">
        <v>1E-4</v>
      </c>
      <c r="F233" s="162">
        <v>1</v>
      </c>
      <c r="G233" s="92">
        <v>0.15200000000000002</v>
      </c>
      <c r="H233" s="95">
        <f t="shared" si="55"/>
        <v>1.5200000000000004E-5</v>
      </c>
      <c r="I233" s="92">
        <f>K232*1800/1000</f>
        <v>0.36</v>
      </c>
      <c r="J233" s="92">
        <f>I233</f>
        <v>0.36</v>
      </c>
      <c r="K233" s="97">
        <v>0</v>
      </c>
      <c r="L233" t="str">
        <f t="shared" si="50"/>
        <v>С232</v>
      </c>
      <c r="M233" t="str">
        <f t="shared" si="51"/>
        <v>Сепаратор V-402</v>
      </c>
      <c r="N233" t="str">
        <f t="shared" si="52"/>
        <v>Частичное-вспышка</v>
      </c>
      <c r="O233" t="s">
        <v>249</v>
      </c>
      <c r="P233" t="s">
        <v>249</v>
      </c>
      <c r="Q233" t="s">
        <v>249</v>
      </c>
      <c r="R233" t="s">
        <v>249</v>
      </c>
      <c r="S233" t="s">
        <v>249</v>
      </c>
      <c r="T233" t="s">
        <v>249</v>
      </c>
      <c r="U233" t="s">
        <v>249</v>
      </c>
      <c r="V233" t="s">
        <v>249</v>
      </c>
      <c r="W233" t="s">
        <v>249</v>
      </c>
      <c r="X233" t="s">
        <v>249</v>
      </c>
      <c r="Y233">
        <v>23</v>
      </c>
      <c r="Z233">
        <v>27</v>
      </c>
      <c r="AA233" t="s">
        <v>249</v>
      </c>
      <c r="AB233" t="s">
        <v>249</v>
      </c>
      <c r="AC233" t="s">
        <v>249</v>
      </c>
      <c r="AD233" t="s">
        <v>249</v>
      </c>
      <c r="AE233" t="s">
        <v>249</v>
      </c>
      <c r="AF233" t="s">
        <v>249</v>
      </c>
    </row>
    <row r="234" spans="1:32">
      <c r="A234" s="79" t="s">
        <v>396</v>
      </c>
      <c r="B234" s="92" t="s">
        <v>36</v>
      </c>
      <c r="C234" s="93" t="s">
        <v>93</v>
      </c>
      <c r="D234" s="94" t="s">
        <v>196</v>
      </c>
      <c r="E234" s="95">
        <v>1E-4</v>
      </c>
      <c r="F234" s="162">
        <v>1</v>
      </c>
      <c r="G234" s="92">
        <v>0.6080000000000001</v>
      </c>
      <c r="H234" s="95">
        <f>E234*F234*G234</f>
        <v>6.0800000000000014E-5</v>
      </c>
      <c r="I234" s="92">
        <f>K232*1800/1000</f>
        <v>0.36</v>
      </c>
      <c r="J234" s="92">
        <v>0</v>
      </c>
      <c r="K234" s="97">
        <v>0</v>
      </c>
      <c r="L234" t="str">
        <f t="shared" si="50"/>
        <v>С233</v>
      </c>
      <c r="M234" t="str">
        <f t="shared" si="51"/>
        <v>Сепаратор V-402</v>
      </c>
      <c r="N234" t="str">
        <f t="shared" si="52"/>
        <v>Частичное-ликвидация</v>
      </c>
      <c r="O234" t="s">
        <v>249</v>
      </c>
      <c r="P234" t="s">
        <v>249</v>
      </c>
      <c r="Q234" t="s">
        <v>249</v>
      </c>
      <c r="R234" t="s">
        <v>249</v>
      </c>
      <c r="S234" t="s">
        <v>249</v>
      </c>
      <c r="T234" t="s">
        <v>249</v>
      </c>
      <c r="U234" t="s">
        <v>249</v>
      </c>
      <c r="V234" t="s">
        <v>249</v>
      </c>
      <c r="W234" t="s">
        <v>249</v>
      </c>
      <c r="X234" t="s">
        <v>249</v>
      </c>
      <c r="Y234" t="s">
        <v>249</v>
      </c>
      <c r="Z234" t="s">
        <v>249</v>
      </c>
      <c r="AA234" t="s">
        <v>249</v>
      </c>
      <c r="AB234" t="s">
        <v>249</v>
      </c>
      <c r="AC234" t="s">
        <v>249</v>
      </c>
      <c r="AD234" t="s">
        <v>249</v>
      </c>
      <c r="AE234" t="s">
        <v>249</v>
      </c>
      <c r="AF234" t="s">
        <v>249</v>
      </c>
    </row>
    <row r="235" spans="1:32" ht="15" thickBot="1">
      <c r="A235" s="79" t="s">
        <v>399</v>
      </c>
      <c r="B235" s="167" t="s">
        <v>36</v>
      </c>
      <c r="C235" s="168" t="s">
        <v>201</v>
      </c>
      <c r="D235" s="169" t="s">
        <v>202</v>
      </c>
      <c r="E235" s="170">
        <v>2.5000000000000001E-5</v>
      </c>
      <c r="F235" s="167">
        <v>1</v>
      </c>
      <c r="G235" s="171">
        <v>1</v>
      </c>
      <c r="H235" s="170">
        <f>E235*F235*G235</f>
        <v>2.5000000000000001E-5</v>
      </c>
      <c r="I235" s="171">
        <v>5.0999999999999996</v>
      </c>
      <c r="J235" s="171">
        <f>I235</f>
        <v>5.0999999999999996</v>
      </c>
      <c r="K235" s="172">
        <v>0</v>
      </c>
      <c r="L235" t="str">
        <f t="shared" si="50"/>
        <v>С234</v>
      </c>
      <c r="M235" t="str">
        <f t="shared" si="51"/>
        <v>Сепаратор V-402</v>
      </c>
      <c r="N235" t="str">
        <f t="shared" si="52"/>
        <v>Полное-огненный шар</v>
      </c>
      <c r="O235" t="s">
        <v>249</v>
      </c>
      <c r="P235" t="s">
        <v>249</v>
      </c>
      <c r="Q235" t="s">
        <v>249</v>
      </c>
      <c r="R235" t="s">
        <v>249</v>
      </c>
      <c r="S235" t="s">
        <v>249</v>
      </c>
      <c r="T235" t="s">
        <v>249</v>
      </c>
      <c r="U235" t="s">
        <v>249</v>
      </c>
      <c r="V235" t="s">
        <v>249</v>
      </c>
      <c r="W235" t="s">
        <v>249</v>
      </c>
      <c r="X235" t="s">
        <v>249</v>
      </c>
      <c r="Y235" t="s">
        <v>249</v>
      </c>
      <c r="Z235" t="s">
        <v>249</v>
      </c>
      <c r="AA235" t="s">
        <v>249</v>
      </c>
      <c r="AB235" t="s">
        <v>249</v>
      </c>
      <c r="AC235">
        <v>73</v>
      </c>
      <c r="AD235">
        <v>108</v>
      </c>
      <c r="AE235">
        <v>130</v>
      </c>
      <c r="AF235">
        <v>169</v>
      </c>
    </row>
    <row r="236" spans="1:32" ht="15" thickTop="1">
      <c r="A236" s="79" t="s">
        <v>400</v>
      </c>
      <c r="B236" s="193" t="s">
        <v>38</v>
      </c>
      <c r="C236" s="194" t="s">
        <v>79</v>
      </c>
      <c r="D236" s="195" t="s">
        <v>194</v>
      </c>
      <c r="E236" s="196">
        <v>1.0000000000000001E-5</v>
      </c>
      <c r="F236" s="193">
        <v>1</v>
      </c>
      <c r="G236" s="193">
        <v>0.05</v>
      </c>
      <c r="H236" s="196">
        <f>E236*F236*G236</f>
        <v>5.0000000000000008E-7</v>
      </c>
      <c r="I236" s="193">
        <v>1.3</v>
      </c>
      <c r="J236" s="193">
        <f>I236</f>
        <v>1.3</v>
      </c>
      <c r="K236" s="88">
        <v>20</v>
      </c>
      <c r="L236" t="str">
        <f t="shared" si="50"/>
        <v>С235</v>
      </c>
      <c r="M236" t="str">
        <f t="shared" si="51"/>
        <v>Абсорбер Т-502</v>
      </c>
      <c r="N236" t="str">
        <f t="shared" si="52"/>
        <v>Полное-пожар</v>
      </c>
      <c r="O236">
        <v>12</v>
      </c>
      <c r="P236">
        <v>15</v>
      </c>
      <c r="Q236">
        <v>20</v>
      </c>
      <c r="R236">
        <v>34</v>
      </c>
      <c r="S236" t="s">
        <v>249</v>
      </c>
      <c r="T236" t="s">
        <v>249</v>
      </c>
      <c r="U236" t="s">
        <v>249</v>
      </c>
      <c r="V236" t="s">
        <v>249</v>
      </c>
      <c r="W236" t="s">
        <v>249</v>
      </c>
      <c r="X236" t="s">
        <v>249</v>
      </c>
      <c r="Y236" t="s">
        <v>249</v>
      </c>
      <c r="Z236" t="s">
        <v>249</v>
      </c>
      <c r="AA236" t="s">
        <v>249</v>
      </c>
      <c r="AB236" t="s">
        <v>249</v>
      </c>
      <c r="AC236" t="s">
        <v>249</v>
      </c>
      <c r="AD236" t="s">
        <v>249</v>
      </c>
      <c r="AE236" t="s">
        <v>249</v>
      </c>
      <c r="AF236" t="s">
        <v>249</v>
      </c>
    </row>
    <row r="237" spans="1:32">
      <c r="A237" s="79" t="s">
        <v>401</v>
      </c>
      <c r="B237" s="83" t="s">
        <v>38</v>
      </c>
      <c r="C237" s="87" t="s">
        <v>81</v>
      </c>
      <c r="D237" s="84" t="s">
        <v>197</v>
      </c>
      <c r="E237" s="85">
        <v>1.0000000000000001E-5</v>
      </c>
      <c r="F237" s="193">
        <v>1</v>
      </c>
      <c r="G237" s="83">
        <v>0.19</v>
      </c>
      <c r="H237" s="85">
        <f t="shared" ref="H237:H242" si="56">E237*F237*G237</f>
        <v>1.9000000000000002E-6</v>
      </c>
      <c r="I237" s="83">
        <v>1.3</v>
      </c>
      <c r="J237" s="83">
        <v>0.02</v>
      </c>
      <c r="K237" s="88">
        <v>0</v>
      </c>
      <c r="L237" t="str">
        <f t="shared" si="50"/>
        <v>С236</v>
      </c>
      <c r="M237" t="str">
        <f t="shared" si="51"/>
        <v>Абсорбер Т-502</v>
      </c>
      <c r="N237" t="str">
        <f t="shared" si="52"/>
        <v>Полное-взрыв</v>
      </c>
      <c r="O237" t="s">
        <v>249</v>
      </c>
      <c r="P237" t="s">
        <v>249</v>
      </c>
      <c r="Q237" t="s">
        <v>249</v>
      </c>
      <c r="R237" t="s">
        <v>249</v>
      </c>
      <c r="S237">
        <v>12</v>
      </c>
      <c r="T237">
        <v>25</v>
      </c>
      <c r="U237">
        <v>69</v>
      </c>
      <c r="V237">
        <v>118</v>
      </c>
      <c r="W237" t="s">
        <v>249</v>
      </c>
      <c r="X237" t="s">
        <v>249</v>
      </c>
      <c r="Y237" t="s">
        <v>249</v>
      </c>
      <c r="Z237" t="s">
        <v>249</v>
      </c>
      <c r="AA237" t="s">
        <v>249</v>
      </c>
      <c r="AB237" t="s">
        <v>249</v>
      </c>
      <c r="AC237" t="s">
        <v>249</v>
      </c>
      <c r="AD237" t="s">
        <v>249</v>
      </c>
      <c r="AE237" t="s">
        <v>249</v>
      </c>
      <c r="AF237" t="s">
        <v>249</v>
      </c>
    </row>
    <row r="238" spans="1:32">
      <c r="A238" s="79" t="s">
        <v>402</v>
      </c>
      <c r="B238" s="193" t="s">
        <v>38</v>
      </c>
      <c r="C238" s="87" t="s">
        <v>83</v>
      </c>
      <c r="D238" s="84" t="s">
        <v>397</v>
      </c>
      <c r="E238" s="85">
        <v>1.0000000000000001E-5</v>
      </c>
      <c r="F238" s="193">
        <v>1</v>
      </c>
      <c r="G238" s="83">
        <v>0.76</v>
      </c>
      <c r="H238" s="85">
        <f t="shared" si="56"/>
        <v>7.6000000000000009E-6</v>
      </c>
      <c r="I238" s="83">
        <v>1.3</v>
      </c>
      <c r="J238" s="83">
        <v>0.1</v>
      </c>
      <c r="K238" s="91">
        <v>0</v>
      </c>
      <c r="L238" t="str">
        <f t="shared" si="50"/>
        <v>С237</v>
      </c>
      <c r="M238" t="str">
        <f t="shared" si="51"/>
        <v>Абсорбер Т-502</v>
      </c>
      <c r="N238" t="str">
        <f t="shared" si="52"/>
        <v>Полное-ликвидация-токсическое</v>
      </c>
      <c r="O238" t="s">
        <v>249</v>
      </c>
      <c r="P238" t="s">
        <v>249</v>
      </c>
      <c r="Q238" t="s">
        <v>249</v>
      </c>
      <c r="R238" t="s">
        <v>249</v>
      </c>
      <c r="S238" t="s">
        <v>249</v>
      </c>
      <c r="T238" t="s">
        <v>249</v>
      </c>
      <c r="U238" t="s">
        <v>249</v>
      </c>
      <c r="V238" t="s">
        <v>249</v>
      </c>
      <c r="W238" t="s">
        <v>249</v>
      </c>
      <c r="X238" t="s">
        <v>249</v>
      </c>
      <c r="Y238" t="s">
        <v>249</v>
      </c>
      <c r="Z238" t="s">
        <v>249</v>
      </c>
      <c r="AA238" t="s">
        <v>249</v>
      </c>
      <c r="AB238" t="s">
        <v>249</v>
      </c>
      <c r="AC238" t="s">
        <v>249</v>
      </c>
      <c r="AD238" t="s">
        <v>249</v>
      </c>
      <c r="AE238" t="s">
        <v>249</v>
      </c>
      <c r="AF238" t="s">
        <v>249</v>
      </c>
    </row>
    <row r="239" spans="1:32">
      <c r="A239" s="79" t="s">
        <v>403</v>
      </c>
      <c r="B239" s="83" t="s">
        <v>38</v>
      </c>
      <c r="C239" s="87" t="s">
        <v>85</v>
      </c>
      <c r="D239" s="84" t="s">
        <v>198</v>
      </c>
      <c r="E239" s="85">
        <v>1E-4</v>
      </c>
      <c r="F239" s="193">
        <v>1</v>
      </c>
      <c r="G239" s="83">
        <v>4.0000000000000008E-2</v>
      </c>
      <c r="H239" s="85">
        <f t="shared" si="56"/>
        <v>4.0000000000000007E-6</v>
      </c>
      <c r="I239" s="83">
        <f>K239*300/1000</f>
        <v>0.72</v>
      </c>
      <c r="J239" s="83">
        <f>I239</f>
        <v>0.72</v>
      </c>
      <c r="K239" s="88">
        <v>2.4</v>
      </c>
      <c r="L239" t="str">
        <f t="shared" si="50"/>
        <v>С238</v>
      </c>
      <c r="M239" t="str">
        <f t="shared" si="51"/>
        <v>Абсорбер Т-502</v>
      </c>
      <c r="N239" t="str">
        <f t="shared" si="52"/>
        <v>Частичное-жидкостной факел</v>
      </c>
      <c r="O239" t="s">
        <v>249</v>
      </c>
      <c r="P239" t="s">
        <v>249</v>
      </c>
      <c r="Q239" t="s">
        <v>249</v>
      </c>
      <c r="R239" t="s">
        <v>249</v>
      </c>
      <c r="S239" t="s">
        <v>249</v>
      </c>
      <c r="T239" t="s">
        <v>249</v>
      </c>
      <c r="U239" t="s">
        <v>249</v>
      </c>
      <c r="V239" t="s">
        <v>249</v>
      </c>
      <c r="W239">
        <v>21</v>
      </c>
      <c r="X239">
        <v>4</v>
      </c>
      <c r="Y239" t="s">
        <v>249</v>
      </c>
      <c r="Z239" t="s">
        <v>249</v>
      </c>
      <c r="AA239" t="s">
        <v>249</v>
      </c>
      <c r="AB239" t="s">
        <v>249</v>
      </c>
      <c r="AC239" t="s">
        <v>249</v>
      </c>
      <c r="AD239" t="s">
        <v>249</v>
      </c>
      <c r="AE239" t="s">
        <v>249</v>
      </c>
      <c r="AF239" t="s">
        <v>249</v>
      </c>
    </row>
    <row r="240" spans="1:32">
      <c r="A240" s="79" t="s">
        <v>404</v>
      </c>
      <c r="B240" s="193" t="s">
        <v>38</v>
      </c>
      <c r="C240" s="87" t="s">
        <v>87</v>
      </c>
      <c r="D240" s="84" t="s">
        <v>398</v>
      </c>
      <c r="E240" s="85">
        <v>1E-4</v>
      </c>
      <c r="F240" s="193">
        <v>1</v>
      </c>
      <c r="G240" s="83">
        <v>0.16000000000000003</v>
      </c>
      <c r="H240" s="85">
        <f t="shared" si="56"/>
        <v>1.6000000000000003E-5</v>
      </c>
      <c r="I240" s="83">
        <f>K239*300/1000</f>
        <v>0.72</v>
      </c>
      <c r="J240" s="83">
        <v>0.04</v>
      </c>
      <c r="K240" s="91">
        <v>0</v>
      </c>
      <c r="L240" t="str">
        <f t="shared" si="50"/>
        <v>С239</v>
      </c>
      <c r="M240" t="str">
        <f t="shared" si="51"/>
        <v>Абсорбер Т-502</v>
      </c>
      <c r="N240" t="str">
        <f t="shared" si="52"/>
        <v>Частичное-ликвидация-токсическое</v>
      </c>
      <c r="O240" t="s">
        <v>249</v>
      </c>
      <c r="P240" t="s">
        <v>249</v>
      </c>
      <c r="Q240" t="s">
        <v>249</v>
      </c>
      <c r="R240" t="s">
        <v>249</v>
      </c>
      <c r="S240" t="s">
        <v>249</v>
      </c>
      <c r="T240" t="s">
        <v>249</v>
      </c>
      <c r="U240" t="s">
        <v>249</v>
      </c>
      <c r="V240" t="s">
        <v>249</v>
      </c>
      <c r="W240" t="s">
        <v>249</v>
      </c>
      <c r="X240" t="s">
        <v>249</v>
      </c>
      <c r="Y240" t="s">
        <v>249</v>
      </c>
      <c r="Z240" t="s">
        <v>249</v>
      </c>
      <c r="AA240" t="s">
        <v>249</v>
      </c>
      <c r="AB240" t="s">
        <v>249</v>
      </c>
      <c r="AC240" t="s">
        <v>249</v>
      </c>
      <c r="AD240" t="s">
        <v>249</v>
      </c>
      <c r="AE240" t="s">
        <v>249</v>
      </c>
      <c r="AF240" t="s">
        <v>249</v>
      </c>
    </row>
    <row r="241" spans="1:32">
      <c r="A241" s="79" t="s">
        <v>405</v>
      </c>
      <c r="B241" s="83" t="s">
        <v>38</v>
      </c>
      <c r="C241" s="87" t="s">
        <v>89</v>
      </c>
      <c r="D241" s="84" t="s">
        <v>199</v>
      </c>
      <c r="E241" s="85">
        <v>1E-4</v>
      </c>
      <c r="F241" s="193">
        <v>1</v>
      </c>
      <c r="G241" s="83">
        <v>4.0000000000000008E-2</v>
      </c>
      <c r="H241" s="85">
        <f t="shared" si="56"/>
        <v>4.0000000000000007E-6</v>
      </c>
      <c r="I241" s="83">
        <f>K241*1800/1000</f>
        <v>0.27</v>
      </c>
      <c r="J241" s="83">
        <f>I241</f>
        <v>0.27</v>
      </c>
      <c r="K241" s="88">
        <v>0.15</v>
      </c>
      <c r="L241" t="str">
        <f t="shared" si="50"/>
        <v>С240</v>
      </c>
      <c r="M241" t="str">
        <f t="shared" si="51"/>
        <v>Абсорбер Т-502</v>
      </c>
      <c r="N241" t="str">
        <f t="shared" si="52"/>
        <v>Частичное-газ факел</v>
      </c>
      <c r="O241" t="s">
        <v>249</v>
      </c>
      <c r="P241" t="s">
        <v>249</v>
      </c>
      <c r="Q241" t="s">
        <v>249</v>
      </c>
      <c r="R241" t="s">
        <v>249</v>
      </c>
      <c r="S241" t="s">
        <v>249</v>
      </c>
      <c r="T241" t="s">
        <v>249</v>
      </c>
      <c r="U241" t="s">
        <v>249</v>
      </c>
      <c r="V241" t="s">
        <v>249</v>
      </c>
      <c r="W241">
        <v>5</v>
      </c>
      <c r="X241">
        <v>1</v>
      </c>
      <c r="Y241" t="s">
        <v>249</v>
      </c>
      <c r="Z241" t="s">
        <v>249</v>
      </c>
      <c r="AA241" t="s">
        <v>249</v>
      </c>
      <c r="AB241" t="s">
        <v>249</v>
      </c>
      <c r="AC241" t="s">
        <v>249</v>
      </c>
      <c r="AD241" t="s">
        <v>249</v>
      </c>
      <c r="AE241" t="s">
        <v>249</v>
      </c>
      <c r="AF241" t="s">
        <v>249</v>
      </c>
    </row>
    <row r="242" spans="1:32">
      <c r="A242" s="79" t="s">
        <v>406</v>
      </c>
      <c r="B242" s="193" t="s">
        <v>38</v>
      </c>
      <c r="C242" s="87" t="s">
        <v>91</v>
      </c>
      <c r="D242" s="84" t="s">
        <v>200</v>
      </c>
      <c r="E242" s="85">
        <v>1E-4</v>
      </c>
      <c r="F242" s="193">
        <v>1</v>
      </c>
      <c r="G242" s="83">
        <v>0.15200000000000002</v>
      </c>
      <c r="H242" s="85">
        <f t="shared" si="56"/>
        <v>1.5200000000000004E-5</v>
      </c>
      <c r="I242" s="83">
        <f>K241*1800/1000</f>
        <v>0.27</v>
      </c>
      <c r="J242" s="83">
        <f>I242</f>
        <v>0.27</v>
      </c>
      <c r="K242" s="91">
        <v>0</v>
      </c>
      <c r="L242" t="str">
        <f t="shared" si="50"/>
        <v>С241</v>
      </c>
      <c r="M242" t="str">
        <f t="shared" si="51"/>
        <v>Абсорбер Т-502</v>
      </c>
      <c r="N242" t="str">
        <f t="shared" si="52"/>
        <v>Частичное-вспышка</v>
      </c>
      <c r="O242" t="s">
        <v>249</v>
      </c>
      <c r="P242" t="s">
        <v>249</v>
      </c>
      <c r="Q242" t="s">
        <v>249</v>
      </c>
      <c r="R242" t="s">
        <v>249</v>
      </c>
      <c r="S242" t="s">
        <v>249</v>
      </c>
      <c r="T242" t="s">
        <v>249</v>
      </c>
      <c r="U242" t="s">
        <v>249</v>
      </c>
      <c r="V242" t="s">
        <v>249</v>
      </c>
      <c r="W242" t="s">
        <v>249</v>
      </c>
      <c r="X242" t="s">
        <v>249</v>
      </c>
      <c r="Y242">
        <v>21</v>
      </c>
      <c r="Z242">
        <v>25</v>
      </c>
      <c r="AA242" t="s">
        <v>249</v>
      </c>
      <c r="AB242" t="s">
        <v>249</v>
      </c>
      <c r="AC242" t="s">
        <v>249</v>
      </c>
      <c r="AD242" t="s">
        <v>249</v>
      </c>
      <c r="AE242" t="s">
        <v>249</v>
      </c>
      <c r="AF242" t="s">
        <v>249</v>
      </c>
    </row>
    <row r="243" spans="1:32">
      <c r="A243" s="79" t="s">
        <v>407</v>
      </c>
      <c r="B243" s="83" t="s">
        <v>38</v>
      </c>
      <c r="C243" s="87" t="s">
        <v>93</v>
      </c>
      <c r="D243" s="84" t="s">
        <v>398</v>
      </c>
      <c r="E243" s="85">
        <v>1E-4</v>
      </c>
      <c r="F243" s="193">
        <v>1</v>
      </c>
      <c r="G243" s="83">
        <v>0.6080000000000001</v>
      </c>
      <c r="H243" s="85">
        <f>E243*F243*G243</f>
        <v>6.0800000000000014E-5</v>
      </c>
      <c r="I243" s="83">
        <f>K241*1800/1000</f>
        <v>0.27</v>
      </c>
      <c r="J243" s="83">
        <v>0.02</v>
      </c>
      <c r="K243" s="91">
        <v>0</v>
      </c>
      <c r="L243" t="str">
        <f t="shared" si="50"/>
        <v>С242</v>
      </c>
      <c r="M243" t="str">
        <f t="shared" si="51"/>
        <v>Абсорбер Т-502</v>
      </c>
      <c r="N243" t="str">
        <f t="shared" si="52"/>
        <v>Частичное-ликвидация-токсическое</v>
      </c>
      <c r="O243" t="s">
        <v>249</v>
      </c>
      <c r="P243" t="s">
        <v>249</v>
      </c>
      <c r="Q243" t="s">
        <v>249</v>
      </c>
      <c r="R243" t="s">
        <v>249</v>
      </c>
      <c r="S243" t="s">
        <v>249</v>
      </c>
      <c r="T243" t="s">
        <v>249</v>
      </c>
      <c r="U243" t="s">
        <v>249</v>
      </c>
      <c r="V243" t="s">
        <v>249</v>
      </c>
      <c r="W243" t="s">
        <v>249</v>
      </c>
      <c r="X243" t="s">
        <v>249</v>
      </c>
      <c r="Y243" t="s">
        <v>249</v>
      </c>
      <c r="Z243" t="s">
        <v>249</v>
      </c>
      <c r="AA243" t="s">
        <v>249</v>
      </c>
      <c r="AB243" t="s">
        <v>249</v>
      </c>
      <c r="AC243" t="s">
        <v>249</v>
      </c>
      <c r="AD243" t="s">
        <v>249</v>
      </c>
      <c r="AE243" t="s">
        <v>249</v>
      </c>
      <c r="AF243" t="s">
        <v>249</v>
      </c>
    </row>
    <row r="244" spans="1:32">
      <c r="A244" s="79" t="s">
        <v>408</v>
      </c>
      <c r="B244" s="193" t="s">
        <v>38</v>
      </c>
      <c r="C244" s="87" t="s">
        <v>201</v>
      </c>
      <c r="D244" s="84" t="s">
        <v>202</v>
      </c>
      <c r="E244" s="85">
        <v>2.5000000000000001E-5</v>
      </c>
      <c r="F244" s="193">
        <v>1</v>
      </c>
      <c r="G244" s="83">
        <v>1</v>
      </c>
      <c r="H244" s="85">
        <f>E244*F244*G244</f>
        <v>2.5000000000000001E-5</v>
      </c>
      <c r="I244" s="83">
        <v>1.3</v>
      </c>
      <c r="J244" s="83">
        <v>1.3</v>
      </c>
      <c r="K244" s="91">
        <v>0</v>
      </c>
      <c r="L244" t="str">
        <f t="shared" si="50"/>
        <v>С243</v>
      </c>
      <c r="M244" t="str">
        <f t="shared" si="51"/>
        <v>Абсорбер Т-502</v>
      </c>
      <c r="N244" t="str">
        <f t="shared" si="52"/>
        <v>Полное-огненный шар</v>
      </c>
      <c r="O244" t="s">
        <v>249</v>
      </c>
      <c r="P244" t="s">
        <v>249</v>
      </c>
      <c r="Q244" t="s">
        <v>249</v>
      </c>
      <c r="R244" t="s">
        <v>249</v>
      </c>
      <c r="S244" t="s">
        <v>249</v>
      </c>
      <c r="T244" t="s">
        <v>249</v>
      </c>
      <c r="U244" t="s">
        <v>249</v>
      </c>
      <c r="V244" t="s">
        <v>249</v>
      </c>
      <c r="W244" t="s">
        <v>249</v>
      </c>
      <c r="X244" t="s">
        <v>249</v>
      </c>
      <c r="Y244" t="s">
        <v>249</v>
      </c>
      <c r="Z244" t="s">
        <v>249</v>
      </c>
      <c r="AA244" t="s">
        <v>249</v>
      </c>
      <c r="AB244" t="s">
        <v>249</v>
      </c>
      <c r="AC244">
        <v>31</v>
      </c>
      <c r="AD244">
        <v>55</v>
      </c>
      <c r="AE244">
        <v>68</v>
      </c>
      <c r="AF244">
        <v>92</v>
      </c>
    </row>
    <row r="245" spans="1:32">
      <c r="A245" s="79" t="s">
        <v>409</v>
      </c>
      <c r="B245" s="150" t="s">
        <v>40</v>
      </c>
      <c r="C245" s="151" t="s">
        <v>79</v>
      </c>
      <c r="D245" s="152" t="s">
        <v>194</v>
      </c>
      <c r="E245" s="153">
        <v>1.0000000000000001E-5</v>
      </c>
      <c r="F245" s="150">
        <v>1</v>
      </c>
      <c r="G245" s="150">
        <v>0.05</v>
      </c>
      <c r="H245" s="153">
        <f>E245*F245*G245</f>
        <v>5.0000000000000008E-7</v>
      </c>
      <c r="I245" s="150">
        <v>1.25</v>
      </c>
      <c r="J245" s="150">
        <f>I245</f>
        <v>1.25</v>
      </c>
      <c r="K245" s="102">
        <v>20</v>
      </c>
      <c r="L245" t="str">
        <f t="shared" si="50"/>
        <v>С244</v>
      </c>
      <c r="M245" t="str">
        <f t="shared" si="51"/>
        <v>Колонна Т-503</v>
      </c>
      <c r="N245" t="str">
        <f t="shared" si="52"/>
        <v>Полное-пожар</v>
      </c>
      <c r="O245">
        <v>12</v>
      </c>
      <c r="P245">
        <v>15</v>
      </c>
      <c r="Q245">
        <v>20</v>
      </c>
      <c r="R245">
        <v>34</v>
      </c>
      <c r="S245" t="s">
        <v>249</v>
      </c>
      <c r="T245" t="s">
        <v>249</v>
      </c>
      <c r="U245" t="s">
        <v>249</v>
      </c>
      <c r="V245" t="s">
        <v>249</v>
      </c>
      <c r="W245" t="s">
        <v>249</v>
      </c>
      <c r="X245" t="s">
        <v>249</v>
      </c>
      <c r="Y245" t="s">
        <v>249</v>
      </c>
      <c r="Z245" t="s">
        <v>249</v>
      </c>
      <c r="AA245" t="s">
        <v>249</v>
      </c>
      <c r="AB245" t="s">
        <v>249</v>
      </c>
      <c r="AC245" t="s">
        <v>249</v>
      </c>
      <c r="AD245" t="s">
        <v>249</v>
      </c>
      <c r="AE245" t="s">
        <v>249</v>
      </c>
      <c r="AF245" t="s">
        <v>249</v>
      </c>
    </row>
    <row r="246" spans="1:32">
      <c r="A246" s="79" t="s">
        <v>410</v>
      </c>
      <c r="B246" s="150" t="s">
        <v>40</v>
      </c>
      <c r="C246" s="99" t="s">
        <v>81</v>
      </c>
      <c r="D246" s="100" t="s">
        <v>197</v>
      </c>
      <c r="E246" s="101">
        <v>1.0000000000000001E-5</v>
      </c>
      <c r="F246" s="150">
        <v>1</v>
      </c>
      <c r="G246" s="98">
        <v>0.19</v>
      </c>
      <c r="H246" s="101">
        <f t="shared" ref="H246:H251" si="57">E246*F246*G246</f>
        <v>1.9000000000000002E-6</v>
      </c>
      <c r="I246" s="98">
        <v>1.25</v>
      </c>
      <c r="J246" s="98">
        <v>0.02</v>
      </c>
      <c r="K246" s="102">
        <v>0</v>
      </c>
      <c r="L246" t="str">
        <f t="shared" si="50"/>
        <v>С245</v>
      </c>
      <c r="M246" t="str">
        <f t="shared" si="51"/>
        <v>Колонна Т-503</v>
      </c>
      <c r="N246" t="str">
        <f t="shared" si="52"/>
        <v>Полное-взрыв</v>
      </c>
      <c r="O246" t="s">
        <v>249</v>
      </c>
      <c r="P246" t="s">
        <v>249</v>
      </c>
      <c r="Q246" t="s">
        <v>249</v>
      </c>
      <c r="R246" t="s">
        <v>249</v>
      </c>
      <c r="S246">
        <v>12</v>
      </c>
      <c r="T246">
        <v>25</v>
      </c>
      <c r="U246">
        <v>69</v>
      </c>
      <c r="V246">
        <v>118</v>
      </c>
      <c r="W246" t="s">
        <v>249</v>
      </c>
      <c r="X246" t="s">
        <v>249</v>
      </c>
      <c r="Y246" t="s">
        <v>249</v>
      </c>
      <c r="Z246" t="s">
        <v>249</v>
      </c>
      <c r="AA246" t="s">
        <v>249</v>
      </c>
      <c r="AB246" t="s">
        <v>249</v>
      </c>
      <c r="AC246" t="s">
        <v>249</v>
      </c>
      <c r="AD246" t="s">
        <v>249</v>
      </c>
      <c r="AE246" t="s">
        <v>249</v>
      </c>
      <c r="AF246" t="s">
        <v>249</v>
      </c>
    </row>
    <row r="247" spans="1:32">
      <c r="A247" s="79" t="s">
        <v>411</v>
      </c>
      <c r="B247" s="150" t="s">
        <v>40</v>
      </c>
      <c r="C247" s="99" t="s">
        <v>83</v>
      </c>
      <c r="D247" s="100" t="s">
        <v>397</v>
      </c>
      <c r="E247" s="101">
        <v>1.0000000000000001E-5</v>
      </c>
      <c r="F247" s="150">
        <v>1</v>
      </c>
      <c r="G247" s="98">
        <v>0.76</v>
      </c>
      <c r="H247" s="101">
        <f t="shared" si="57"/>
        <v>7.6000000000000009E-6</v>
      </c>
      <c r="I247" s="98">
        <v>1.25</v>
      </c>
      <c r="J247" s="98">
        <v>0.05</v>
      </c>
      <c r="K247" s="103">
        <v>0</v>
      </c>
      <c r="L247" t="str">
        <f t="shared" si="50"/>
        <v>С246</v>
      </c>
      <c r="M247" t="str">
        <f t="shared" si="51"/>
        <v>Колонна Т-503</v>
      </c>
      <c r="N247" t="str">
        <f t="shared" si="52"/>
        <v>Полное-ликвидация-токсическое</v>
      </c>
      <c r="O247" t="s">
        <v>249</v>
      </c>
      <c r="P247" t="s">
        <v>249</v>
      </c>
      <c r="Q247" t="s">
        <v>249</v>
      </c>
      <c r="R247" t="s">
        <v>249</v>
      </c>
      <c r="S247" t="s">
        <v>249</v>
      </c>
      <c r="T247" t="s">
        <v>249</v>
      </c>
      <c r="U247" t="s">
        <v>249</v>
      </c>
      <c r="V247" t="s">
        <v>249</v>
      </c>
      <c r="W247" t="s">
        <v>249</v>
      </c>
      <c r="X247" t="s">
        <v>249</v>
      </c>
      <c r="Y247" t="s">
        <v>249</v>
      </c>
      <c r="Z247" t="s">
        <v>249</v>
      </c>
      <c r="AA247" t="s">
        <v>249</v>
      </c>
      <c r="AB247" t="s">
        <v>249</v>
      </c>
      <c r="AC247" t="s">
        <v>249</v>
      </c>
      <c r="AD247" t="s">
        <v>249</v>
      </c>
      <c r="AE247" t="s">
        <v>249</v>
      </c>
      <c r="AF247" t="s">
        <v>249</v>
      </c>
    </row>
    <row r="248" spans="1:32">
      <c r="A248" s="79" t="s">
        <v>412</v>
      </c>
      <c r="B248" s="150" t="s">
        <v>40</v>
      </c>
      <c r="C248" s="99" t="s">
        <v>85</v>
      </c>
      <c r="D248" s="100" t="s">
        <v>198</v>
      </c>
      <c r="E248" s="101">
        <v>1E-4</v>
      </c>
      <c r="F248" s="150">
        <v>1</v>
      </c>
      <c r="G248" s="98">
        <v>4.0000000000000008E-2</v>
      </c>
      <c r="H248" s="101">
        <f t="shared" si="57"/>
        <v>4.0000000000000007E-6</v>
      </c>
      <c r="I248" s="98">
        <f>K248*300/1000</f>
        <v>0.54</v>
      </c>
      <c r="J248" s="98">
        <f>I248</f>
        <v>0.54</v>
      </c>
      <c r="K248" s="102">
        <v>1.8</v>
      </c>
      <c r="L248" t="str">
        <f t="shared" si="50"/>
        <v>С247</v>
      </c>
      <c r="M248" t="str">
        <f t="shared" si="51"/>
        <v>Колонна Т-503</v>
      </c>
      <c r="N248" t="str">
        <f t="shared" si="52"/>
        <v>Частичное-жидкостной факел</v>
      </c>
      <c r="O248" t="s">
        <v>249</v>
      </c>
      <c r="P248" t="s">
        <v>249</v>
      </c>
      <c r="Q248" t="s">
        <v>249</v>
      </c>
      <c r="R248" t="s">
        <v>249</v>
      </c>
      <c r="S248" t="s">
        <v>249</v>
      </c>
      <c r="T248" t="s">
        <v>249</v>
      </c>
      <c r="U248" t="s">
        <v>249</v>
      </c>
      <c r="V248" t="s">
        <v>249</v>
      </c>
      <c r="W248">
        <v>18</v>
      </c>
      <c r="X248">
        <v>3</v>
      </c>
      <c r="Y248" t="s">
        <v>249</v>
      </c>
      <c r="Z248" t="s">
        <v>249</v>
      </c>
      <c r="AA248" t="s">
        <v>249</v>
      </c>
      <c r="AB248" t="s">
        <v>249</v>
      </c>
      <c r="AC248" t="s">
        <v>249</v>
      </c>
      <c r="AD248" t="s">
        <v>249</v>
      </c>
      <c r="AE248" t="s">
        <v>249</v>
      </c>
      <c r="AF248" t="s">
        <v>249</v>
      </c>
    </row>
    <row r="249" spans="1:32">
      <c r="A249" s="79" t="s">
        <v>413</v>
      </c>
      <c r="B249" s="150" t="s">
        <v>40</v>
      </c>
      <c r="C249" s="99" t="s">
        <v>87</v>
      </c>
      <c r="D249" s="100" t="s">
        <v>398</v>
      </c>
      <c r="E249" s="101">
        <v>1E-4</v>
      </c>
      <c r="F249" s="150">
        <v>1</v>
      </c>
      <c r="G249" s="98">
        <v>0.16000000000000003</v>
      </c>
      <c r="H249" s="101">
        <f t="shared" si="57"/>
        <v>1.6000000000000003E-5</v>
      </c>
      <c r="I249" s="98">
        <f>K248*300/1000</f>
        <v>0.54</v>
      </c>
      <c r="J249" s="98">
        <v>0.02</v>
      </c>
      <c r="K249" s="103">
        <v>0</v>
      </c>
      <c r="L249" t="str">
        <f t="shared" si="50"/>
        <v>С248</v>
      </c>
      <c r="M249" t="str">
        <f t="shared" si="51"/>
        <v>Колонна Т-503</v>
      </c>
      <c r="N249" t="str">
        <f t="shared" si="52"/>
        <v>Частичное-ликвидация-токсическое</v>
      </c>
      <c r="O249" t="s">
        <v>249</v>
      </c>
      <c r="P249" t="s">
        <v>249</v>
      </c>
      <c r="Q249" t="s">
        <v>249</v>
      </c>
      <c r="R249" t="s">
        <v>249</v>
      </c>
      <c r="S249" t="s">
        <v>249</v>
      </c>
      <c r="T249" t="s">
        <v>249</v>
      </c>
      <c r="U249" t="s">
        <v>249</v>
      </c>
      <c r="V249" t="s">
        <v>249</v>
      </c>
      <c r="W249" t="s">
        <v>249</v>
      </c>
      <c r="X249" t="s">
        <v>249</v>
      </c>
      <c r="Y249" t="s">
        <v>249</v>
      </c>
      <c r="Z249" t="s">
        <v>249</v>
      </c>
      <c r="AA249" t="s">
        <v>249</v>
      </c>
      <c r="AB249" t="s">
        <v>249</v>
      </c>
      <c r="AC249" t="s">
        <v>249</v>
      </c>
      <c r="AD249" t="s">
        <v>249</v>
      </c>
      <c r="AE249" t="s">
        <v>249</v>
      </c>
      <c r="AF249" t="s">
        <v>249</v>
      </c>
    </row>
    <row r="250" spans="1:32">
      <c r="A250" s="79" t="s">
        <v>414</v>
      </c>
      <c r="B250" s="150" t="s">
        <v>40</v>
      </c>
      <c r="C250" s="99" t="s">
        <v>89</v>
      </c>
      <c r="D250" s="100" t="s">
        <v>199</v>
      </c>
      <c r="E250" s="101">
        <v>1E-4</v>
      </c>
      <c r="F250" s="150">
        <v>1</v>
      </c>
      <c r="G250" s="98">
        <v>4.0000000000000008E-2</v>
      </c>
      <c r="H250" s="101">
        <f t="shared" si="57"/>
        <v>4.0000000000000007E-6</v>
      </c>
      <c r="I250" s="98">
        <f>K250*1800/1000</f>
        <v>0.14399999999999999</v>
      </c>
      <c r="J250" s="98">
        <f>I250</f>
        <v>0.14399999999999999</v>
      </c>
      <c r="K250" s="102">
        <v>0.08</v>
      </c>
      <c r="L250" t="str">
        <f t="shared" si="50"/>
        <v>С249</v>
      </c>
      <c r="M250" t="str">
        <f t="shared" si="51"/>
        <v>Колонна Т-503</v>
      </c>
      <c r="N250" t="str">
        <f t="shared" si="52"/>
        <v>Частичное-газ факел</v>
      </c>
      <c r="O250" t="s">
        <v>249</v>
      </c>
      <c r="P250" t="s">
        <v>249</v>
      </c>
      <c r="Q250" t="s">
        <v>249</v>
      </c>
      <c r="R250" t="s">
        <v>249</v>
      </c>
      <c r="S250" t="s">
        <v>249</v>
      </c>
      <c r="T250" t="s">
        <v>249</v>
      </c>
      <c r="U250" t="s">
        <v>249</v>
      </c>
      <c r="V250" t="s">
        <v>249</v>
      </c>
      <c r="W250">
        <v>4</v>
      </c>
      <c r="X250">
        <v>1</v>
      </c>
      <c r="Y250" t="s">
        <v>249</v>
      </c>
      <c r="Z250" t="s">
        <v>249</v>
      </c>
      <c r="AA250" t="s">
        <v>249</v>
      </c>
      <c r="AB250" t="s">
        <v>249</v>
      </c>
      <c r="AC250" t="s">
        <v>249</v>
      </c>
      <c r="AD250" t="s">
        <v>249</v>
      </c>
      <c r="AE250" t="s">
        <v>249</v>
      </c>
      <c r="AF250" t="s">
        <v>249</v>
      </c>
    </row>
    <row r="251" spans="1:32">
      <c r="A251" s="79" t="s">
        <v>415</v>
      </c>
      <c r="B251" s="150" t="s">
        <v>40</v>
      </c>
      <c r="C251" s="99" t="s">
        <v>91</v>
      </c>
      <c r="D251" s="100" t="s">
        <v>200</v>
      </c>
      <c r="E251" s="101">
        <v>1E-4</v>
      </c>
      <c r="F251" s="150">
        <v>1</v>
      </c>
      <c r="G251" s="98">
        <v>0.15200000000000002</v>
      </c>
      <c r="H251" s="101">
        <f t="shared" si="57"/>
        <v>1.5200000000000004E-5</v>
      </c>
      <c r="I251" s="98">
        <f>K250*1800/1000</f>
        <v>0.14399999999999999</v>
      </c>
      <c r="J251" s="98">
        <f>I251</f>
        <v>0.14399999999999999</v>
      </c>
      <c r="K251" s="103">
        <v>0</v>
      </c>
      <c r="L251" t="str">
        <f t="shared" si="50"/>
        <v>С250</v>
      </c>
      <c r="M251" t="str">
        <f t="shared" si="51"/>
        <v>Колонна Т-503</v>
      </c>
      <c r="N251" t="str">
        <f t="shared" si="52"/>
        <v>Частичное-вспышка</v>
      </c>
      <c r="O251" t="s">
        <v>249</v>
      </c>
      <c r="P251" t="s">
        <v>249</v>
      </c>
      <c r="Q251" t="s">
        <v>249</v>
      </c>
      <c r="R251" t="s">
        <v>249</v>
      </c>
      <c r="S251" t="s">
        <v>249</v>
      </c>
      <c r="T251" t="s">
        <v>249</v>
      </c>
      <c r="U251" t="s">
        <v>249</v>
      </c>
      <c r="V251" t="s">
        <v>249</v>
      </c>
      <c r="W251" t="s">
        <v>249</v>
      </c>
      <c r="X251" t="s">
        <v>249</v>
      </c>
      <c r="Y251">
        <v>17</v>
      </c>
      <c r="Z251">
        <v>20</v>
      </c>
      <c r="AA251" t="s">
        <v>249</v>
      </c>
      <c r="AB251" t="s">
        <v>249</v>
      </c>
      <c r="AC251" t="s">
        <v>249</v>
      </c>
      <c r="AD251" t="s">
        <v>249</v>
      </c>
      <c r="AE251" t="s">
        <v>249</v>
      </c>
      <c r="AF251" t="s">
        <v>249</v>
      </c>
    </row>
    <row r="252" spans="1:32">
      <c r="A252" s="79" t="s">
        <v>416</v>
      </c>
      <c r="B252" s="150" t="s">
        <v>40</v>
      </c>
      <c r="C252" s="99" t="s">
        <v>93</v>
      </c>
      <c r="D252" s="100" t="s">
        <v>398</v>
      </c>
      <c r="E252" s="101">
        <v>1E-4</v>
      </c>
      <c r="F252" s="150">
        <v>1</v>
      </c>
      <c r="G252" s="98">
        <v>0.6080000000000001</v>
      </c>
      <c r="H252" s="101">
        <f>E252*F252*G252</f>
        <v>6.0800000000000014E-5</v>
      </c>
      <c r="I252" s="98">
        <f>K250*1800/1000</f>
        <v>0.14399999999999999</v>
      </c>
      <c r="J252" s="98">
        <v>0.01</v>
      </c>
      <c r="K252" s="103">
        <v>0</v>
      </c>
      <c r="L252" t="str">
        <f t="shared" si="50"/>
        <v>С251</v>
      </c>
      <c r="M252" t="str">
        <f t="shared" si="51"/>
        <v>Колонна Т-503</v>
      </c>
      <c r="N252" t="str">
        <f t="shared" si="52"/>
        <v>Частичное-ликвидация-токсическое</v>
      </c>
      <c r="O252" t="s">
        <v>249</v>
      </c>
      <c r="P252" t="s">
        <v>249</v>
      </c>
      <c r="Q252" t="s">
        <v>249</v>
      </c>
      <c r="R252" t="s">
        <v>249</v>
      </c>
      <c r="S252" t="s">
        <v>249</v>
      </c>
      <c r="T252" t="s">
        <v>249</v>
      </c>
      <c r="U252" t="s">
        <v>249</v>
      </c>
      <c r="V252" t="s">
        <v>249</v>
      </c>
      <c r="W252" t="s">
        <v>249</v>
      </c>
      <c r="X252" t="s">
        <v>249</v>
      </c>
      <c r="Y252" t="s">
        <v>249</v>
      </c>
      <c r="Z252" t="s">
        <v>249</v>
      </c>
      <c r="AA252" t="s">
        <v>249</v>
      </c>
      <c r="AB252" t="s">
        <v>249</v>
      </c>
      <c r="AC252" t="s">
        <v>249</v>
      </c>
      <c r="AD252" t="s">
        <v>249</v>
      </c>
      <c r="AE252" t="s">
        <v>249</v>
      </c>
      <c r="AF252" t="s">
        <v>249</v>
      </c>
    </row>
    <row r="253" spans="1:32" ht="15" thickBot="1">
      <c r="A253" s="79" t="s">
        <v>417</v>
      </c>
      <c r="B253" s="204" t="s">
        <v>40</v>
      </c>
      <c r="C253" s="205" t="s">
        <v>201</v>
      </c>
      <c r="D253" s="206" t="s">
        <v>202</v>
      </c>
      <c r="E253" s="207">
        <v>2.5000000000000001E-5</v>
      </c>
      <c r="F253" s="204">
        <v>1</v>
      </c>
      <c r="G253" s="208">
        <v>1</v>
      </c>
      <c r="H253" s="207">
        <f>E253*F253*G253</f>
        <v>2.5000000000000001E-5</v>
      </c>
      <c r="I253" s="208">
        <v>1.3</v>
      </c>
      <c r="J253" s="208">
        <v>1.3</v>
      </c>
      <c r="K253" s="209">
        <v>0</v>
      </c>
      <c r="L253" t="str">
        <f t="shared" si="50"/>
        <v>С252</v>
      </c>
      <c r="M253" t="str">
        <f t="shared" si="51"/>
        <v>Колонна Т-503</v>
      </c>
      <c r="N253" t="str">
        <f t="shared" si="52"/>
        <v>Полное-огненный шар</v>
      </c>
      <c r="O253" t="s">
        <v>249</v>
      </c>
      <c r="P253" t="s">
        <v>249</v>
      </c>
      <c r="Q253" t="s">
        <v>249</v>
      </c>
      <c r="R253" t="s">
        <v>249</v>
      </c>
      <c r="S253" t="s">
        <v>249</v>
      </c>
      <c r="T253" t="s">
        <v>249</v>
      </c>
      <c r="U253" t="s">
        <v>249</v>
      </c>
      <c r="V253" t="s">
        <v>249</v>
      </c>
      <c r="W253" t="s">
        <v>249</v>
      </c>
      <c r="X253" t="s">
        <v>249</v>
      </c>
      <c r="Y253" t="s">
        <v>249</v>
      </c>
      <c r="Z253" t="s">
        <v>249</v>
      </c>
      <c r="AA253" t="s">
        <v>249</v>
      </c>
      <c r="AB253" t="s">
        <v>249</v>
      </c>
      <c r="AC253">
        <v>31</v>
      </c>
      <c r="AD253">
        <v>55</v>
      </c>
      <c r="AE253">
        <v>68</v>
      </c>
      <c r="AF253">
        <v>92</v>
      </c>
    </row>
    <row r="254" spans="1:32" ht="15" thickTop="1">
      <c r="A254" s="79" t="s">
        <v>418</v>
      </c>
      <c r="B254" s="162" t="s">
        <v>47</v>
      </c>
      <c r="C254" s="163" t="s">
        <v>79</v>
      </c>
      <c r="D254" s="164" t="s">
        <v>194</v>
      </c>
      <c r="E254" s="165">
        <v>1E-4</v>
      </c>
      <c r="F254" s="162">
        <v>1</v>
      </c>
      <c r="G254" s="162">
        <v>0.05</v>
      </c>
      <c r="H254" s="165">
        <f>E254*F254*G254</f>
        <v>5.0000000000000004E-6</v>
      </c>
      <c r="I254" s="162">
        <v>1.47</v>
      </c>
      <c r="J254" s="162">
        <f>I254</f>
        <v>1.47</v>
      </c>
      <c r="K254" s="96">
        <v>30</v>
      </c>
      <c r="L254" t="str">
        <f t="shared" si="50"/>
        <v>С253</v>
      </c>
      <c r="M254" t="str">
        <f t="shared" si="51"/>
        <v>Теплообменник Е-704</v>
      </c>
      <c r="N254" t="str">
        <f t="shared" si="52"/>
        <v>Полное-пожар</v>
      </c>
      <c r="O254">
        <v>13</v>
      </c>
      <c r="P254">
        <v>16</v>
      </c>
      <c r="Q254">
        <v>22</v>
      </c>
      <c r="R254">
        <v>37</v>
      </c>
      <c r="S254" t="s">
        <v>249</v>
      </c>
      <c r="T254" t="s">
        <v>249</v>
      </c>
      <c r="U254" t="s">
        <v>249</v>
      </c>
      <c r="V254" t="s">
        <v>249</v>
      </c>
      <c r="W254" t="s">
        <v>249</v>
      </c>
      <c r="X254" t="s">
        <v>249</v>
      </c>
      <c r="Y254" t="s">
        <v>249</v>
      </c>
      <c r="Z254" t="s">
        <v>249</v>
      </c>
      <c r="AA254" t="s">
        <v>249</v>
      </c>
      <c r="AB254" t="s">
        <v>249</v>
      </c>
      <c r="AC254" t="s">
        <v>249</v>
      </c>
      <c r="AD254" t="s">
        <v>249</v>
      </c>
      <c r="AE254" t="s">
        <v>249</v>
      </c>
      <c r="AF254" t="s">
        <v>249</v>
      </c>
    </row>
    <row r="255" spans="1:32">
      <c r="A255" s="79" t="s">
        <v>419</v>
      </c>
      <c r="B255" s="92" t="s">
        <v>47</v>
      </c>
      <c r="C255" s="93" t="s">
        <v>81</v>
      </c>
      <c r="D255" s="94" t="s">
        <v>197</v>
      </c>
      <c r="E255" s="165">
        <v>1E-4</v>
      </c>
      <c r="F255" s="162">
        <v>1</v>
      </c>
      <c r="G255" s="92">
        <v>0.19</v>
      </c>
      <c r="H255" s="95">
        <f t="shared" ref="H255:H260" si="58">E255*F255*G255</f>
        <v>1.9000000000000001E-5</v>
      </c>
      <c r="I255" s="92">
        <v>1.47</v>
      </c>
      <c r="J255" s="92">
        <v>0.1</v>
      </c>
      <c r="K255" s="96">
        <v>0</v>
      </c>
      <c r="L255" t="str">
        <f t="shared" si="50"/>
        <v>С254</v>
      </c>
      <c r="M255" t="str">
        <f t="shared" si="51"/>
        <v>Теплообменник Е-704</v>
      </c>
      <c r="N255" t="str">
        <f t="shared" si="52"/>
        <v>Полное-взрыв</v>
      </c>
      <c r="O255" t="s">
        <v>249</v>
      </c>
      <c r="P255" t="s">
        <v>249</v>
      </c>
      <c r="Q255" t="s">
        <v>249</v>
      </c>
      <c r="R255" t="s">
        <v>249</v>
      </c>
      <c r="S255">
        <v>21</v>
      </c>
      <c r="T255">
        <v>43</v>
      </c>
      <c r="U255">
        <v>117</v>
      </c>
      <c r="V255">
        <v>201</v>
      </c>
      <c r="W255" t="s">
        <v>249</v>
      </c>
      <c r="X255" t="s">
        <v>249</v>
      </c>
      <c r="Y255" t="s">
        <v>249</v>
      </c>
      <c r="Z255" t="s">
        <v>249</v>
      </c>
      <c r="AA255" t="s">
        <v>249</v>
      </c>
      <c r="AB255" t="s">
        <v>249</v>
      </c>
      <c r="AC255" t="s">
        <v>249</v>
      </c>
      <c r="AD255" t="s">
        <v>249</v>
      </c>
      <c r="AE255" t="s">
        <v>249</v>
      </c>
      <c r="AF255" t="s">
        <v>249</v>
      </c>
    </row>
    <row r="256" spans="1:32">
      <c r="A256" s="79" t="s">
        <v>420</v>
      </c>
      <c r="B256" s="162" t="s">
        <v>47</v>
      </c>
      <c r="C256" s="93" t="s">
        <v>83</v>
      </c>
      <c r="D256" s="94" t="s">
        <v>195</v>
      </c>
      <c r="E256" s="165">
        <v>1E-4</v>
      </c>
      <c r="F256" s="162">
        <v>1</v>
      </c>
      <c r="G256" s="92">
        <v>0.76</v>
      </c>
      <c r="H256" s="95">
        <f t="shared" si="58"/>
        <v>7.6000000000000004E-5</v>
      </c>
      <c r="I256" s="92">
        <v>1.47</v>
      </c>
      <c r="J256" s="92">
        <v>0</v>
      </c>
      <c r="K256" s="97">
        <v>0</v>
      </c>
      <c r="L256" t="str">
        <f t="shared" si="50"/>
        <v>С255</v>
      </c>
      <c r="M256" t="str">
        <f t="shared" si="51"/>
        <v>Теплообменник Е-704</v>
      </c>
      <c r="N256" t="str">
        <f t="shared" si="52"/>
        <v>Полное-ликвидация</v>
      </c>
      <c r="O256" t="s">
        <v>249</v>
      </c>
      <c r="P256" t="s">
        <v>249</v>
      </c>
      <c r="Q256" t="s">
        <v>249</v>
      </c>
      <c r="R256" t="s">
        <v>249</v>
      </c>
      <c r="S256" t="s">
        <v>249</v>
      </c>
      <c r="T256" t="s">
        <v>249</v>
      </c>
      <c r="U256" t="s">
        <v>249</v>
      </c>
      <c r="V256" t="s">
        <v>249</v>
      </c>
      <c r="W256" t="s">
        <v>249</v>
      </c>
      <c r="X256" t="s">
        <v>249</v>
      </c>
      <c r="Y256" t="s">
        <v>249</v>
      </c>
      <c r="Z256" t="s">
        <v>249</v>
      </c>
      <c r="AA256" t="s">
        <v>249</v>
      </c>
      <c r="AB256" t="s">
        <v>249</v>
      </c>
      <c r="AC256" t="s">
        <v>249</v>
      </c>
      <c r="AD256" t="s">
        <v>249</v>
      </c>
      <c r="AE256" t="s">
        <v>249</v>
      </c>
      <c r="AF256" t="s">
        <v>249</v>
      </c>
    </row>
    <row r="257" spans="1:32">
      <c r="A257" s="79" t="s">
        <v>421</v>
      </c>
      <c r="B257" s="92" t="s">
        <v>47</v>
      </c>
      <c r="C257" s="93" t="s">
        <v>85</v>
      </c>
      <c r="D257" s="94" t="s">
        <v>198</v>
      </c>
      <c r="E257" s="95">
        <v>1E-3</v>
      </c>
      <c r="F257" s="162">
        <v>1</v>
      </c>
      <c r="G257" s="92">
        <v>4.0000000000000008E-2</v>
      </c>
      <c r="H257" s="95">
        <f t="shared" si="58"/>
        <v>4.000000000000001E-5</v>
      </c>
      <c r="I257" s="92">
        <f>K257*300/1000</f>
        <v>0.78</v>
      </c>
      <c r="J257" s="92">
        <f>I257</f>
        <v>0.78</v>
      </c>
      <c r="K257" s="96">
        <v>2.6</v>
      </c>
      <c r="L257" t="str">
        <f t="shared" si="50"/>
        <v>С256</v>
      </c>
      <c r="M257" t="str">
        <f t="shared" si="51"/>
        <v>Теплообменник Е-704</v>
      </c>
      <c r="N257" t="str">
        <f t="shared" si="52"/>
        <v>Частичное-жидкостной факел</v>
      </c>
      <c r="O257" t="s">
        <v>249</v>
      </c>
      <c r="P257" t="s">
        <v>249</v>
      </c>
      <c r="Q257" t="s">
        <v>249</v>
      </c>
      <c r="R257" t="s">
        <v>249</v>
      </c>
      <c r="S257" t="s">
        <v>249</v>
      </c>
      <c r="T257" t="s">
        <v>249</v>
      </c>
      <c r="U257" t="s">
        <v>249</v>
      </c>
      <c r="V257" t="s">
        <v>249</v>
      </c>
      <c r="W257">
        <v>21</v>
      </c>
      <c r="X257">
        <v>4</v>
      </c>
      <c r="Y257" t="s">
        <v>249</v>
      </c>
      <c r="Z257" t="s">
        <v>249</v>
      </c>
      <c r="AA257" t="s">
        <v>249</v>
      </c>
      <c r="AB257" t="s">
        <v>249</v>
      </c>
      <c r="AC257" t="s">
        <v>249</v>
      </c>
      <c r="AD257" t="s">
        <v>249</v>
      </c>
      <c r="AE257" t="s">
        <v>249</v>
      </c>
      <c r="AF257" t="s">
        <v>249</v>
      </c>
    </row>
    <row r="258" spans="1:32">
      <c r="A258" s="79" t="s">
        <v>422</v>
      </c>
      <c r="B258" s="162" t="s">
        <v>47</v>
      </c>
      <c r="C258" s="93" t="s">
        <v>87</v>
      </c>
      <c r="D258" s="94" t="s">
        <v>196</v>
      </c>
      <c r="E258" s="95">
        <v>1E-3</v>
      </c>
      <c r="F258" s="162">
        <v>1</v>
      </c>
      <c r="G258" s="92">
        <v>0.16000000000000003</v>
      </c>
      <c r="H258" s="95">
        <f t="shared" si="58"/>
        <v>1.6000000000000004E-4</v>
      </c>
      <c r="I258" s="92">
        <f>K257*300/1000</f>
        <v>0.78</v>
      </c>
      <c r="J258" s="92">
        <v>0</v>
      </c>
      <c r="K258" s="97">
        <v>0</v>
      </c>
      <c r="L258" t="str">
        <f t="shared" si="50"/>
        <v>С257</v>
      </c>
      <c r="M258" t="str">
        <f t="shared" si="51"/>
        <v>Теплообменник Е-704</v>
      </c>
      <c r="N258" t="str">
        <f t="shared" si="52"/>
        <v>Частичное-ликвидация</v>
      </c>
      <c r="O258" t="s">
        <v>249</v>
      </c>
      <c r="P258" t="s">
        <v>249</v>
      </c>
      <c r="Q258" t="s">
        <v>249</v>
      </c>
      <c r="R258" t="s">
        <v>249</v>
      </c>
      <c r="S258" t="s">
        <v>249</v>
      </c>
      <c r="T258" t="s">
        <v>249</v>
      </c>
      <c r="U258" t="s">
        <v>249</v>
      </c>
      <c r="V258" t="s">
        <v>249</v>
      </c>
      <c r="W258" t="s">
        <v>249</v>
      </c>
      <c r="X258" t="s">
        <v>249</v>
      </c>
      <c r="Y258" t="s">
        <v>249</v>
      </c>
      <c r="Z258" t="s">
        <v>249</v>
      </c>
      <c r="AA258" t="s">
        <v>249</v>
      </c>
      <c r="AB258" t="s">
        <v>249</v>
      </c>
      <c r="AC258" t="s">
        <v>249</v>
      </c>
      <c r="AD258" t="s">
        <v>249</v>
      </c>
      <c r="AE258" t="s">
        <v>249</v>
      </c>
      <c r="AF258" t="s">
        <v>249</v>
      </c>
    </row>
    <row r="259" spans="1:32">
      <c r="A259" s="79" t="s">
        <v>423</v>
      </c>
      <c r="B259" s="92" t="s">
        <v>47</v>
      </c>
      <c r="C259" s="93" t="s">
        <v>89</v>
      </c>
      <c r="D259" s="94" t="s">
        <v>199</v>
      </c>
      <c r="E259" s="95">
        <v>1E-3</v>
      </c>
      <c r="F259" s="162">
        <v>1</v>
      </c>
      <c r="G259" s="92">
        <v>4.0000000000000008E-2</v>
      </c>
      <c r="H259" s="95">
        <f t="shared" si="58"/>
        <v>4.000000000000001E-5</v>
      </c>
      <c r="I259" s="92">
        <f>K259*1800/1000</f>
        <v>0.27</v>
      </c>
      <c r="J259" s="92">
        <f>I259</f>
        <v>0.27</v>
      </c>
      <c r="K259" s="96">
        <v>0.15</v>
      </c>
      <c r="L259" t="str">
        <f t="shared" si="50"/>
        <v>С258</v>
      </c>
      <c r="M259" t="str">
        <f t="shared" si="51"/>
        <v>Теплообменник Е-704</v>
      </c>
      <c r="N259" t="str">
        <f t="shared" si="52"/>
        <v>Частичное-газ факел</v>
      </c>
      <c r="O259" t="s">
        <v>249</v>
      </c>
      <c r="P259" t="s">
        <v>249</v>
      </c>
      <c r="Q259" t="s">
        <v>249</v>
      </c>
      <c r="R259" t="s">
        <v>249</v>
      </c>
      <c r="S259" t="s">
        <v>249</v>
      </c>
      <c r="T259" t="s">
        <v>249</v>
      </c>
      <c r="U259" t="s">
        <v>249</v>
      </c>
      <c r="V259" t="s">
        <v>249</v>
      </c>
      <c r="W259">
        <v>5</v>
      </c>
      <c r="X259">
        <v>1</v>
      </c>
      <c r="Y259" t="s">
        <v>249</v>
      </c>
      <c r="Z259" t="s">
        <v>249</v>
      </c>
      <c r="AA259" t="s">
        <v>249</v>
      </c>
      <c r="AB259" t="s">
        <v>249</v>
      </c>
      <c r="AC259" t="s">
        <v>249</v>
      </c>
      <c r="AD259" t="s">
        <v>249</v>
      </c>
      <c r="AE259" t="s">
        <v>249</v>
      </c>
      <c r="AF259" t="s">
        <v>249</v>
      </c>
    </row>
    <row r="260" spans="1:32">
      <c r="A260" s="79" t="s">
        <v>424</v>
      </c>
      <c r="B260" s="162" t="s">
        <v>47</v>
      </c>
      <c r="C260" s="210" t="s">
        <v>91</v>
      </c>
      <c r="D260" s="211" t="s">
        <v>200</v>
      </c>
      <c r="E260" s="95">
        <v>1E-3</v>
      </c>
      <c r="F260" s="96">
        <v>1</v>
      </c>
      <c r="G260" s="213">
        <v>0.15200000000000002</v>
      </c>
      <c r="H260" s="212">
        <f t="shared" si="58"/>
        <v>1.5200000000000004E-4</v>
      </c>
      <c r="I260" s="213">
        <f>K259*1800/1000</f>
        <v>0.27</v>
      </c>
      <c r="J260" s="213">
        <f>I260</f>
        <v>0.27</v>
      </c>
      <c r="K260" s="97">
        <v>0</v>
      </c>
      <c r="L260" t="str">
        <f t="shared" si="50"/>
        <v>С259</v>
      </c>
      <c r="M260" t="str">
        <f t="shared" si="51"/>
        <v>Теплообменник Е-704</v>
      </c>
      <c r="N260" t="str">
        <f t="shared" si="52"/>
        <v>Частичное-вспышка</v>
      </c>
      <c r="O260" t="s">
        <v>249</v>
      </c>
      <c r="P260" t="s">
        <v>249</v>
      </c>
      <c r="Q260" t="s">
        <v>249</v>
      </c>
      <c r="R260" t="s">
        <v>249</v>
      </c>
      <c r="S260" t="s">
        <v>249</v>
      </c>
      <c r="T260" t="s">
        <v>249</v>
      </c>
      <c r="U260" t="s">
        <v>249</v>
      </c>
      <c r="V260" t="s">
        <v>249</v>
      </c>
      <c r="W260" t="s">
        <v>249</v>
      </c>
      <c r="X260" t="s">
        <v>249</v>
      </c>
      <c r="Y260">
        <v>21</v>
      </c>
      <c r="Z260">
        <v>25</v>
      </c>
      <c r="AA260" t="s">
        <v>249</v>
      </c>
      <c r="AB260" t="s">
        <v>249</v>
      </c>
      <c r="AC260" t="s">
        <v>249</v>
      </c>
      <c r="AD260" t="s">
        <v>249</v>
      </c>
      <c r="AE260" t="s">
        <v>249</v>
      </c>
      <c r="AF260" t="s">
        <v>249</v>
      </c>
    </row>
    <row r="261" spans="1:32">
      <c r="A261" s="79" t="s">
        <v>425</v>
      </c>
      <c r="B261" s="92" t="s">
        <v>47</v>
      </c>
      <c r="C261" s="93" t="s">
        <v>93</v>
      </c>
      <c r="D261" s="94" t="s">
        <v>196</v>
      </c>
      <c r="E261" s="95">
        <v>1E-3</v>
      </c>
      <c r="F261" s="92">
        <v>1</v>
      </c>
      <c r="G261" s="92">
        <v>0.6080000000000001</v>
      </c>
      <c r="H261" s="95">
        <f>E261*F261*G261</f>
        <v>6.0800000000000014E-4</v>
      </c>
      <c r="I261" s="92">
        <f>K259*1800/1000</f>
        <v>0.27</v>
      </c>
      <c r="J261" s="92">
        <v>0</v>
      </c>
      <c r="K261" s="92">
        <v>0</v>
      </c>
      <c r="L261" t="str">
        <f t="shared" si="50"/>
        <v>С260</v>
      </c>
      <c r="M261" t="str">
        <f t="shared" si="51"/>
        <v>Теплообменник Е-704</v>
      </c>
      <c r="N261" t="str">
        <f t="shared" si="52"/>
        <v>Частичное-ликвидация</v>
      </c>
      <c r="O261" t="s">
        <v>249</v>
      </c>
      <c r="P261" t="s">
        <v>249</v>
      </c>
      <c r="Q261" t="s">
        <v>249</v>
      </c>
      <c r="R261" t="s">
        <v>249</v>
      </c>
      <c r="S261" t="s">
        <v>249</v>
      </c>
      <c r="T261" t="s">
        <v>249</v>
      </c>
      <c r="U261" t="s">
        <v>249</v>
      </c>
      <c r="V261" t="s">
        <v>249</v>
      </c>
      <c r="W261" t="s">
        <v>249</v>
      </c>
      <c r="X261" t="s">
        <v>249</v>
      </c>
      <c r="Y261" t="s">
        <v>249</v>
      </c>
      <c r="Z261" t="s">
        <v>249</v>
      </c>
      <c r="AA261" t="s">
        <v>249</v>
      </c>
      <c r="AB261" t="s">
        <v>249</v>
      </c>
      <c r="AC261" t="s">
        <v>249</v>
      </c>
      <c r="AD261" t="s">
        <v>249</v>
      </c>
      <c r="AE261" t="s">
        <v>249</v>
      </c>
      <c r="AF261" t="s">
        <v>249</v>
      </c>
    </row>
    <row r="262" spans="1:32">
      <c r="A262" s="79" t="s">
        <v>427</v>
      </c>
      <c r="B262" s="162" t="s">
        <v>47</v>
      </c>
      <c r="C262" s="93" t="s">
        <v>201</v>
      </c>
      <c r="D262" s="94" t="s">
        <v>202</v>
      </c>
      <c r="E262" s="95">
        <v>2.5000000000000001E-5</v>
      </c>
      <c r="F262" s="92">
        <v>1</v>
      </c>
      <c r="G262" s="92">
        <v>1</v>
      </c>
      <c r="H262" s="95">
        <f>E262*F262*G262</f>
        <v>2.5000000000000001E-5</v>
      </c>
      <c r="I262" s="92">
        <v>1.47</v>
      </c>
      <c r="J262" s="92">
        <f>I262</f>
        <v>1.47</v>
      </c>
      <c r="K262" s="92">
        <v>0</v>
      </c>
      <c r="L262" t="str">
        <f t="shared" si="50"/>
        <v>С261</v>
      </c>
      <c r="M262" t="str">
        <f t="shared" si="51"/>
        <v>Теплообменник Е-704</v>
      </c>
      <c r="N262" t="str">
        <f t="shared" si="52"/>
        <v>Полное-огненный шар</v>
      </c>
      <c r="O262" t="s">
        <v>249</v>
      </c>
      <c r="P262" t="s">
        <v>249</v>
      </c>
      <c r="Q262" t="s">
        <v>249</v>
      </c>
      <c r="R262" t="s">
        <v>249</v>
      </c>
      <c r="S262" t="s">
        <v>249</v>
      </c>
      <c r="T262" t="s">
        <v>249</v>
      </c>
      <c r="U262" t="s">
        <v>249</v>
      </c>
      <c r="V262" t="s">
        <v>249</v>
      </c>
      <c r="W262" t="s">
        <v>249</v>
      </c>
      <c r="X262" t="s">
        <v>249</v>
      </c>
      <c r="Y262" t="s">
        <v>249</v>
      </c>
      <c r="Z262" t="s">
        <v>249</v>
      </c>
      <c r="AA262" t="s">
        <v>249</v>
      </c>
      <c r="AB262" t="s">
        <v>249</v>
      </c>
      <c r="AC262">
        <v>34</v>
      </c>
      <c r="AD262">
        <v>58</v>
      </c>
      <c r="AE262">
        <v>72</v>
      </c>
      <c r="AF262">
        <v>97</v>
      </c>
    </row>
    <row r="263" spans="1:32">
      <c r="A263" s="79" t="s">
        <v>428</v>
      </c>
      <c r="B263" s="150" t="s">
        <v>48</v>
      </c>
      <c r="C263" s="151" t="s">
        <v>79</v>
      </c>
      <c r="D263" s="152" t="s">
        <v>194</v>
      </c>
      <c r="E263" s="153">
        <v>1.0000000000000001E-5</v>
      </c>
      <c r="F263" s="150">
        <v>1</v>
      </c>
      <c r="G263" s="150">
        <v>0.05</v>
      </c>
      <c r="H263" s="153">
        <f>E263*F263*G263</f>
        <v>5.0000000000000008E-7</v>
      </c>
      <c r="I263" s="150">
        <v>3.08</v>
      </c>
      <c r="J263" s="150">
        <f>I263</f>
        <v>3.08</v>
      </c>
      <c r="K263" s="102">
        <v>30</v>
      </c>
      <c r="L263" t="str">
        <f t="shared" si="50"/>
        <v>С262</v>
      </c>
      <c r="M263" t="str">
        <f t="shared" si="51"/>
        <v>Емкость V-705</v>
      </c>
      <c r="N263" t="str">
        <f t="shared" si="52"/>
        <v>Полное-пожар</v>
      </c>
      <c r="O263">
        <v>13</v>
      </c>
      <c r="P263">
        <v>16</v>
      </c>
      <c r="Q263">
        <v>22</v>
      </c>
      <c r="R263">
        <v>37</v>
      </c>
      <c r="S263" t="s">
        <v>249</v>
      </c>
      <c r="T263" t="s">
        <v>249</v>
      </c>
      <c r="U263" t="s">
        <v>249</v>
      </c>
      <c r="V263" t="s">
        <v>249</v>
      </c>
      <c r="W263" t="s">
        <v>249</v>
      </c>
      <c r="X263" t="s">
        <v>249</v>
      </c>
      <c r="Y263" t="s">
        <v>249</v>
      </c>
      <c r="Z263" t="s">
        <v>249</v>
      </c>
      <c r="AA263" t="s">
        <v>249</v>
      </c>
      <c r="AB263" t="s">
        <v>249</v>
      </c>
      <c r="AC263" t="s">
        <v>249</v>
      </c>
      <c r="AD263" t="s">
        <v>249</v>
      </c>
      <c r="AE263" t="s">
        <v>249</v>
      </c>
      <c r="AF263" t="s">
        <v>249</v>
      </c>
    </row>
    <row r="264" spans="1:32">
      <c r="A264" s="79" t="s">
        <v>429</v>
      </c>
      <c r="B264" s="150" t="s">
        <v>48</v>
      </c>
      <c r="C264" s="99" t="s">
        <v>81</v>
      </c>
      <c r="D264" s="100" t="s">
        <v>197</v>
      </c>
      <c r="E264" s="101">
        <v>1.0000000000000001E-5</v>
      </c>
      <c r="F264" s="150">
        <v>1</v>
      </c>
      <c r="G264" s="98">
        <v>0.19</v>
      </c>
      <c r="H264" s="101">
        <f t="shared" ref="H264:H269" si="59">E264*F264*G264</f>
        <v>1.9000000000000002E-6</v>
      </c>
      <c r="I264" s="98">
        <v>3.08</v>
      </c>
      <c r="J264" s="98">
        <v>0.04</v>
      </c>
      <c r="K264" s="102">
        <v>0</v>
      </c>
      <c r="L264" t="str">
        <f t="shared" si="50"/>
        <v>С263</v>
      </c>
      <c r="M264" t="str">
        <f t="shared" si="51"/>
        <v>Емкость V-705</v>
      </c>
      <c r="N264" t="str">
        <f t="shared" si="52"/>
        <v>Полное-взрыв</v>
      </c>
      <c r="O264" t="s">
        <v>249</v>
      </c>
      <c r="P264" t="s">
        <v>249</v>
      </c>
      <c r="Q264" t="s">
        <v>249</v>
      </c>
      <c r="R264" t="s">
        <v>249</v>
      </c>
      <c r="S264">
        <v>15</v>
      </c>
      <c r="T264">
        <v>31</v>
      </c>
      <c r="U264">
        <v>86</v>
      </c>
      <c r="V264">
        <v>148</v>
      </c>
      <c r="W264" t="s">
        <v>249</v>
      </c>
      <c r="X264" t="s">
        <v>249</v>
      </c>
      <c r="Y264" t="s">
        <v>249</v>
      </c>
      <c r="Z264" t="s">
        <v>249</v>
      </c>
      <c r="AA264" t="s">
        <v>249</v>
      </c>
      <c r="AB264" t="s">
        <v>249</v>
      </c>
      <c r="AC264" t="s">
        <v>249</v>
      </c>
      <c r="AD264" t="s">
        <v>249</v>
      </c>
      <c r="AE264" t="s">
        <v>249</v>
      </c>
      <c r="AF264" t="s">
        <v>249</v>
      </c>
    </row>
    <row r="265" spans="1:32">
      <c r="A265" s="79" t="s">
        <v>430</v>
      </c>
      <c r="B265" s="150" t="s">
        <v>48</v>
      </c>
      <c r="C265" s="99" t="s">
        <v>83</v>
      </c>
      <c r="D265" s="100" t="s">
        <v>195</v>
      </c>
      <c r="E265" s="101">
        <v>1.0000000000000001E-5</v>
      </c>
      <c r="F265" s="150">
        <v>1</v>
      </c>
      <c r="G265" s="98">
        <v>0.76</v>
      </c>
      <c r="H265" s="101">
        <f t="shared" si="59"/>
        <v>7.6000000000000009E-6</v>
      </c>
      <c r="I265" s="98">
        <v>3.08</v>
      </c>
      <c r="J265" s="98">
        <v>0</v>
      </c>
      <c r="K265" s="103">
        <v>0</v>
      </c>
      <c r="L265" t="str">
        <f t="shared" ref="L265:L298" si="60">A265</f>
        <v>С264</v>
      </c>
      <c r="M265" t="str">
        <f t="shared" ref="M265:M298" si="61">B265</f>
        <v>Емкость V-705</v>
      </c>
      <c r="N265" t="str">
        <f t="shared" ref="N265:N298" si="62">D265</f>
        <v>Полное-ликвидация</v>
      </c>
      <c r="O265" t="s">
        <v>249</v>
      </c>
      <c r="P265" t="s">
        <v>249</v>
      </c>
      <c r="Q265" t="s">
        <v>249</v>
      </c>
      <c r="R265" t="s">
        <v>249</v>
      </c>
      <c r="S265" t="s">
        <v>249</v>
      </c>
      <c r="T265" t="s">
        <v>249</v>
      </c>
      <c r="U265" t="s">
        <v>249</v>
      </c>
      <c r="V265" t="s">
        <v>249</v>
      </c>
      <c r="W265" t="s">
        <v>249</v>
      </c>
      <c r="X265" t="s">
        <v>249</v>
      </c>
      <c r="Y265" t="s">
        <v>249</v>
      </c>
      <c r="Z265" t="s">
        <v>249</v>
      </c>
      <c r="AA265" t="s">
        <v>249</v>
      </c>
      <c r="AB265" t="s">
        <v>249</v>
      </c>
      <c r="AC265" t="s">
        <v>249</v>
      </c>
      <c r="AD265" t="s">
        <v>249</v>
      </c>
      <c r="AE265" t="s">
        <v>249</v>
      </c>
      <c r="AF265" t="s">
        <v>249</v>
      </c>
    </row>
    <row r="266" spans="1:32">
      <c r="A266" s="79" t="s">
        <v>431</v>
      </c>
      <c r="B266" s="150" t="s">
        <v>48</v>
      </c>
      <c r="C266" s="99" t="s">
        <v>85</v>
      </c>
      <c r="D266" s="100" t="s">
        <v>198</v>
      </c>
      <c r="E266" s="101">
        <v>1E-4</v>
      </c>
      <c r="F266" s="150">
        <v>1</v>
      </c>
      <c r="G266" s="98">
        <v>4.0000000000000008E-2</v>
      </c>
      <c r="H266" s="101">
        <f t="shared" si="59"/>
        <v>4.0000000000000007E-6</v>
      </c>
      <c r="I266" s="98">
        <f>K266*300/1000</f>
        <v>0.45</v>
      </c>
      <c r="J266" s="98">
        <f>I266</f>
        <v>0.45</v>
      </c>
      <c r="K266" s="102">
        <v>1.5</v>
      </c>
      <c r="L266" t="str">
        <f t="shared" si="60"/>
        <v>С265</v>
      </c>
      <c r="M266" t="str">
        <f t="shared" si="61"/>
        <v>Емкость V-705</v>
      </c>
      <c r="N266" t="str">
        <f t="shared" si="62"/>
        <v>Частичное-жидкостной факел</v>
      </c>
      <c r="O266" t="s">
        <v>249</v>
      </c>
      <c r="P266" t="s">
        <v>249</v>
      </c>
      <c r="Q266" t="s">
        <v>249</v>
      </c>
      <c r="R266" t="s">
        <v>249</v>
      </c>
      <c r="S266" t="s">
        <v>249</v>
      </c>
      <c r="T266" t="s">
        <v>249</v>
      </c>
      <c r="U266" t="s">
        <v>249</v>
      </c>
      <c r="V266" t="s">
        <v>249</v>
      </c>
      <c r="W266">
        <v>17</v>
      </c>
      <c r="X266">
        <v>3</v>
      </c>
      <c r="Y266" t="s">
        <v>249</v>
      </c>
      <c r="Z266" t="s">
        <v>249</v>
      </c>
      <c r="AA266" t="s">
        <v>249</v>
      </c>
      <c r="AB266" t="s">
        <v>249</v>
      </c>
      <c r="AC266" t="s">
        <v>249</v>
      </c>
      <c r="AD266" t="s">
        <v>249</v>
      </c>
      <c r="AE266" t="s">
        <v>249</v>
      </c>
      <c r="AF266" t="s">
        <v>249</v>
      </c>
    </row>
    <row r="267" spans="1:32">
      <c r="A267" s="79" t="s">
        <v>432</v>
      </c>
      <c r="B267" s="150" t="s">
        <v>48</v>
      </c>
      <c r="C267" s="99" t="s">
        <v>87</v>
      </c>
      <c r="D267" s="100" t="s">
        <v>196</v>
      </c>
      <c r="E267" s="101">
        <v>1E-4</v>
      </c>
      <c r="F267" s="150">
        <v>1</v>
      </c>
      <c r="G267" s="98">
        <v>0.16000000000000003</v>
      </c>
      <c r="H267" s="101">
        <f t="shared" si="59"/>
        <v>1.6000000000000003E-5</v>
      </c>
      <c r="I267" s="98">
        <f>K266*300/1000</f>
        <v>0.45</v>
      </c>
      <c r="J267" s="98">
        <v>0</v>
      </c>
      <c r="K267" s="103">
        <v>0</v>
      </c>
      <c r="L267" t="str">
        <f t="shared" si="60"/>
        <v>С266</v>
      </c>
      <c r="M267" t="str">
        <f t="shared" si="61"/>
        <v>Емкость V-705</v>
      </c>
      <c r="N267" t="str">
        <f t="shared" si="62"/>
        <v>Частичное-ликвидация</v>
      </c>
      <c r="O267" t="s">
        <v>249</v>
      </c>
      <c r="P267" t="s">
        <v>249</v>
      </c>
      <c r="Q267" t="s">
        <v>249</v>
      </c>
      <c r="R267" t="s">
        <v>249</v>
      </c>
      <c r="S267" t="s">
        <v>249</v>
      </c>
      <c r="T267" t="s">
        <v>249</v>
      </c>
      <c r="U267" t="s">
        <v>249</v>
      </c>
      <c r="V267" t="s">
        <v>249</v>
      </c>
      <c r="W267" t="s">
        <v>249</v>
      </c>
      <c r="X267" t="s">
        <v>249</v>
      </c>
      <c r="Y267" t="s">
        <v>249</v>
      </c>
      <c r="Z267" t="s">
        <v>249</v>
      </c>
      <c r="AA267" t="s">
        <v>249</v>
      </c>
      <c r="AB267" t="s">
        <v>249</v>
      </c>
      <c r="AC267" t="s">
        <v>249</v>
      </c>
      <c r="AD267" t="s">
        <v>249</v>
      </c>
      <c r="AE267" t="s">
        <v>249</v>
      </c>
      <c r="AF267" t="s">
        <v>249</v>
      </c>
    </row>
    <row r="268" spans="1:32">
      <c r="A268" s="79" t="s">
        <v>433</v>
      </c>
      <c r="B268" s="150" t="s">
        <v>48</v>
      </c>
      <c r="C268" s="99" t="s">
        <v>89</v>
      </c>
      <c r="D268" s="100" t="s">
        <v>199</v>
      </c>
      <c r="E268" s="101">
        <v>1E-4</v>
      </c>
      <c r="F268" s="150">
        <v>1</v>
      </c>
      <c r="G268" s="98">
        <v>4.0000000000000008E-2</v>
      </c>
      <c r="H268" s="101">
        <f t="shared" si="59"/>
        <v>4.0000000000000007E-6</v>
      </c>
      <c r="I268" s="98">
        <f>K268*1800/1000</f>
        <v>5.3999999999999999E-2</v>
      </c>
      <c r="J268" s="98">
        <f>I268</f>
        <v>5.3999999999999999E-2</v>
      </c>
      <c r="K268" s="102">
        <v>0.03</v>
      </c>
      <c r="L268" t="str">
        <f t="shared" si="60"/>
        <v>С267</v>
      </c>
      <c r="M268" t="str">
        <f t="shared" si="61"/>
        <v>Емкость V-705</v>
      </c>
      <c r="N268" t="str">
        <f t="shared" si="62"/>
        <v>Частичное-газ факел</v>
      </c>
      <c r="O268" t="s">
        <v>249</v>
      </c>
      <c r="P268" t="s">
        <v>249</v>
      </c>
      <c r="Q268" t="s">
        <v>249</v>
      </c>
      <c r="R268" t="s">
        <v>249</v>
      </c>
      <c r="S268" t="s">
        <v>249</v>
      </c>
      <c r="T268" t="s">
        <v>249</v>
      </c>
      <c r="U268" t="s">
        <v>249</v>
      </c>
      <c r="V268" t="s">
        <v>249</v>
      </c>
      <c r="W268">
        <v>3</v>
      </c>
      <c r="X268">
        <v>1</v>
      </c>
      <c r="Y268" t="s">
        <v>249</v>
      </c>
      <c r="Z268" t="s">
        <v>249</v>
      </c>
      <c r="AA268" t="s">
        <v>249</v>
      </c>
      <c r="AB268" t="s">
        <v>249</v>
      </c>
      <c r="AC268" t="s">
        <v>249</v>
      </c>
      <c r="AD268" t="s">
        <v>249</v>
      </c>
      <c r="AE268" t="s">
        <v>249</v>
      </c>
      <c r="AF268" t="s">
        <v>249</v>
      </c>
    </row>
    <row r="269" spans="1:32">
      <c r="A269" s="79" t="s">
        <v>434</v>
      </c>
      <c r="B269" s="150" t="s">
        <v>48</v>
      </c>
      <c r="C269" s="214" t="s">
        <v>91</v>
      </c>
      <c r="D269" s="215" t="s">
        <v>200</v>
      </c>
      <c r="E269" s="216">
        <v>1E-4</v>
      </c>
      <c r="F269" s="102">
        <v>1</v>
      </c>
      <c r="G269" s="217">
        <v>0.15200000000000002</v>
      </c>
      <c r="H269" s="216">
        <f t="shared" si="59"/>
        <v>1.5200000000000004E-5</v>
      </c>
      <c r="I269" s="217">
        <f>K268*1800/1000</f>
        <v>5.3999999999999999E-2</v>
      </c>
      <c r="J269" s="217">
        <f>I269</f>
        <v>5.3999999999999999E-2</v>
      </c>
      <c r="K269" s="103">
        <v>0</v>
      </c>
      <c r="L269" t="str">
        <f t="shared" si="60"/>
        <v>С268</v>
      </c>
      <c r="M269" t="str">
        <f t="shared" si="61"/>
        <v>Емкость V-705</v>
      </c>
      <c r="N269" t="str">
        <f t="shared" si="62"/>
        <v>Частичное-вспышка</v>
      </c>
      <c r="O269" t="s">
        <v>249</v>
      </c>
      <c r="P269" t="s">
        <v>249</v>
      </c>
      <c r="Q269" t="s">
        <v>249</v>
      </c>
      <c r="R269" t="s">
        <v>249</v>
      </c>
      <c r="S269" t="s">
        <v>249</v>
      </c>
      <c r="T269" t="s">
        <v>249</v>
      </c>
      <c r="U269" t="s">
        <v>249</v>
      </c>
      <c r="V269" t="s">
        <v>249</v>
      </c>
      <c r="W269" t="s">
        <v>249</v>
      </c>
      <c r="X269" t="s">
        <v>249</v>
      </c>
      <c r="Y269">
        <v>12</v>
      </c>
      <c r="Z269">
        <v>14</v>
      </c>
      <c r="AA269" t="s">
        <v>249</v>
      </c>
      <c r="AB269" t="s">
        <v>249</v>
      </c>
      <c r="AC269" t="s">
        <v>249</v>
      </c>
      <c r="AD269" t="s">
        <v>249</v>
      </c>
      <c r="AE269" t="s">
        <v>249</v>
      </c>
      <c r="AF269" t="s">
        <v>249</v>
      </c>
    </row>
    <row r="270" spans="1:32">
      <c r="A270" s="79" t="s">
        <v>435</v>
      </c>
      <c r="B270" s="150" t="s">
        <v>48</v>
      </c>
      <c r="C270" s="99" t="s">
        <v>93</v>
      </c>
      <c r="D270" s="100" t="s">
        <v>196</v>
      </c>
      <c r="E270" s="101">
        <v>1E-4</v>
      </c>
      <c r="F270" s="98">
        <v>1</v>
      </c>
      <c r="G270" s="98">
        <v>0.6080000000000001</v>
      </c>
      <c r="H270" s="101">
        <f>E270*F270*G270</f>
        <v>6.0800000000000014E-5</v>
      </c>
      <c r="I270" s="98">
        <f>K268*1800/1000</f>
        <v>5.3999999999999999E-2</v>
      </c>
      <c r="J270" s="98">
        <v>0</v>
      </c>
      <c r="K270" s="98">
        <v>0</v>
      </c>
      <c r="L270" t="str">
        <f t="shared" si="60"/>
        <v>С269</v>
      </c>
      <c r="M270" t="str">
        <f t="shared" si="61"/>
        <v>Емкость V-705</v>
      </c>
      <c r="N270" t="str">
        <f t="shared" si="62"/>
        <v>Частичное-ликвидация</v>
      </c>
      <c r="O270" t="s">
        <v>249</v>
      </c>
      <c r="P270" t="s">
        <v>249</v>
      </c>
      <c r="Q270" t="s">
        <v>249</v>
      </c>
      <c r="R270" t="s">
        <v>249</v>
      </c>
      <c r="S270" t="s">
        <v>249</v>
      </c>
      <c r="T270" t="s">
        <v>249</v>
      </c>
      <c r="U270" t="s">
        <v>249</v>
      </c>
      <c r="V270" t="s">
        <v>249</v>
      </c>
      <c r="W270" t="s">
        <v>249</v>
      </c>
      <c r="X270" t="s">
        <v>249</v>
      </c>
      <c r="Y270" t="s">
        <v>249</v>
      </c>
      <c r="Z270" t="s">
        <v>249</v>
      </c>
      <c r="AA270" t="s">
        <v>249</v>
      </c>
      <c r="AB270" t="s">
        <v>249</v>
      </c>
      <c r="AC270" t="s">
        <v>249</v>
      </c>
      <c r="AD270" t="s">
        <v>249</v>
      </c>
      <c r="AE270" t="s">
        <v>249</v>
      </c>
      <c r="AF270" t="s">
        <v>249</v>
      </c>
    </row>
    <row r="271" spans="1:32" ht="15" thickBot="1">
      <c r="A271" s="79" t="s">
        <v>436</v>
      </c>
      <c r="B271" s="208" t="s">
        <v>48</v>
      </c>
      <c r="C271" s="205" t="s">
        <v>201</v>
      </c>
      <c r="D271" s="206" t="s">
        <v>202</v>
      </c>
      <c r="E271" s="207">
        <v>2.5000000000000001E-5</v>
      </c>
      <c r="F271" s="208">
        <v>1</v>
      </c>
      <c r="G271" s="208">
        <v>1</v>
      </c>
      <c r="H271" s="207">
        <f>E271*F271*G271</f>
        <v>2.5000000000000001E-5</v>
      </c>
      <c r="I271" s="208">
        <v>3.08</v>
      </c>
      <c r="J271" s="208">
        <v>3.08</v>
      </c>
      <c r="K271" s="208">
        <v>0</v>
      </c>
      <c r="L271" t="str">
        <f t="shared" si="60"/>
        <v>С270</v>
      </c>
      <c r="M271" t="str">
        <f t="shared" si="61"/>
        <v>Емкость V-705</v>
      </c>
      <c r="N271" t="str">
        <f t="shared" si="62"/>
        <v>Полное-огненный шар</v>
      </c>
      <c r="O271" t="s">
        <v>249</v>
      </c>
      <c r="P271" t="s">
        <v>249</v>
      </c>
      <c r="Q271" t="s">
        <v>249</v>
      </c>
      <c r="R271" t="s">
        <v>249</v>
      </c>
      <c r="S271" t="s">
        <v>249</v>
      </c>
      <c r="T271" t="s">
        <v>249</v>
      </c>
      <c r="U271" t="s">
        <v>249</v>
      </c>
      <c r="V271" t="s">
        <v>249</v>
      </c>
      <c r="W271" t="s">
        <v>249</v>
      </c>
      <c r="X271" t="s">
        <v>249</v>
      </c>
      <c r="Y271" t="s">
        <v>249</v>
      </c>
      <c r="Z271" t="s">
        <v>249</v>
      </c>
      <c r="AA271" t="s">
        <v>249</v>
      </c>
      <c r="AB271" t="s">
        <v>249</v>
      </c>
      <c r="AC271">
        <v>54</v>
      </c>
      <c r="AD271">
        <v>85</v>
      </c>
      <c r="AE271">
        <v>103</v>
      </c>
      <c r="AF271">
        <v>135</v>
      </c>
    </row>
    <row r="272" spans="1:32" ht="15" thickTop="1">
      <c r="A272" s="79" t="s">
        <v>437</v>
      </c>
      <c r="B272" s="193" t="s">
        <v>426</v>
      </c>
      <c r="C272" s="194" t="s">
        <v>79</v>
      </c>
      <c r="D272" s="195" t="s">
        <v>194</v>
      </c>
      <c r="E272" s="196">
        <v>1.0000000000000001E-5</v>
      </c>
      <c r="F272" s="193">
        <v>2</v>
      </c>
      <c r="G272" s="193">
        <v>0.05</v>
      </c>
      <c r="H272" s="196">
        <f>E272*F272*G272</f>
        <v>1.0000000000000002E-6</v>
      </c>
      <c r="I272" s="193">
        <v>2.84</v>
      </c>
      <c r="J272" s="193">
        <f>I272</f>
        <v>2.84</v>
      </c>
      <c r="K272" s="88">
        <v>45</v>
      </c>
      <c r="L272" t="str">
        <f t="shared" si="60"/>
        <v>С271</v>
      </c>
      <c r="M272" t="str">
        <f t="shared" si="61"/>
        <v>Емкость V-205, V-206</v>
      </c>
      <c r="N272" t="str">
        <f t="shared" si="62"/>
        <v>Полное-пожар</v>
      </c>
      <c r="O272">
        <v>12</v>
      </c>
      <c r="P272">
        <v>16</v>
      </c>
      <c r="Q272">
        <v>22</v>
      </c>
      <c r="R272">
        <v>40</v>
      </c>
      <c r="S272" t="s">
        <v>249</v>
      </c>
      <c r="T272" t="s">
        <v>249</v>
      </c>
      <c r="U272" t="s">
        <v>249</v>
      </c>
      <c r="V272" t="s">
        <v>249</v>
      </c>
      <c r="W272" t="s">
        <v>249</v>
      </c>
      <c r="X272" t="s">
        <v>249</v>
      </c>
      <c r="Y272" t="s">
        <v>249</v>
      </c>
      <c r="Z272" t="s">
        <v>249</v>
      </c>
      <c r="AA272" t="s">
        <v>249</v>
      </c>
      <c r="AB272" t="s">
        <v>249</v>
      </c>
      <c r="AC272" t="s">
        <v>249</v>
      </c>
      <c r="AD272" t="s">
        <v>249</v>
      </c>
      <c r="AE272" t="s">
        <v>249</v>
      </c>
      <c r="AF272" t="s">
        <v>249</v>
      </c>
    </row>
    <row r="273" spans="1:32">
      <c r="A273" s="79" t="s">
        <v>438</v>
      </c>
      <c r="B273" s="193" t="s">
        <v>426</v>
      </c>
      <c r="C273" s="87" t="s">
        <v>81</v>
      </c>
      <c r="D273" s="84" t="s">
        <v>197</v>
      </c>
      <c r="E273" s="85">
        <v>1.0000000000000001E-5</v>
      </c>
      <c r="F273" s="193">
        <v>2</v>
      </c>
      <c r="G273" s="83">
        <v>0.19</v>
      </c>
      <c r="H273" s="85">
        <f t="shared" ref="H273:H278" si="63">E273*F273*G273</f>
        <v>3.8000000000000005E-6</v>
      </c>
      <c r="I273" s="193">
        <v>2.84</v>
      </c>
      <c r="J273" s="83">
        <v>0.01</v>
      </c>
      <c r="K273" s="88">
        <v>0</v>
      </c>
      <c r="L273" t="str">
        <f t="shared" si="60"/>
        <v>С272</v>
      </c>
      <c r="M273" t="str">
        <f t="shared" si="61"/>
        <v>Емкость V-205, V-206</v>
      </c>
      <c r="N273" t="str">
        <f t="shared" si="62"/>
        <v>Полное-взрыв</v>
      </c>
      <c r="O273" t="s">
        <v>249</v>
      </c>
      <c r="P273" t="s">
        <v>249</v>
      </c>
      <c r="Q273" t="s">
        <v>249</v>
      </c>
      <c r="R273" t="s">
        <v>249</v>
      </c>
      <c r="S273">
        <v>9</v>
      </c>
      <c r="T273">
        <v>20</v>
      </c>
      <c r="U273">
        <v>54</v>
      </c>
      <c r="V273">
        <v>93</v>
      </c>
      <c r="W273" t="s">
        <v>249</v>
      </c>
      <c r="X273" t="s">
        <v>249</v>
      </c>
      <c r="Y273" t="s">
        <v>249</v>
      </c>
      <c r="Z273" t="s">
        <v>249</v>
      </c>
      <c r="AA273" t="s">
        <v>249</v>
      </c>
      <c r="AB273" t="s">
        <v>249</v>
      </c>
      <c r="AC273" t="s">
        <v>249</v>
      </c>
      <c r="AD273" t="s">
        <v>249</v>
      </c>
      <c r="AE273" t="s">
        <v>249</v>
      </c>
      <c r="AF273" t="s">
        <v>249</v>
      </c>
    </row>
    <row r="274" spans="1:32">
      <c r="A274" s="79" t="s">
        <v>439</v>
      </c>
      <c r="B274" s="193" t="s">
        <v>426</v>
      </c>
      <c r="C274" s="87" t="s">
        <v>83</v>
      </c>
      <c r="D274" s="84" t="s">
        <v>195</v>
      </c>
      <c r="E274" s="85">
        <v>1.0000000000000001E-5</v>
      </c>
      <c r="F274" s="193">
        <v>2</v>
      </c>
      <c r="G274" s="83">
        <v>0.76</v>
      </c>
      <c r="H274" s="85">
        <f t="shared" si="63"/>
        <v>1.5200000000000002E-5</v>
      </c>
      <c r="I274" s="193">
        <v>2.84</v>
      </c>
      <c r="J274" s="83">
        <v>0</v>
      </c>
      <c r="K274" s="91">
        <v>0</v>
      </c>
      <c r="L274" t="str">
        <f t="shared" si="60"/>
        <v>С273</v>
      </c>
      <c r="M274" t="str">
        <f t="shared" si="61"/>
        <v>Емкость V-205, V-206</v>
      </c>
      <c r="N274" t="str">
        <f t="shared" si="62"/>
        <v>Полное-ликвидация</v>
      </c>
      <c r="O274" t="s">
        <v>249</v>
      </c>
      <c r="P274" t="s">
        <v>249</v>
      </c>
      <c r="Q274" t="s">
        <v>249</v>
      </c>
      <c r="R274" t="s">
        <v>249</v>
      </c>
      <c r="S274" t="s">
        <v>249</v>
      </c>
      <c r="T274" t="s">
        <v>249</v>
      </c>
      <c r="U274" t="s">
        <v>249</v>
      </c>
      <c r="V274" t="s">
        <v>249</v>
      </c>
      <c r="W274" t="s">
        <v>249</v>
      </c>
      <c r="X274" t="s">
        <v>249</v>
      </c>
      <c r="Y274" t="s">
        <v>249</v>
      </c>
      <c r="Z274" t="s">
        <v>249</v>
      </c>
      <c r="AA274" t="s">
        <v>249</v>
      </c>
      <c r="AB274" t="s">
        <v>249</v>
      </c>
      <c r="AC274" t="s">
        <v>249</v>
      </c>
      <c r="AD274" t="s">
        <v>249</v>
      </c>
      <c r="AE274" t="s">
        <v>249</v>
      </c>
      <c r="AF274" t="s">
        <v>249</v>
      </c>
    </row>
    <row r="275" spans="1:32">
      <c r="A275" s="79" t="s">
        <v>440</v>
      </c>
      <c r="B275" s="193" t="s">
        <v>426</v>
      </c>
      <c r="C275" s="87" t="s">
        <v>85</v>
      </c>
      <c r="D275" s="84" t="s">
        <v>198</v>
      </c>
      <c r="E275" s="85">
        <v>1E-4</v>
      </c>
      <c r="F275" s="193">
        <v>2</v>
      </c>
      <c r="G275" s="83">
        <v>4.0000000000000008E-2</v>
      </c>
      <c r="H275" s="85">
        <f t="shared" si="63"/>
        <v>8.0000000000000013E-6</v>
      </c>
      <c r="I275" s="83">
        <f>K275*300/1000</f>
        <v>0.6</v>
      </c>
      <c r="J275" s="83">
        <f>I275</f>
        <v>0.6</v>
      </c>
      <c r="K275" s="88">
        <v>2</v>
      </c>
      <c r="L275" t="str">
        <f t="shared" si="60"/>
        <v>С274</v>
      </c>
      <c r="M275" t="str">
        <f t="shared" si="61"/>
        <v>Емкость V-205, V-206</v>
      </c>
      <c r="N275" t="str">
        <f t="shared" si="62"/>
        <v>Частичное-жидкостной факел</v>
      </c>
      <c r="O275" t="s">
        <v>249</v>
      </c>
      <c r="P275" t="s">
        <v>249</v>
      </c>
      <c r="Q275" t="s">
        <v>249</v>
      </c>
      <c r="R275" t="s">
        <v>249</v>
      </c>
      <c r="S275" t="s">
        <v>249</v>
      </c>
      <c r="T275" t="s">
        <v>249</v>
      </c>
      <c r="U275" t="s">
        <v>249</v>
      </c>
      <c r="V275" t="s">
        <v>249</v>
      </c>
      <c r="W275">
        <v>19</v>
      </c>
      <c r="X275">
        <v>3</v>
      </c>
      <c r="Y275" t="s">
        <v>249</v>
      </c>
      <c r="Z275" t="s">
        <v>249</v>
      </c>
      <c r="AA275" t="s">
        <v>249</v>
      </c>
      <c r="AB275" t="s">
        <v>249</v>
      </c>
      <c r="AC275" t="s">
        <v>249</v>
      </c>
      <c r="AD275" t="s">
        <v>249</v>
      </c>
      <c r="AE275" t="s">
        <v>249</v>
      </c>
      <c r="AF275" t="s">
        <v>249</v>
      </c>
    </row>
    <row r="276" spans="1:32">
      <c r="A276" s="79" t="s">
        <v>441</v>
      </c>
      <c r="B276" s="193" t="s">
        <v>426</v>
      </c>
      <c r="C276" s="87" t="s">
        <v>87</v>
      </c>
      <c r="D276" s="84" t="s">
        <v>196</v>
      </c>
      <c r="E276" s="85">
        <v>1E-4</v>
      </c>
      <c r="F276" s="193">
        <v>2</v>
      </c>
      <c r="G276" s="83">
        <v>0.16000000000000003</v>
      </c>
      <c r="H276" s="85">
        <f t="shared" si="63"/>
        <v>3.2000000000000005E-5</v>
      </c>
      <c r="I276" s="83">
        <f>K275*300/1000</f>
        <v>0.6</v>
      </c>
      <c r="J276" s="83">
        <v>0</v>
      </c>
      <c r="K276" s="91">
        <v>0</v>
      </c>
      <c r="L276" t="str">
        <f t="shared" si="60"/>
        <v>С275</v>
      </c>
      <c r="M276" t="str">
        <f t="shared" si="61"/>
        <v>Емкость V-205, V-206</v>
      </c>
      <c r="N276" t="str">
        <f t="shared" si="62"/>
        <v>Частичное-ликвидация</v>
      </c>
      <c r="O276" t="s">
        <v>249</v>
      </c>
      <c r="P276" t="s">
        <v>249</v>
      </c>
      <c r="Q276" t="s">
        <v>249</v>
      </c>
      <c r="R276" t="s">
        <v>249</v>
      </c>
      <c r="S276" t="s">
        <v>249</v>
      </c>
      <c r="T276" t="s">
        <v>249</v>
      </c>
      <c r="U276" t="s">
        <v>249</v>
      </c>
      <c r="V276" t="s">
        <v>249</v>
      </c>
      <c r="W276" t="s">
        <v>249</v>
      </c>
      <c r="X276" t="s">
        <v>249</v>
      </c>
      <c r="Y276" t="s">
        <v>249</v>
      </c>
      <c r="Z276" t="s">
        <v>249</v>
      </c>
      <c r="AA276" t="s">
        <v>249</v>
      </c>
      <c r="AB276" t="s">
        <v>249</v>
      </c>
      <c r="AC276" t="s">
        <v>249</v>
      </c>
      <c r="AD276" t="s">
        <v>249</v>
      </c>
      <c r="AE276" t="s">
        <v>249</v>
      </c>
      <c r="AF276" t="s">
        <v>249</v>
      </c>
    </row>
    <row r="277" spans="1:32">
      <c r="A277" s="79" t="s">
        <v>442</v>
      </c>
      <c r="B277" s="193" t="s">
        <v>426</v>
      </c>
      <c r="C277" s="87" t="s">
        <v>89</v>
      </c>
      <c r="D277" s="84" t="s">
        <v>199</v>
      </c>
      <c r="E277" s="85">
        <v>1E-4</v>
      </c>
      <c r="F277" s="193">
        <v>2</v>
      </c>
      <c r="G277" s="83">
        <v>4.0000000000000008E-2</v>
      </c>
      <c r="H277" s="85">
        <f t="shared" si="63"/>
        <v>8.0000000000000013E-6</v>
      </c>
      <c r="I277" s="83">
        <f>K277*1800/1000</f>
        <v>0.18</v>
      </c>
      <c r="J277" s="83">
        <f>I277</f>
        <v>0.18</v>
      </c>
      <c r="K277" s="88">
        <v>0.1</v>
      </c>
      <c r="L277" t="str">
        <f t="shared" si="60"/>
        <v>С276</v>
      </c>
      <c r="M277" t="str">
        <f t="shared" si="61"/>
        <v>Емкость V-205, V-206</v>
      </c>
      <c r="N277" t="str">
        <f t="shared" si="62"/>
        <v>Частичное-газ факел</v>
      </c>
      <c r="O277" t="s">
        <v>249</v>
      </c>
      <c r="P277" t="s">
        <v>249</v>
      </c>
      <c r="Q277" t="s">
        <v>249</v>
      </c>
      <c r="R277" t="s">
        <v>249</v>
      </c>
      <c r="S277" t="s">
        <v>249</v>
      </c>
      <c r="T277" t="s">
        <v>249</v>
      </c>
      <c r="U277" t="s">
        <v>249</v>
      </c>
      <c r="V277" t="s">
        <v>249</v>
      </c>
      <c r="W277">
        <v>4</v>
      </c>
      <c r="X277">
        <v>1</v>
      </c>
      <c r="Y277" t="s">
        <v>249</v>
      </c>
      <c r="Z277" t="s">
        <v>249</v>
      </c>
      <c r="AA277" t="s">
        <v>249</v>
      </c>
      <c r="AB277" t="s">
        <v>249</v>
      </c>
      <c r="AC277" t="s">
        <v>249</v>
      </c>
      <c r="AD277" t="s">
        <v>249</v>
      </c>
      <c r="AE277" t="s">
        <v>249</v>
      </c>
      <c r="AF277" t="s">
        <v>249</v>
      </c>
    </row>
    <row r="278" spans="1:32">
      <c r="A278" s="79" t="s">
        <v>443</v>
      </c>
      <c r="B278" s="193" t="s">
        <v>426</v>
      </c>
      <c r="C278" s="218" t="s">
        <v>91</v>
      </c>
      <c r="D278" s="219" t="s">
        <v>200</v>
      </c>
      <c r="E278" s="220">
        <v>1E-4</v>
      </c>
      <c r="F278" s="193">
        <v>2</v>
      </c>
      <c r="G278" s="221">
        <v>0.15200000000000002</v>
      </c>
      <c r="H278" s="220">
        <f t="shared" si="63"/>
        <v>3.0400000000000007E-5</v>
      </c>
      <c r="I278" s="221">
        <f>K277*1800/1000</f>
        <v>0.18</v>
      </c>
      <c r="J278" s="221">
        <f>I278</f>
        <v>0.18</v>
      </c>
      <c r="K278" s="91">
        <v>0</v>
      </c>
      <c r="L278" t="str">
        <f t="shared" si="60"/>
        <v>С277</v>
      </c>
      <c r="M278" t="str">
        <f t="shared" si="61"/>
        <v>Емкость V-205, V-206</v>
      </c>
      <c r="N278" t="str">
        <f t="shared" si="62"/>
        <v>Частичное-вспышка</v>
      </c>
      <c r="O278" t="s">
        <v>249</v>
      </c>
      <c r="P278" t="s">
        <v>249</v>
      </c>
      <c r="Q278" t="s">
        <v>249</v>
      </c>
      <c r="R278" t="s">
        <v>249</v>
      </c>
      <c r="S278" t="s">
        <v>249</v>
      </c>
      <c r="T278" t="s">
        <v>249</v>
      </c>
      <c r="U278" t="s">
        <v>249</v>
      </c>
      <c r="V278" t="s">
        <v>249</v>
      </c>
      <c r="W278" t="s">
        <v>249</v>
      </c>
      <c r="X278" t="s">
        <v>249</v>
      </c>
      <c r="Y278">
        <v>18</v>
      </c>
      <c r="Z278">
        <v>21</v>
      </c>
      <c r="AA278" t="s">
        <v>249</v>
      </c>
      <c r="AB278" t="s">
        <v>249</v>
      </c>
      <c r="AC278" t="s">
        <v>249</v>
      </c>
      <c r="AD278" t="s">
        <v>249</v>
      </c>
      <c r="AE278" t="s">
        <v>249</v>
      </c>
      <c r="AF278" t="s">
        <v>249</v>
      </c>
    </row>
    <row r="279" spans="1:32">
      <c r="A279" s="79" t="s">
        <v>444</v>
      </c>
      <c r="B279" s="193" t="s">
        <v>426</v>
      </c>
      <c r="C279" s="87" t="s">
        <v>93</v>
      </c>
      <c r="D279" s="84" t="s">
        <v>196</v>
      </c>
      <c r="E279" s="85">
        <v>1E-4</v>
      </c>
      <c r="F279" s="193">
        <v>2</v>
      </c>
      <c r="G279" s="83">
        <v>0.6080000000000001</v>
      </c>
      <c r="H279" s="85">
        <f>E279*F279*G279</f>
        <v>1.2160000000000003E-4</v>
      </c>
      <c r="I279" s="83">
        <f>K277*1800/1000</f>
        <v>0.18</v>
      </c>
      <c r="J279" s="83">
        <v>0</v>
      </c>
      <c r="K279" s="83">
        <v>0</v>
      </c>
      <c r="L279" t="str">
        <f t="shared" si="60"/>
        <v>С278</v>
      </c>
      <c r="M279" t="str">
        <f t="shared" si="61"/>
        <v>Емкость V-205, V-206</v>
      </c>
      <c r="N279" t="str">
        <f t="shared" si="62"/>
        <v>Частичное-ликвидация</v>
      </c>
      <c r="O279" t="s">
        <v>249</v>
      </c>
      <c r="P279" t="s">
        <v>249</v>
      </c>
      <c r="Q279" t="s">
        <v>249</v>
      </c>
      <c r="R279" t="s">
        <v>249</v>
      </c>
      <c r="S279" t="s">
        <v>249</v>
      </c>
      <c r="T279" t="s">
        <v>249</v>
      </c>
      <c r="U279" t="s">
        <v>249</v>
      </c>
      <c r="V279" t="s">
        <v>249</v>
      </c>
      <c r="W279" t="s">
        <v>249</v>
      </c>
      <c r="X279" t="s">
        <v>249</v>
      </c>
      <c r="Y279" t="s">
        <v>249</v>
      </c>
      <c r="Z279" t="s">
        <v>249</v>
      </c>
      <c r="AA279" t="s">
        <v>249</v>
      </c>
      <c r="AB279" t="s">
        <v>249</v>
      </c>
      <c r="AC279" t="s">
        <v>249</v>
      </c>
      <c r="AD279" t="s">
        <v>249</v>
      </c>
      <c r="AE279" t="s">
        <v>249</v>
      </c>
      <c r="AF279" t="s">
        <v>249</v>
      </c>
    </row>
    <row r="280" spans="1:32">
      <c r="A280" s="79" t="s">
        <v>445</v>
      </c>
      <c r="B280" s="193" t="s">
        <v>426</v>
      </c>
      <c r="C280" s="87" t="s">
        <v>201</v>
      </c>
      <c r="D280" s="84" t="s">
        <v>202</v>
      </c>
      <c r="E280" s="85">
        <v>2.5000000000000001E-5</v>
      </c>
      <c r="F280" s="193">
        <v>2</v>
      </c>
      <c r="G280" s="83">
        <v>1</v>
      </c>
      <c r="H280" s="85">
        <f>E280*F280*G280</f>
        <v>5.0000000000000002E-5</v>
      </c>
      <c r="I280" s="83">
        <v>2.84</v>
      </c>
      <c r="J280" s="83">
        <v>2.84</v>
      </c>
      <c r="K280" s="83">
        <v>0</v>
      </c>
      <c r="L280" t="str">
        <f t="shared" si="60"/>
        <v>С279</v>
      </c>
      <c r="M280" t="str">
        <f t="shared" si="61"/>
        <v>Емкость V-205, V-206</v>
      </c>
      <c r="N280" t="str">
        <f t="shared" si="62"/>
        <v>Полное-огненный шар</v>
      </c>
      <c r="O280" t="s">
        <v>249</v>
      </c>
      <c r="P280" t="s">
        <v>249</v>
      </c>
      <c r="Q280" t="s">
        <v>249</v>
      </c>
      <c r="R280" t="s">
        <v>249</v>
      </c>
      <c r="S280" t="s">
        <v>249</v>
      </c>
      <c r="T280" t="s">
        <v>249</v>
      </c>
      <c r="U280" t="s">
        <v>249</v>
      </c>
      <c r="V280" t="s">
        <v>249</v>
      </c>
      <c r="W280" t="s">
        <v>249</v>
      </c>
      <c r="X280" t="s">
        <v>249</v>
      </c>
      <c r="Y280" t="s">
        <v>249</v>
      </c>
      <c r="Z280" t="s">
        <v>249</v>
      </c>
      <c r="AA280" t="s">
        <v>249</v>
      </c>
      <c r="AB280" t="s">
        <v>249</v>
      </c>
      <c r="AC280">
        <v>52</v>
      </c>
      <c r="AD280">
        <v>81</v>
      </c>
      <c r="AE280">
        <v>99</v>
      </c>
      <c r="AF280">
        <v>130</v>
      </c>
    </row>
    <row r="281" spans="1:32">
      <c r="A281" s="79" t="s">
        <v>446</v>
      </c>
      <c r="B281" s="222" t="s">
        <v>50</v>
      </c>
      <c r="C281" s="223" t="s">
        <v>79</v>
      </c>
      <c r="D281" s="224" t="s">
        <v>194</v>
      </c>
      <c r="E281" s="225">
        <v>1.0000000000000001E-5</v>
      </c>
      <c r="F281" s="222">
        <v>1</v>
      </c>
      <c r="G281" s="222">
        <v>0.05</v>
      </c>
      <c r="H281" s="225">
        <f>E281*F281*G281</f>
        <v>5.0000000000000008E-7</v>
      </c>
      <c r="I281" s="222">
        <v>13.38</v>
      </c>
      <c r="J281" s="222">
        <f>I281</f>
        <v>13.38</v>
      </c>
      <c r="K281" s="82">
        <v>130</v>
      </c>
      <c r="L281" t="str">
        <f t="shared" si="60"/>
        <v>С280</v>
      </c>
      <c r="M281" t="str">
        <f t="shared" si="61"/>
        <v>Емкость V-207</v>
      </c>
      <c r="N281" t="str">
        <f t="shared" si="62"/>
        <v>Полное-пожар</v>
      </c>
      <c r="O281">
        <v>15</v>
      </c>
      <c r="P281">
        <v>20</v>
      </c>
      <c r="Q281">
        <v>28</v>
      </c>
      <c r="R281">
        <v>51</v>
      </c>
      <c r="S281" t="s">
        <v>249</v>
      </c>
      <c r="T281" t="s">
        <v>249</v>
      </c>
      <c r="U281" t="s">
        <v>249</v>
      </c>
      <c r="V281" t="s">
        <v>249</v>
      </c>
      <c r="W281" t="s">
        <v>249</v>
      </c>
      <c r="X281" t="s">
        <v>249</v>
      </c>
      <c r="Y281" t="s">
        <v>249</v>
      </c>
      <c r="Z281" t="s">
        <v>249</v>
      </c>
      <c r="AA281" t="s">
        <v>249</v>
      </c>
      <c r="AB281" t="s">
        <v>249</v>
      </c>
      <c r="AC281" t="s">
        <v>249</v>
      </c>
      <c r="AD281" t="s">
        <v>249</v>
      </c>
      <c r="AE281" t="s">
        <v>249</v>
      </c>
      <c r="AF281" t="s">
        <v>249</v>
      </c>
    </row>
    <row r="282" spans="1:32">
      <c r="A282" s="79" t="s">
        <v>447</v>
      </c>
      <c r="B282" s="222" t="s">
        <v>50</v>
      </c>
      <c r="C282" s="86" t="s">
        <v>81</v>
      </c>
      <c r="D282" s="80" t="s">
        <v>197</v>
      </c>
      <c r="E282" s="81">
        <v>1.0000000000000001E-5</v>
      </c>
      <c r="F282" s="222">
        <v>1</v>
      </c>
      <c r="G282" s="79">
        <v>0.19</v>
      </c>
      <c r="H282" s="81">
        <f t="shared" ref="H282:H287" si="64">E282*F282*G282</f>
        <v>1.9000000000000002E-6</v>
      </c>
      <c r="I282" s="222">
        <v>13.38</v>
      </c>
      <c r="J282" s="79">
        <v>0.37</v>
      </c>
      <c r="K282" s="82">
        <v>0</v>
      </c>
      <c r="L282" t="str">
        <f t="shared" si="60"/>
        <v>С281</v>
      </c>
      <c r="M282" t="str">
        <f t="shared" si="61"/>
        <v>Емкость V-207</v>
      </c>
      <c r="N282" t="str">
        <f t="shared" si="62"/>
        <v>Полное-взрыв</v>
      </c>
      <c r="O282" t="s">
        <v>249</v>
      </c>
      <c r="P282" t="s">
        <v>249</v>
      </c>
      <c r="Q282" t="s">
        <v>249</v>
      </c>
      <c r="R282" t="s">
        <v>249</v>
      </c>
      <c r="S282">
        <v>33</v>
      </c>
      <c r="T282">
        <v>67</v>
      </c>
      <c r="U282">
        <v>182</v>
      </c>
      <c r="V282">
        <v>312</v>
      </c>
      <c r="W282" t="s">
        <v>249</v>
      </c>
      <c r="X282" t="s">
        <v>249</v>
      </c>
      <c r="Y282" t="s">
        <v>249</v>
      </c>
      <c r="Z282" t="s">
        <v>249</v>
      </c>
      <c r="AA282" t="s">
        <v>249</v>
      </c>
      <c r="AB282" t="s">
        <v>249</v>
      </c>
      <c r="AC282" t="s">
        <v>249</v>
      </c>
      <c r="AD282" t="s">
        <v>249</v>
      </c>
      <c r="AE282" t="s">
        <v>249</v>
      </c>
      <c r="AF282" t="s">
        <v>249</v>
      </c>
    </row>
    <row r="283" spans="1:32">
      <c r="A283" s="79" t="s">
        <v>448</v>
      </c>
      <c r="B283" s="222" t="s">
        <v>50</v>
      </c>
      <c r="C283" s="86" t="s">
        <v>83</v>
      </c>
      <c r="D283" s="80" t="s">
        <v>195</v>
      </c>
      <c r="E283" s="81">
        <v>1.0000000000000001E-5</v>
      </c>
      <c r="F283" s="222">
        <v>1</v>
      </c>
      <c r="G283" s="79">
        <v>0.76</v>
      </c>
      <c r="H283" s="81">
        <f t="shared" si="64"/>
        <v>7.6000000000000009E-6</v>
      </c>
      <c r="I283" s="222">
        <v>13.38</v>
      </c>
      <c r="J283" s="79">
        <v>0</v>
      </c>
      <c r="K283" s="90">
        <v>0</v>
      </c>
      <c r="L283" t="str">
        <f t="shared" si="60"/>
        <v>С282</v>
      </c>
      <c r="M283" t="str">
        <f t="shared" si="61"/>
        <v>Емкость V-207</v>
      </c>
      <c r="N283" t="str">
        <f t="shared" si="62"/>
        <v>Полное-ликвидация</v>
      </c>
      <c r="O283" t="s">
        <v>249</v>
      </c>
      <c r="P283" t="s">
        <v>249</v>
      </c>
      <c r="Q283" t="s">
        <v>249</v>
      </c>
      <c r="R283" t="s">
        <v>249</v>
      </c>
      <c r="S283" t="s">
        <v>249</v>
      </c>
      <c r="T283" t="s">
        <v>249</v>
      </c>
      <c r="U283" t="s">
        <v>249</v>
      </c>
      <c r="V283" t="s">
        <v>249</v>
      </c>
      <c r="W283" t="s">
        <v>249</v>
      </c>
      <c r="X283" t="s">
        <v>249</v>
      </c>
      <c r="Y283" t="s">
        <v>249</v>
      </c>
      <c r="Z283" t="s">
        <v>249</v>
      </c>
      <c r="AA283" t="s">
        <v>249</v>
      </c>
      <c r="AB283" t="s">
        <v>249</v>
      </c>
      <c r="AC283" t="s">
        <v>249</v>
      </c>
      <c r="AD283" t="s">
        <v>249</v>
      </c>
      <c r="AE283" t="s">
        <v>249</v>
      </c>
      <c r="AF283" t="s">
        <v>249</v>
      </c>
    </row>
    <row r="284" spans="1:32">
      <c r="A284" s="79" t="s">
        <v>449</v>
      </c>
      <c r="B284" s="222" t="s">
        <v>50</v>
      </c>
      <c r="C284" s="86" t="s">
        <v>85</v>
      </c>
      <c r="D284" s="80" t="s">
        <v>198</v>
      </c>
      <c r="E284" s="81">
        <v>1E-4</v>
      </c>
      <c r="F284" s="222">
        <v>1</v>
      </c>
      <c r="G284" s="79">
        <v>4.0000000000000008E-2</v>
      </c>
      <c r="H284" s="81">
        <f t="shared" si="64"/>
        <v>4.0000000000000007E-6</v>
      </c>
      <c r="I284" s="79">
        <f>K284*300/1000</f>
        <v>0.42</v>
      </c>
      <c r="J284" s="79">
        <f>I284</f>
        <v>0.42</v>
      </c>
      <c r="K284" s="82">
        <v>1.4</v>
      </c>
      <c r="L284" t="str">
        <f t="shared" si="60"/>
        <v>С283</v>
      </c>
      <c r="M284" t="str">
        <f t="shared" si="61"/>
        <v>Емкость V-207</v>
      </c>
      <c r="N284" t="str">
        <f t="shared" si="62"/>
        <v>Частичное-жидкостной факел</v>
      </c>
      <c r="O284" t="s">
        <v>249</v>
      </c>
      <c r="P284" t="s">
        <v>249</v>
      </c>
      <c r="Q284" t="s">
        <v>249</v>
      </c>
      <c r="R284" t="s">
        <v>249</v>
      </c>
      <c r="S284" t="s">
        <v>249</v>
      </c>
      <c r="T284" t="s">
        <v>249</v>
      </c>
      <c r="U284" t="s">
        <v>249</v>
      </c>
      <c r="V284" t="s">
        <v>249</v>
      </c>
      <c r="W284">
        <v>17</v>
      </c>
      <c r="X284">
        <v>3</v>
      </c>
      <c r="Y284" t="s">
        <v>249</v>
      </c>
      <c r="Z284" t="s">
        <v>249</v>
      </c>
      <c r="AA284" t="s">
        <v>249</v>
      </c>
      <c r="AB284" t="s">
        <v>249</v>
      </c>
      <c r="AC284" t="s">
        <v>249</v>
      </c>
      <c r="AD284" t="s">
        <v>249</v>
      </c>
      <c r="AE284" t="s">
        <v>249</v>
      </c>
      <c r="AF284" t="s">
        <v>249</v>
      </c>
    </row>
    <row r="285" spans="1:32">
      <c r="A285" s="79" t="s">
        <v>450</v>
      </c>
      <c r="B285" s="222" t="s">
        <v>50</v>
      </c>
      <c r="C285" s="86" t="s">
        <v>87</v>
      </c>
      <c r="D285" s="80" t="s">
        <v>196</v>
      </c>
      <c r="E285" s="81">
        <v>1E-4</v>
      </c>
      <c r="F285" s="222">
        <v>1</v>
      </c>
      <c r="G285" s="79">
        <v>0.16000000000000003</v>
      </c>
      <c r="H285" s="81">
        <f t="shared" si="64"/>
        <v>1.6000000000000003E-5</v>
      </c>
      <c r="I285" s="79">
        <f>K284*300/1000</f>
        <v>0.42</v>
      </c>
      <c r="J285" s="79">
        <v>0</v>
      </c>
      <c r="K285" s="90">
        <v>0</v>
      </c>
      <c r="L285" t="str">
        <f t="shared" si="60"/>
        <v>С284</v>
      </c>
      <c r="M285" t="str">
        <f t="shared" si="61"/>
        <v>Емкость V-207</v>
      </c>
      <c r="N285" t="str">
        <f t="shared" si="62"/>
        <v>Частичное-ликвидация</v>
      </c>
      <c r="O285" t="s">
        <v>249</v>
      </c>
      <c r="P285" t="s">
        <v>249</v>
      </c>
      <c r="Q285" t="s">
        <v>249</v>
      </c>
      <c r="R285" t="s">
        <v>249</v>
      </c>
      <c r="S285" t="s">
        <v>249</v>
      </c>
      <c r="T285" t="s">
        <v>249</v>
      </c>
      <c r="U285" t="s">
        <v>249</v>
      </c>
      <c r="V285" t="s">
        <v>249</v>
      </c>
      <c r="W285" t="s">
        <v>249</v>
      </c>
      <c r="X285" t="s">
        <v>249</v>
      </c>
      <c r="Y285" t="s">
        <v>249</v>
      </c>
      <c r="Z285" t="s">
        <v>249</v>
      </c>
      <c r="AA285" t="s">
        <v>249</v>
      </c>
      <c r="AB285" t="s">
        <v>249</v>
      </c>
      <c r="AC285" t="s">
        <v>249</v>
      </c>
      <c r="AD285" t="s">
        <v>249</v>
      </c>
      <c r="AE285" t="s">
        <v>249</v>
      </c>
      <c r="AF285" t="s">
        <v>249</v>
      </c>
    </row>
    <row r="286" spans="1:32">
      <c r="A286" s="79" t="s">
        <v>451</v>
      </c>
      <c r="B286" s="222" t="s">
        <v>50</v>
      </c>
      <c r="C286" s="86" t="s">
        <v>89</v>
      </c>
      <c r="D286" s="80" t="s">
        <v>199</v>
      </c>
      <c r="E286" s="81">
        <v>1E-4</v>
      </c>
      <c r="F286" s="222">
        <v>1</v>
      </c>
      <c r="G286" s="79">
        <v>4.0000000000000008E-2</v>
      </c>
      <c r="H286" s="81">
        <f t="shared" si="64"/>
        <v>4.0000000000000007E-6</v>
      </c>
      <c r="I286" s="79">
        <f>K286*1800/1000</f>
        <v>0.16200000000000001</v>
      </c>
      <c r="J286" s="79">
        <f>I286</f>
        <v>0.16200000000000001</v>
      </c>
      <c r="K286" s="82">
        <v>0.09</v>
      </c>
      <c r="L286" t="str">
        <f t="shared" si="60"/>
        <v>С285</v>
      </c>
      <c r="M286" t="str">
        <f t="shared" si="61"/>
        <v>Емкость V-207</v>
      </c>
      <c r="N286" t="str">
        <f t="shared" si="62"/>
        <v>Частичное-газ факел</v>
      </c>
      <c r="O286" t="s">
        <v>249</v>
      </c>
      <c r="P286" t="s">
        <v>249</v>
      </c>
      <c r="Q286" t="s">
        <v>249</v>
      </c>
      <c r="R286" t="s">
        <v>249</v>
      </c>
      <c r="S286" t="s">
        <v>249</v>
      </c>
      <c r="T286" t="s">
        <v>249</v>
      </c>
      <c r="U286" t="s">
        <v>249</v>
      </c>
      <c r="V286" t="s">
        <v>249</v>
      </c>
      <c r="W286">
        <v>4</v>
      </c>
      <c r="X286">
        <v>1</v>
      </c>
      <c r="Y286" t="s">
        <v>249</v>
      </c>
      <c r="Z286" t="s">
        <v>249</v>
      </c>
      <c r="AA286" t="s">
        <v>249</v>
      </c>
      <c r="AB286" t="s">
        <v>249</v>
      </c>
      <c r="AC286" t="s">
        <v>249</v>
      </c>
      <c r="AD286" t="s">
        <v>249</v>
      </c>
      <c r="AE286" t="s">
        <v>249</v>
      </c>
      <c r="AF286" t="s">
        <v>249</v>
      </c>
    </row>
    <row r="287" spans="1:32">
      <c r="A287" s="79" t="s">
        <v>452</v>
      </c>
      <c r="B287" s="222" t="s">
        <v>50</v>
      </c>
      <c r="C287" s="226" t="s">
        <v>91</v>
      </c>
      <c r="D287" s="227" t="s">
        <v>200</v>
      </c>
      <c r="E287" s="228">
        <v>1E-4</v>
      </c>
      <c r="F287" s="222">
        <v>1</v>
      </c>
      <c r="G287" s="229">
        <v>0.15200000000000002</v>
      </c>
      <c r="H287" s="228">
        <f t="shared" si="64"/>
        <v>1.5200000000000004E-5</v>
      </c>
      <c r="I287" s="229">
        <f>K286*1800/1000</f>
        <v>0.16200000000000001</v>
      </c>
      <c r="J287" s="229">
        <f>I287</f>
        <v>0.16200000000000001</v>
      </c>
      <c r="K287" s="90">
        <v>0</v>
      </c>
      <c r="L287" t="str">
        <f t="shared" si="60"/>
        <v>С286</v>
      </c>
      <c r="M287" t="str">
        <f t="shared" si="61"/>
        <v>Емкость V-207</v>
      </c>
      <c r="N287" t="str">
        <f t="shared" si="62"/>
        <v>Частичное-вспышка</v>
      </c>
      <c r="O287" t="s">
        <v>249</v>
      </c>
      <c r="P287" t="s">
        <v>249</v>
      </c>
      <c r="Q287" t="s">
        <v>249</v>
      </c>
      <c r="R287" t="s">
        <v>249</v>
      </c>
      <c r="S287" t="s">
        <v>249</v>
      </c>
      <c r="T287" t="s">
        <v>249</v>
      </c>
      <c r="U287" t="s">
        <v>249</v>
      </c>
      <c r="V287" t="s">
        <v>249</v>
      </c>
      <c r="W287" t="s">
        <v>249</v>
      </c>
      <c r="X287" t="s">
        <v>249</v>
      </c>
      <c r="Y287">
        <v>17</v>
      </c>
      <c r="Z287">
        <v>20</v>
      </c>
      <c r="AA287" t="s">
        <v>249</v>
      </c>
      <c r="AB287" t="s">
        <v>249</v>
      </c>
      <c r="AC287" t="s">
        <v>249</v>
      </c>
      <c r="AD287" t="s">
        <v>249</v>
      </c>
      <c r="AE287" t="s">
        <v>249</v>
      </c>
      <c r="AF287" t="s">
        <v>249</v>
      </c>
    </row>
    <row r="288" spans="1:32">
      <c r="A288" s="79" t="s">
        <v>453</v>
      </c>
      <c r="B288" s="222" t="s">
        <v>50</v>
      </c>
      <c r="C288" s="86" t="s">
        <v>93</v>
      </c>
      <c r="D288" s="80" t="s">
        <v>196</v>
      </c>
      <c r="E288" s="81">
        <v>1E-4</v>
      </c>
      <c r="F288" s="222">
        <v>1</v>
      </c>
      <c r="G288" s="79">
        <v>0.6080000000000001</v>
      </c>
      <c r="H288" s="81">
        <f>E288*F288*G288</f>
        <v>6.0800000000000014E-5</v>
      </c>
      <c r="I288" s="79">
        <f>K286*1800/1000</f>
        <v>0.16200000000000001</v>
      </c>
      <c r="J288" s="79">
        <v>0</v>
      </c>
      <c r="K288" s="79">
        <v>0</v>
      </c>
      <c r="L288" t="str">
        <f t="shared" si="60"/>
        <v>С287</v>
      </c>
      <c r="M288" t="str">
        <f t="shared" si="61"/>
        <v>Емкость V-207</v>
      </c>
      <c r="N288" t="str">
        <f t="shared" si="62"/>
        <v>Частичное-ликвидация</v>
      </c>
      <c r="O288" t="s">
        <v>249</v>
      </c>
      <c r="P288" t="s">
        <v>249</v>
      </c>
      <c r="Q288" t="s">
        <v>249</v>
      </c>
      <c r="R288" t="s">
        <v>249</v>
      </c>
      <c r="S288" t="s">
        <v>249</v>
      </c>
      <c r="T288" t="s">
        <v>249</v>
      </c>
      <c r="U288" t="s">
        <v>249</v>
      </c>
      <c r="V288" t="s">
        <v>249</v>
      </c>
      <c r="W288" t="s">
        <v>249</v>
      </c>
      <c r="X288" t="s">
        <v>249</v>
      </c>
      <c r="Y288" t="s">
        <v>249</v>
      </c>
      <c r="Z288" t="s">
        <v>249</v>
      </c>
      <c r="AA288" t="s">
        <v>249</v>
      </c>
      <c r="AB288" t="s">
        <v>249</v>
      </c>
      <c r="AC288" t="s">
        <v>249</v>
      </c>
      <c r="AD288" t="s">
        <v>249</v>
      </c>
      <c r="AE288" t="s">
        <v>249</v>
      </c>
      <c r="AF288" t="s">
        <v>249</v>
      </c>
    </row>
    <row r="289" spans="1:32">
      <c r="A289" s="79" t="s">
        <v>454</v>
      </c>
      <c r="B289" s="222" t="s">
        <v>50</v>
      </c>
      <c r="C289" s="86" t="s">
        <v>201</v>
      </c>
      <c r="D289" s="80" t="s">
        <v>202</v>
      </c>
      <c r="E289" s="81">
        <v>2.5000000000000001E-5</v>
      </c>
      <c r="F289" s="222">
        <v>1</v>
      </c>
      <c r="G289" s="79">
        <v>1</v>
      </c>
      <c r="H289" s="81">
        <f>E289*F289*G289</f>
        <v>2.5000000000000001E-5</v>
      </c>
      <c r="I289" s="79">
        <v>2.84</v>
      </c>
      <c r="J289" s="79">
        <v>2.84</v>
      </c>
      <c r="K289" s="79">
        <v>0</v>
      </c>
      <c r="L289" t="str">
        <f t="shared" si="60"/>
        <v>С288</v>
      </c>
      <c r="M289" t="str">
        <f t="shared" si="61"/>
        <v>Емкость V-207</v>
      </c>
      <c r="N289" t="str">
        <f t="shared" si="62"/>
        <v>Полное-огненный шар</v>
      </c>
      <c r="O289" t="s">
        <v>249</v>
      </c>
      <c r="P289" t="s">
        <v>249</v>
      </c>
      <c r="Q289" t="s">
        <v>249</v>
      </c>
      <c r="R289" t="s">
        <v>249</v>
      </c>
      <c r="S289" t="s">
        <v>249</v>
      </c>
      <c r="T289" t="s">
        <v>249</v>
      </c>
      <c r="U289" t="s">
        <v>249</v>
      </c>
      <c r="V289" t="s">
        <v>249</v>
      </c>
      <c r="W289" t="s">
        <v>249</v>
      </c>
      <c r="X289" t="s">
        <v>249</v>
      </c>
      <c r="Y289" t="s">
        <v>249</v>
      </c>
      <c r="Z289" t="s">
        <v>249</v>
      </c>
      <c r="AA289" t="s">
        <v>249</v>
      </c>
      <c r="AB289" t="s">
        <v>249</v>
      </c>
      <c r="AC289">
        <v>52</v>
      </c>
      <c r="AD289">
        <v>81</v>
      </c>
      <c r="AE289">
        <v>99</v>
      </c>
      <c r="AF289">
        <v>130</v>
      </c>
    </row>
    <row r="290" spans="1:32">
      <c r="A290" s="79" t="s">
        <v>455</v>
      </c>
      <c r="B290" s="162" t="s">
        <v>464</v>
      </c>
      <c r="C290" s="163" t="s">
        <v>79</v>
      </c>
      <c r="D290" s="164" t="s">
        <v>194</v>
      </c>
      <c r="E290" s="165">
        <v>1.0000000000000001E-5</v>
      </c>
      <c r="F290" s="162">
        <v>2</v>
      </c>
      <c r="G290" s="162">
        <v>0.05</v>
      </c>
      <c r="H290" s="165">
        <f>E290*F290*G290</f>
        <v>1.0000000000000002E-6</v>
      </c>
      <c r="I290" s="162">
        <v>1.25</v>
      </c>
      <c r="J290" s="162">
        <f>I290</f>
        <v>1.25</v>
      </c>
      <c r="K290" s="96">
        <v>45</v>
      </c>
      <c r="L290" t="str">
        <f t="shared" si="60"/>
        <v>С289</v>
      </c>
      <c r="M290" t="str">
        <f t="shared" si="61"/>
        <v>Колонна Т-202, Т-203</v>
      </c>
      <c r="N290" t="str">
        <f t="shared" si="62"/>
        <v>Полное-пожар</v>
      </c>
      <c r="O290">
        <v>12</v>
      </c>
      <c r="P290">
        <v>16</v>
      </c>
      <c r="Q290">
        <v>22</v>
      </c>
      <c r="R290">
        <v>40</v>
      </c>
      <c r="S290" t="s">
        <v>249</v>
      </c>
      <c r="T290" t="s">
        <v>249</v>
      </c>
      <c r="U290" t="s">
        <v>249</v>
      </c>
      <c r="V290" t="s">
        <v>249</v>
      </c>
      <c r="W290" t="s">
        <v>249</v>
      </c>
      <c r="X290" t="s">
        <v>249</v>
      </c>
      <c r="Y290" t="s">
        <v>249</v>
      </c>
      <c r="Z290" t="s">
        <v>249</v>
      </c>
      <c r="AA290" t="s">
        <v>249</v>
      </c>
      <c r="AB290" t="s">
        <v>249</v>
      </c>
      <c r="AC290" t="s">
        <v>249</v>
      </c>
      <c r="AD290" t="s">
        <v>249</v>
      </c>
      <c r="AE290" t="s">
        <v>249</v>
      </c>
      <c r="AF290" t="s">
        <v>249</v>
      </c>
    </row>
    <row r="291" spans="1:32">
      <c r="A291" s="79" t="s">
        <v>456</v>
      </c>
      <c r="B291" s="162" t="s">
        <v>464</v>
      </c>
      <c r="C291" s="93" t="s">
        <v>81</v>
      </c>
      <c r="D291" s="94" t="s">
        <v>197</v>
      </c>
      <c r="E291" s="95">
        <v>1.0000000000000001E-5</v>
      </c>
      <c r="F291" s="162">
        <v>2</v>
      </c>
      <c r="G291" s="92">
        <v>0.19</v>
      </c>
      <c r="H291" s="95">
        <f t="shared" ref="H291:H296" si="65">E291*F291*G291</f>
        <v>3.8000000000000005E-6</v>
      </c>
      <c r="I291" s="162">
        <v>1.25</v>
      </c>
      <c r="J291" s="92">
        <v>0.02</v>
      </c>
      <c r="K291" s="96">
        <v>0</v>
      </c>
      <c r="L291" t="str">
        <f t="shared" si="60"/>
        <v>С290</v>
      </c>
      <c r="M291" t="str">
        <f t="shared" si="61"/>
        <v>Колонна Т-202, Т-203</v>
      </c>
      <c r="N291" t="str">
        <f t="shared" si="62"/>
        <v>Полное-взрыв</v>
      </c>
      <c r="O291" t="s">
        <v>249</v>
      </c>
      <c r="P291" t="s">
        <v>249</v>
      </c>
      <c r="Q291" t="s">
        <v>249</v>
      </c>
      <c r="R291" t="s">
        <v>249</v>
      </c>
      <c r="S291">
        <v>12</v>
      </c>
      <c r="T291">
        <v>25</v>
      </c>
      <c r="U291">
        <v>69</v>
      </c>
      <c r="V291">
        <v>118</v>
      </c>
      <c r="W291" t="s">
        <v>249</v>
      </c>
      <c r="X291" t="s">
        <v>249</v>
      </c>
      <c r="Y291" t="s">
        <v>249</v>
      </c>
      <c r="Z291" t="s">
        <v>249</v>
      </c>
      <c r="AA291" t="s">
        <v>249</v>
      </c>
      <c r="AB291" t="s">
        <v>249</v>
      </c>
      <c r="AC291" t="s">
        <v>249</v>
      </c>
      <c r="AD291" t="s">
        <v>249</v>
      </c>
      <c r="AE291" t="s">
        <v>249</v>
      </c>
      <c r="AF291" t="s">
        <v>249</v>
      </c>
    </row>
    <row r="292" spans="1:32">
      <c r="A292" s="79" t="s">
        <v>457</v>
      </c>
      <c r="B292" s="162" t="s">
        <v>464</v>
      </c>
      <c r="C292" s="93" t="s">
        <v>83</v>
      </c>
      <c r="D292" s="94" t="s">
        <v>195</v>
      </c>
      <c r="E292" s="95">
        <v>1.0000000000000001E-5</v>
      </c>
      <c r="F292" s="162">
        <v>2</v>
      </c>
      <c r="G292" s="92">
        <v>0.76</v>
      </c>
      <c r="H292" s="95">
        <f t="shared" si="65"/>
        <v>1.5200000000000002E-5</v>
      </c>
      <c r="I292" s="162">
        <v>1.25</v>
      </c>
      <c r="J292" s="92">
        <v>0</v>
      </c>
      <c r="K292" s="97">
        <v>0</v>
      </c>
      <c r="L292" t="str">
        <f t="shared" si="60"/>
        <v>С291</v>
      </c>
      <c r="M292" t="str">
        <f t="shared" si="61"/>
        <v>Колонна Т-202, Т-203</v>
      </c>
      <c r="N292" t="str">
        <f t="shared" si="62"/>
        <v>Полное-ликвидация</v>
      </c>
      <c r="O292" t="s">
        <v>249</v>
      </c>
      <c r="P292" t="s">
        <v>249</v>
      </c>
      <c r="Q292" t="s">
        <v>249</v>
      </c>
      <c r="R292" t="s">
        <v>249</v>
      </c>
      <c r="S292" t="s">
        <v>249</v>
      </c>
      <c r="T292" t="s">
        <v>249</v>
      </c>
      <c r="U292" t="s">
        <v>249</v>
      </c>
      <c r="V292" t="s">
        <v>249</v>
      </c>
      <c r="W292" t="s">
        <v>249</v>
      </c>
      <c r="X292" t="s">
        <v>249</v>
      </c>
      <c r="Y292" t="s">
        <v>249</v>
      </c>
      <c r="Z292" t="s">
        <v>249</v>
      </c>
      <c r="AA292" t="s">
        <v>249</v>
      </c>
      <c r="AB292" t="s">
        <v>249</v>
      </c>
      <c r="AC292" t="s">
        <v>249</v>
      </c>
      <c r="AD292" t="s">
        <v>249</v>
      </c>
      <c r="AE292" t="s">
        <v>249</v>
      </c>
      <c r="AF292" t="s">
        <v>249</v>
      </c>
    </row>
    <row r="293" spans="1:32">
      <c r="A293" s="79" t="s">
        <v>458</v>
      </c>
      <c r="B293" s="162" t="s">
        <v>464</v>
      </c>
      <c r="C293" s="93" t="s">
        <v>85</v>
      </c>
      <c r="D293" s="94" t="s">
        <v>198</v>
      </c>
      <c r="E293" s="95">
        <v>1E-4</v>
      </c>
      <c r="F293" s="162">
        <v>2</v>
      </c>
      <c r="G293" s="92">
        <v>4.0000000000000008E-2</v>
      </c>
      <c r="H293" s="95">
        <f t="shared" si="65"/>
        <v>8.0000000000000013E-6</v>
      </c>
      <c r="I293" s="92">
        <f>K293*300/1000</f>
        <v>0.66</v>
      </c>
      <c r="J293" s="92">
        <f>I293</f>
        <v>0.66</v>
      </c>
      <c r="K293" s="96">
        <v>2.2000000000000002</v>
      </c>
      <c r="L293" t="str">
        <f t="shared" si="60"/>
        <v>С292</v>
      </c>
      <c r="M293" t="str">
        <f t="shared" si="61"/>
        <v>Колонна Т-202, Т-203</v>
      </c>
      <c r="N293" t="str">
        <f t="shared" si="62"/>
        <v>Частичное-жидкостной факел</v>
      </c>
      <c r="O293" t="s">
        <v>249</v>
      </c>
      <c r="P293" t="s">
        <v>249</v>
      </c>
      <c r="Q293" t="s">
        <v>249</v>
      </c>
      <c r="R293" t="s">
        <v>249</v>
      </c>
      <c r="S293" t="s">
        <v>249</v>
      </c>
      <c r="T293" t="s">
        <v>249</v>
      </c>
      <c r="U293" t="s">
        <v>249</v>
      </c>
      <c r="V293" t="s">
        <v>249</v>
      </c>
      <c r="W293">
        <v>20</v>
      </c>
      <c r="X293">
        <v>3</v>
      </c>
      <c r="Y293" t="s">
        <v>249</v>
      </c>
      <c r="Z293" t="s">
        <v>249</v>
      </c>
      <c r="AA293" t="s">
        <v>249</v>
      </c>
      <c r="AB293" t="s">
        <v>249</v>
      </c>
      <c r="AC293" t="s">
        <v>249</v>
      </c>
      <c r="AD293" t="s">
        <v>249</v>
      </c>
      <c r="AE293" t="s">
        <v>249</v>
      </c>
      <c r="AF293" t="s">
        <v>249</v>
      </c>
    </row>
    <row r="294" spans="1:32">
      <c r="A294" s="79" t="s">
        <v>459</v>
      </c>
      <c r="B294" s="162" t="s">
        <v>464</v>
      </c>
      <c r="C294" s="93" t="s">
        <v>87</v>
      </c>
      <c r="D294" s="94" t="s">
        <v>196</v>
      </c>
      <c r="E294" s="95">
        <v>1E-4</v>
      </c>
      <c r="F294" s="162">
        <v>2</v>
      </c>
      <c r="G294" s="92">
        <v>0.16000000000000003</v>
      </c>
      <c r="H294" s="95">
        <f t="shared" si="65"/>
        <v>3.2000000000000005E-5</v>
      </c>
      <c r="I294" s="92">
        <f>K293*300/1000</f>
        <v>0.66</v>
      </c>
      <c r="J294" s="92">
        <v>0</v>
      </c>
      <c r="K294" s="97">
        <v>0</v>
      </c>
      <c r="L294" t="str">
        <f t="shared" si="60"/>
        <v>С293</v>
      </c>
      <c r="M294" t="str">
        <f t="shared" si="61"/>
        <v>Колонна Т-202, Т-203</v>
      </c>
      <c r="N294" t="str">
        <f t="shared" si="62"/>
        <v>Частичное-ликвидация</v>
      </c>
      <c r="O294" t="s">
        <v>249</v>
      </c>
      <c r="P294" t="s">
        <v>249</v>
      </c>
      <c r="Q294" t="s">
        <v>249</v>
      </c>
      <c r="R294" t="s">
        <v>249</v>
      </c>
      <c r="S294" t="s">
        <v>249</v>
      </c>
      <c r="T294" t="s">
        <v>249</v>
      </c>
      <c r="U294" t="s">
        <v>249</v>
      </c>
      <c r="V294" t="s">
        <v>249</v>
      </c>
      <c r="W294" t="s">
        <v>249</v>
      </c>
      <c r="X294" t="s">
        <v>249</v>
      </c>
      <c r="Y294" t="s">
        <v>249</v>
      </c>
      <c r="Z294" t="s">
        <v>249</v>
      </c>
      <c r="AA294" t="s">
        <v>249</v>
      </c>
      <c r="AB294" t="s">
        <v>249</v>
      </c>
      <c r="AC294" t="s">
        <v>249</v>
      </c>
      <c r="AD294" t="s">
        <v>249</v>
      </c>
      <c r="AE294" t="s">
        <v>249</v>
      </c>
      <c r="AF294" t="s">
        <v>249</v>
      </c>
    </row>
    <row r="295" spans="1:32">
      <c r="A295" s="79" t="s">
        <v>460</v>
      </c>
      <c r="B295" s="162" t="s">
        <v>464</v>
      </c>
      <c r="C295" s="93" t="s">
        <v>89</v>
      </c>
      <c r="D295" s="94" t="s">
        <v>199</v>
      </c>
      <c r="E295" s="95">
        <v>1E-4</v>
      </c>
      <c r="F295" s="162">
        <v>2</v>
      </c>
      <c r="G295" s="92">
        <v>4.0000000000000008E-2</v>
      </c>
      <c r="H295" s="95">
        <f t="shared" si="65"/>
        <v>8.0000000000000013E-6</v>
      </c>
      <c r="I295" s="92">
        <f>K295*1800/1000</f>
        <v>0.27</v>
      </c>
      <c r="J295" s="92">
        <f>I295</f>
        <v>0.27</v>
      </c>
      <c r="K295" s="96">
        <v>0.15</v>
      </c>
      <c r="L295" t="str">
        <f t="shared" si="60"/>
        <v>С294</v>
      </c>
      <c r="M295" t="str">
        <f t="shared" si="61"/>
        <v>Колонна Т-202, Т-203</v>
      </c>
      <c r="N295" t="str">
        <f t="shared" si="62"/>
        <v>Частичное-газ факел</v>
      </c>
      <c r="O295" t="s">
        <v>249</v>
      </c>
      <c r="P295" t="s">
        <v>249</v>
      </c>
      <c r="Q295" t="s">
        <v>249</v>
      </c>
      <c r="R295" t="s">
        <v>249</v>
      </c>
      <c r="S295" t="s">
        <v>249</v>
      </c>
      <c r="T295" t="s">
        <v>249</v>
      </c>
      <c r="U295" t="s">
        <v>249</v>
      </c>
      <c r="V295" t="s">
        <v>249</v>
      </c>
      <c r="W295">
        <v>5</v>
      </c>
      <c r="X295">
        <v>1</v>
      </c>
      <c r="Y295" t="s">
        <v>249</v>
      </c>
      <c r="Z295" t="s">
        <v>249</v>
      </c>
      <c r="AA295" t="s">
        <v>249</v>
      </c>
      <c r="AB295" t="s">
        <v>249</v>
      </c>
      <c r="AC295" t="s">
        <v>249</v>
      </c>
      <c r="AD295" t="s">
        <v>249</v>
      </c>
      <c r="AE295" t="s">
        <v>249</v>
      </c>
      <c r="AF295" t="s">
        <v>249</v>
      </c>
    </row>
    <row r="296" spans="1:32">
      <c r="A296" s="79" t="s">
        <v>461</v>
      </c>
      <c r="B296" s="162" t="s">
        <v>464</v>
      </c>
      <c r="C296" s="210" t="s">
        <v>91</v>
      </c>
      <c r="D296" s="211" t="s">
        <v>200</v>
      </c>
      <c r="E296" s="212">
        <v>1E-4</v>
      </c>
      <c r="F296" s="162">
        <v>2</v>
      </c>
      <c r="G296" s="213">
        <v>0.15200000000000002</v>
      </c>
      <c r="H296" s="212">
        <f t="shared" si="65"/>
        <v>3.0400000000000007E-5</v>
      </c>
      <c r="I296" s="213">
        <f>K295*1800/1000</f>
        <v>0.27</v>
      </c>
      <c r="J296" s="213">
        <f>I296</f>
        <v>0.27</v>
      </c>
      <c r="K296" s="97">
        <v>0</v>
      </c>
      <c r="L296" t="str">
        <f t="shared" si="60"/>
        <v>С295</v>
      </c>
      <c r="M296" t="str">
        <f t="shared" si="61"/>
        <v>Колонна Т-202, Т-203</v>
      </c>
      <c r="N296" t="str">
        <f t="shared" si="62"/>
        <v>Частичное-вспышка</v>
      </c>
      <c r="O296" t="s">
        <v>249</v>
      </c>
      <c r="P296" t="s">
        <v>249</v>
      </c>
      <c r="Q296" t="s">
        <v>249</v>
      </c>
      <c r="R296" t="s">
        <v>249</v>
      </c>
      <c r="S296" t="s">
        <v>249</v>
      </c>
      <c r="T296" t="s">
        <v>249</v>
      </c>
      <c r="U296" t="s">
        <v>249</v>
      </c>
      <c r="V296" t="s">
        <v>249</v>
      </c>
      <c r="W296" t="s">
        <v>249</v>
      </c>
      <c r="X296" t="s">
        <v>249</v>
      </c>
      <c r="Y296">
        <v>21</v>
      </c>
      <c r="Z296">
        <v>25</v>
      </c>
      <c r="AA296" t="s">
        <v>249</v>
      </c>
      <c r="AB296" t="s">
        <v>249</v>
      </c>
      <c r="AC296" t="s">
        <v>249</v>
      </c>
      <c r="AD296" t="s">
        <v>249</v>
      </c>
      <c r="AE296" t="s">
        <v>249</v>
      </c>
      <c r="AF296" t="s">
        <v>249</v>
      </c>
    </row>
    <row r="297" spans="1:32">
      <c r="A297" s="79" t="s">
        <v>462</v>
      </c>
      <c r="B297" s="162" t="s">
        <v>464</v>
      </c>
      <c r="C297" s="93" t="s">
        <v>93</v>
      </c>
      <c r="D297" s="94" t="s">
        <v>196</v>
      </c>
      <c r="E297" s="95">
        <v>1E-4</v>
      </c>
      <c r="F297" s="162">
        <v>2</v>
      </c>
      <c r="G297" s="92">
        <v>0.6080000000000001</v>
      </c>
      <c r="H297" s="95">
        <f>E297*F297*G297</f>
        <v>1.2160000000000003E-4</v>
      </c>
      <c r="I297" s="92">
        <f>K295*1800/1000</f>
        <v>0.27</v>
      </c>
      <c r="J297" s="92">
        <v>0</v>
      </c>
      <c r="K297" s="92">
        <v>0</v>
      </c>
      <c r="L297" t="str">
        <f t="shared" si="60"/>
        <v>С296</v>
      </c>
      <c r="M297" t="str">
        <f t="shared" si="61"/>
        <v>Колонна Т-202, Т-203</v>
      </c>
      <c r="N297" t="str">
        <f t="shared" si="62"/>
        <v>Частичное-ликвидация</v>
      </c>
      <c r="O297" t="s">
        <v>249</v>
      </c>
      <c r="P297" t="s">
        <v>249</v>
      </c>
      <c r="Q297" t="s">
        <v>249</v>
      </c>
      <c r="R297" t="s">
        <v>249</v>
      </c>
      <c r="S297" t="s">
        <v>249</v>
      </c>
      <c r="T297" t="s">
        <v>249</v>
      </c>
      <c r="U297" t="s">
        <v>249</v>
      </c>
      <c r="V297" t="s">
        <v>249</v>
      </c>
      <c r="W297" t="s">
        <v>249</v>
      </c>
      <c r="X297" t="s">
        <v>249</v>
      </c>
      <c r="Y297" t="s">
        <v>249</v>
      </c>
      <c r="Z297" t="s">
        <v>249</v>
      </c>
      <c r="AA297" t="s">
        <v>249</v>
      </c>
      <c r="AB297" t="s">
        <v>249</v>
      </c>
      <c r="AC297" t="s">
        <v>249</v>
      </c>
      <c r="AD297" t="s">
        <v>249</v>
      </c>
      <c r="AE297" t="s">
        <v>249</v>
      </c>
      <c r="AF297" t="s">
        <v>249</v>
      </c>
    </row>
    <row r="298" spans="1:32" ht="15" thickBot="1">
      <c r="A298" s="231" t="s">
        <v>463</v>
      </c>
      <c r="B298" s="171" t="s">
        <v>464</v>
      </c>
      <c r="C298" s="168" t="s">
        <v>201</v>
      </c>
      <c r="D298" s="169" t="s">
        <v>202</v>
      </c>
      <c r="E298" s="170">
        <v>2.5000000000000001E-5</v>
      </c>
      <c r="F298" s="171">
        <v>2</v>
      </c>
      <c r="G298" s="171">
        <v>1</v>
      </c>
      <c r="H298" s="170">
        <f>E298*F298*G298</f>
        <v>5.0000000000000002E-5</v>
      </c>
      <c r="I298" s="171">
        <v>1.25</v>
      </c>
      <c r="J298" s="171">
        <v>1.25</v>
      </c>
      <c r="K298" s="171">
        <v>0</v>
      </c>
      <c r="L298" t="str">
        <f t="shared" si="60"/>
        <v>С297</v>
      </c>
      <c r="M298" t="str">
        <f t="shared" si="61"/>
        <v>Колонна Т-202, Т-203</v>
      </c>
      <c r="N298" t="str">
        <f t="shared" si="62"/>
        <v>Полное-огненный шар</v>
      </c>
      <c r="O298" t="s">
        <v>249</v>
      </c>
      <c r="P298" t="s">
        <v>249</v>
      </c>
      <c r="Q298" t="s">
        <v>249</v>
      </c>
      <c r="R298" t="s">
        <v>249</v>
      </c>
      <c r="S298" t="s">
        <v>249</v>
      </c>
      <c r="T298" t="s">
        <v>249</v>
      </c>
      <c r="U298" t="s">
        <v>249</v>
      </c>
      <c r="V298" t="s">
        <v>249</v>
      </c>
      <c r="W298" t="s">
        <v>249</v>
      </c>
      <c r="X298" t="s">
        <v>249</v>
      </c>
      <c r="Y298" t="s">
        <v>249</v>
      </c>
      <c r="Z298" t="s">
        <v>249</v>
      </c>
      <c r="AA298" t="s">
        <v>249</v>
      </c>
      <c r="AB298" t="s">
        <v>249</v>
      </c>
      <c r="AC298">
        <v>30</v>
      </c>
      <c r="AD298">
        <v>54</v>
      </c>
      <c r="AE298">
        <v>67</v>
      </c>
      <c r="AF298">
        <v>90</v>
      </c>
    </row>
    <row r="299" spans="1:32" ht="15" thickTop="1">
      <c r="O299" t="s">
        <v>249</v>
      </c>
      <c r="P299" t="s">
        <v>249</v>
      </c>
      <c r="Q299" t="s">
        <v>249</v>
      </c>
      <c r="R299" t="s">
        <v>249</v>
      </c>
      <c r="S299" t="s">
        <v>249</v>
      </c>
      <c r="T299" t="s">
        <v>249</v>
      </c>
      <c r="U299" t="s">
        <v>249</v>
      </c>
      <c r="V299" t="s">
        <v>249</v>
      </c>
      <c r="W299" t="s">
        <v>249</v>
      </c>
      <c r="X299" t="s">
        <v>249</v>
      </c>
      <c r="Y299" t="s">
        <v>249</v>
      </c>
      <c r="Z299" t="s">
        <v>249</v>
      </c>
      <c r="AA299" t="s">
        <v>249</v>
      </c>
      <c r="AB299" t="s">
        <v>249</v>
      </c>
      <c r="AC299" t="s">
        <v>249</v>
      </c>
      <c r="AD299" t="s">
        <v>249</v>
      </c>
      <c r="AE299" t="s">
        <v>249</v>
      </c>
      <c r="AF299" t="s">
        <v>249</v>
      </c>
    </row>
    <row r="300" spans="1:32">
      <c r="A300" s="79" t="s">
        <v>465</v>
      </c>
      <c r="B300" s="98" t="s">
        <v>14</v>
      </c>
      <c r="C300" s="99" t="s">
        <v>221</v>
      </c>
      <c r="D300" s="100" t="s">
        <v>222</v>
      </c>
      <c r="E300" s="101">
        <v>1.0000000000000001E-5</v>
      </c>
      <c r="F300" s="98">
        <v>4</v>
      </c>
      <c r="G300" s="133">
        <v>1.4999999999999999E-2</v>
      </c>
      <c r="H300" s="101">
        <f>E300*F300*G300</f>
        <v>6.0000000000000008E-7</v>
      </c>
      <c r="I300" s="98">
        <v>7.5</v>
      </c>
      <c r="J300" s="98">
        <v>7.5</v>
      </c>
      <c r="K300" s="102">
        <f>J300/12</f>
        <v>0.625</v>
      </c>
      <c r="L300" t="str">
        <f t="shared" ref="L300:M305" si="66">A300</f>
        <v>С298</v>
      </c>
      <c r="M300" t="str">
        <f t="shared" si="66"/>
        <v>Насос центробежный Р-100/1 А, В</v>
      </c>
      <c r="N300" t="str">
        <f t="shared" ref="N300:N305" si="67">D300</f>
        <v>Полное-жидкостной факел</v>
      </c>
      <c r="O300" t="s">
        <v>249</v>
      </c>
      <c r="P300" t="s">
        <v>249</v>
      </c>
      <c r="Q300" t="s">
        <v>249</v>
      </c>
      <c r="R300" t="s">
        <v>249</v>
      </c>
      <c r="S300" t="s">
        <v>249</v>
      </c>
      <c r="T300" t="s">
        <v>249</v>
      </c>
      <c r="U300" t="s">
        <v>249</v>
      </c>
      <c r="V300" t="s">
        <v>249</v>
      </c>
      <c r="W300">
        <v>12</v>
      </c>
      <c r="X300">
        <v>2</v>
      </c>
      <c r="Y300" t="s">
        <v>249</v>
      </c>
      <c r="Z300" t="s">
        <v>249</v>
      </c>
      <c r="AA300" t="s">
        <v>249</v>
      </c>
      <c r="AB300" t="s">
        <v>249</v>
      </c>
      <c r="AC300" t="s">
        <v>249</v>
      </c>
      <c r="AD300" t="s">
        <v>249</v>
      </c>
      <c r="AE300" t="s">
        <v>249</v>
      </c>
      <c r="AF300" t="s">
        <v>249</v>
      </c>
    </row>
    <row r="301" spans="1:32">
      <c r="A301" s="79" t="s">
        <v>466</v>
      </c>
      <c r="B301" s="98" t="s">
        <v>14</v>
      </c>
      <c r="C301" s="99" t="s">
        <v>223</v>
      </c>
      <c r="D301" s="100" t="s">
        <v>197</v>
      </c>
      <c r="E301" s="101">
        <v>1.0000000000000001E-5</v>
      </c>
      <c r="F301" s="98">
        <v>4</v>
      </c>
      <c r="G301" s="133">
        <v>1.4249999999999999E-2</v>
      </c>
      <c r="H301" s="101">
        <f t="shared" ref="H301:H305" si="68">E301*F301*G301</f>
        <v>5.7000000000000005E-7</v>
      </c>
      <c r="I301" s="98">
        <v>7.5</v>
      </c>
      <c r="J301" s="98">
        <v>0.06</v>
      </c>
      <c r="K301" s="102">
        <v>0</v>
      </c>
      <c r="L301" t="str">
        <f t="shared" si="66"/>
        <v>С299</v>
      </c>
      <c r="M301" t="str">
        <f t="shared" si="66"/>
        <v>Насос центробежный Р-100/1 А, В</v>
      </c>
      <c r="N301" t="str">
        <f t="shared" si="67"/>
        <v>Полное-взрыв</v>
      </c>
      <c r="O301" t="s">
        <v>249</v>
      </c>
      <c r="P301" t="s">
        <v>249</v>
      </c>
      <c r="Q301" t="s">
        <v>249</v>
      </c>
      <c r="R301" t="s">
        <v>249</v>
      </c>
      <c r="S301">
        <v>18</v>
      </c>
      <c r="T301">
        <v>36</v>
      </c>
      <c r="U301">
        <v>99</v>
      </c>
      <c r="V301">
        <v>170</v>
      </c>
      <c r="W301" t="s">
        <v>249</v>
      </c>
      <c r="X301" t="s">
        <v>249</v>
      </c>
      <c r="Y301" t="s">
        <v>249</v>
      </c>
      <c r="Z301" t="s">
        <v>249</v>
      </c>
      <c r="AA301" t="s">
        <v>249</v>
      </c>
      <c r="AB301" t="s">
        <v>249</v>
      </c>
      <c r="AC301" t="s">
        <v>249</v>
      </c>
      <c r="AD301" t="s">
        <v>249</v>
      </c>
      <c r="AE301" t="s">
        <v>249</v>
      </c>
      <c r="AF301" t="s">
        <v>249</v>
      </c>
    </row>
    <row r="302" spans="1:32">
      <c r="A302" s="79" t="s">
        <v>467</v>
      </c>
      <c r="B302" s="98" t="s">
        <v>14</v>
      </c>
      <c r="C302" s="99" t="s">
        <v>224</v>
      </c>
      <c r="D302" s="100" t="s">
        <v>195</v>
      </c>
      <c r="E302" s="101">
        <v>1.0000000000000001E-5</v>
      </c>
      <c r="F302" s="98">
        <v>4</v>
      </c>
      <c r="G302" s="133">
        <v>0.27074999999999999</v>
      </c>
      <c r="H302" s="101">
        <f t="shared" si="68"/>
        <v>1.0830000000000001E-5</v>
      </c>
      <c r="I302" s="98">
        <v>7.5</v>
      </c>
      <c r="J302" s="98">
        <v>0</v>
      </c>
      <c r="K302" s="103">
        <v>0</v>
      </c>
      <c r="L302" t="str">
        <f t="shared" si="66"/>
        <v>С300</v>
      </c>
      <c r="M302" t="str">
        <f t="shared" si="66"/>
        <v>Насос центробежный Р-100/1 А, В</v>
      </c>
      <c r="N302" t="str">
        <f t="shared" si="67"/>
        <v>Полное-ликвидация</v>
      </c>
      <c r="O302" t="s">
        <v>249</v>
      </c>
      <c r="P302" t="s">
        <v>249</v>
      </c>
      <c r="Q302" t="s">
        <v>249</v>
      </c>
      <c r="R302" t="s">
        <v>249</v>
      </c>
      <c r="S302" t="s">
        <v>249</v>
      </c>
      <c r="T302" t="s">
        <v>249</v>
      </c>
      <c r="U302" t="s">
        <v>249</v>
      </c>
      <c r="V302" t="s">
        <v>249</v>
      </c>
      <c r="W302" t="s">
        <v>249</v>
      </c>
      <c r="X302" t="s">
        <v>249</v>
      </c>
      <c r="Y302" t="s">
        <v>249</v>
      </c>
      <c r="Z302" t="s">
        <v>249</v>
      </c>
      <c r="AA302" t="s">
        <v>249</v>
      </c>
      <c r="AB302" t="s">
        <v>249</v>
      </c>
      <c r="AC302" t="s">
        <v>249</v>
      </c>
      <c r="AD302" t="s">
        <v>249</v>
      </c>
      <c r="AE302" t="s">
        <v>249</v>
      </c>
      <c r="AF302" t="s">
        <v>249</v>
      </c>
    </row>
    <row r="303" spans="1:32">
      <c r="A303" s="79" t="s">
        <v>468</v>
      </c>
      <c r="B303" s="98" t="s">
        <v>14</v>
      </c>
      <c r="C303" s="99" t="s">
        <v>225</v>
      </c>
      <c r="D303" s="100" t="s">
        <v>248</v>
      </c>
      <c r="E303" s="101">
        <v>1.0000000000000001E-5</v>
      </c>
      <c r="F303" s="98">
        <v>4</v>
      </c>
      <c r="G303" s="133">
        <v>3.4999999999999996E-2</v>
      </c>
      <c r="H303" s="101">
        <f t="shared" si="68"/>
        <v>1.3999999999999999E-6</v>
      </c>
      <c r="I303" s="98">
        <v>7.5</v>
      </c>
      <c r="J303" s="98">
        <f>I303</f>
        <v>7.5</v>
      </c>
      <c r="K303" s="103">
        <v>120</v>
      </c>
      <c r="L303" t="str">
        <f t="shared" si="66"/>
        <v>С301</v>
      </c>
      <c r="M303" t="str">
        <f t="shared" si="66"/>
        <v>Насос центробежный Р-100/1 А, В</v>
      </c>
      <c r="N303" t="str">
        <f t="shared" si="67"/>
        <v>Полное пожар</v>
      </c>
      <c r="O303">
        <v>15</v>
      </c>
      <c r="P303">
        <v>20</v>
      </c>
      <c r="Q303">
        <v>28</v>
      </c>
      <c r="R303">
        <v>50</v>
      </c>
      <c r="S303" t="s">
        <v>249</v>
      </c>
      <c r="T303" t="s">
        <v>249</v>
      </c>
      <c r="U303" t="s">
        <v>249</v>
      </c>
      <c r="V303" t="s">
        <v>249</v>
      </c>
      <c r="W303" t="s">
        <v>249</v>
      </c>
      <c r="X303" t="s">
        <v>249</v>
      </c>
      <c r="Y303" t="s">
        <v>249</v>
      </c>
      <c r="Z303" t="s">
        <v>249</v>
      </c>
      <c r="AA303" t="s">
        <v>249</v>
      </c>
      <c r="AB303" t="s">
        <v>249</v>
      </c>
      <c r="AC303" t="s">
        <v>249</v>
      </c>
      <c r="AD303" t="s">
        <v>249</v>
      </c>
      <c r="AE303" t="s">
        <v>249</v>
      </c>
      <c r="AF303" t="s">
        <v>249</v>
      </c>
    </row>
    <row r="304" spans="1:32">
      <c r="A304" s="79" t="s">
        <v>469</v>
      </c>
      <c r="B304" s="98" t="s">
        <v>14</v>
      </c>
      <c r="C304" s="99" t="s">
        <v>226</v>
      </c>
      <c r="D304" s="100" t="s">
        <v>228</v>
      </c>
      <c r="E304" s="101">
        <v>1.0000000000000001E-5</v>
      </c>
      <c r="F304" s="98">
        <v>4</v>
      </c>
      <c r="G304" s="133">
        <v>3.3249999999999995E-2</v>
      </c>
      <c r="H304" s="101">
        <f t="shared" si="68"/>
        <v>1.33E-6</v>
      </c>
      <c r="I304" s="98">
        <v>7.5</v>
      </c>
      <c r="J304" s="98">
        <v>0.61</v>
      </c>
      <c r="K304" s="103">
        <v>0</v>
      </c>
      <c r="L304" t="str">
        <f t="shared" si="66"/>
        <v>С302</v>
      </c>
      <c r="M304" t="str">
        <f t="shared" si="66"/>
        <v>Насос центробежный Р-100/1 А, В</v>
      </c>
      <c r="N304" t="str">
        <f t="shared" si="67"/>
        <v>Полное-вспышка</v>
      </c>
      <c r="O304" t="s">
        <v>249</v>
      </c>
      <c r="P304" t="s">
        <v>249</v>
      </c>
      <c r="Q304" t="s">
        <v>249</v>
      </c>
      <c r="R304" t="s">
        <v>249</v>
      </c>
      <c r="S304" t="s">
        <v>249</v>
      </c>
      <c r="T304" t="s">
        <v>249</v>
      </c>
      <c r="U304" t="s">
        <v>249</v>
      </c>
      <c r="V304" t="s">
        <v>249</v>
      </c>
      <c r="W304" t="s">
        <v>249</v>
      </c>
      <c r="X304" t="s">
        <v>249</v>
      </c>
      <c r="Y304">
        <v>27</v>
      </c>
      <c r="Z304">
        <v>32</v>
      </c>
      <c r="AA304" t="s">
        <v>249</v>
      </c>
      <c r="AB304" t="s">
        <v>249</v>
      </c>
      <c r="AC304" t="s">
        <v>249</v>
      </c>
      <c r="AD304" t="s">
        <v>249</v>
      </c>
      <c r="AE304" t="s">
        <v>249</v>
      </c>
      <c r="AF304" t="s">
        <v>249</v>
      </c>
    </row>
    <row r="305" spans="1:32">
      <c r="A305" s="79" t="s">
        <v>470</v>
      </c>
      <c r="B305" s="98" t="s">
        <v>14</v>
      </c>
      <c r="C305" s="99" t="s">
        <v>227</v>
      </c>
      <c r="D305" s="100" t="s">
        <v>195</v>
      </c>
      <c r="E305" s="101">
        <v>1.0000000000000001E-5</v>
      </c>
      <c r="F305" s="98">
        <v>4</v>
      </c>
      <c r="G305" s="133">
        <v>0.63174999999999992</v>
      </c>
      <c r="H305" s="101">
        <f t="shared" si="68"/>
        <v>2.527E-5</v>
      </c>
      <c r="I305" s="98">
        <v>7.5</v>
      </c>
      <c r="J305" s="98">
        <v>0</v>
      </c>
      <c r="K305" s="102">
        <v>0</v>
      </c>
      <c r="L305" t="str">
        <f t="shared" si="66"/>
        <v>С303</v>
      </c>
      <c r="M305" t="str">
        <f t="shared" si="66"/>
        <v>Насос центробежный Р-100/1 А, В</v>
      </c>
      <c r="N305" t="str">
        <f t="shared" si="67"/>
        <v>Полное-ликвидация</v>
      </c>
      <c r="O305" t="s">
        <v>249</v>
      </c>
      <c r="P305" t="s">
        <v>249</v>
      </c>
      <c r="Q305" t="s">
        <v>249</v>
      </c>
      <c r="R305" t="s">
        <v>249</v>
      </c>
      <c r="S305" t="s">
        <v>249</v>
      </c>
      <c r="T305" t="s">
        <v>249</v>
      </c>
      <c r="U305" t="s">
        <v>249</v>
      </c>
      <c r="V305" t="s">
        <v>249</v>
      </c>
      <c r="W305" t="s">
        <v>249</v>
      </c>
      <c r="X305" t="s">
        <v>249</v>
      </c>
      <c r="Y305" t="s">
        <v>249</v>
      </c>
      <c r="Z305" t="s">
        <v>249</v>
      </c>
      <c r="AA305" t="s">
        <v>249</v>
      </c>
      <c r="AB305" t="s">
        <v>249</v>
      </c>
      <c r="AC305" t="s">
        <v>249</v>
      </c>
      <c r="AD305" t="s">
        <v>249</v>
      </c>
      <c r="AE305" t="s">
        <v>249</v>
      </c>
      <c r="AF305" t="s">
        <v>249</v>
      </c>
    </row>
    <row r="306" spans="1:32">
      <c r="A306" s="79" t="s">
        <v>471</v>
      </c>
      <c r="B306" s="92" t="s">
        <v>20</v>
      </c>
      <c r="C306" s="93" t="s">
        <v>221</v>
      </c>
      <c r="D306" s="94" t="s">
        <v>222</v>
      </c>
      <c r="E306" s="95">
        <v>1.0000000000000001E-5</v>
      </c>
      <c r="F306" s="92">
        <v>2</v>
      </c>
      <c r="G306" s="166">
        <v>1.4999999999999999E-2</v>
      </c>
      <c r="H306" s="95">
        <f>E306*F306*G306</f>
        <v>3.0000000000000004E-7</v>
      </c>
      <c r="I306" s="92">
        <v>1.05</v>
      </c>
      <c r="J306" s="92">
        <v>1.05</v>
      </c>
      <c r="K306" s="96">
        <f>J306/12</f>
        <v>8.7500000000000008E-2</v>
      </c>
      <c r="L306" t="str">
        <f t="shared" ref="L306:L311" si="69">A306</f>
        <v>С304</v>
      </c>
      <c r="M306" t="str">
        <f t="shared" ref="M306:M311" si="70">B306</f>
        <v>Насос центробежный, Р-201А,В</v>
      </c>
      <c r="N306" t="str">
        <f t="shared" ref="N306:N311" si="71">D306</f>
        <v>Полное-жидкостной факел</v>
      </c>
      <c r="O306" t="s">
        <v>249</v>
      </c>
      <c r="P306" t="s">
        <v>249</v>
      </c>
      <c r="Q306" t="s">
        <v>249</v>
      </c>
      <c r="R306" t="s">
        <v>249</v>
      </c>
      <c r="S306" t="s">
        <v>249</v>
      </c>
      <c r="T306" t="s">
        <v>249</v>
      </c>
      <c r="U306" t="s">
        <v>249</v>
      </c>
      <c r="V306" t="s">
        <v>249</v>
      </c>
      <c r="W306">
        <v>5</v>
      </c>
      <c r="X306">
        <v>1</v>
      </c>
      <c r="Y306" t="s">
        <v>249</v>
      </c>
      <c r="Z306" t="s">
        <v>249</v>
      </c>
      <c r="AA306" t="s">
        <v>249</v>
      </c>
      <c r="AB306" t="s">
        <v>249</v>
      </c>
      <c r="AC306" t="s">
        <v>249</v>
      </c>
      <c r="AD306" t="s">
        <v>249</v>
      </c>
      <c r="AE306" t="s">
        <v>249</v>
      </c>
      <c r="AF306" t="s">
        <v>249</v>
      </c>
    </row>
    <row r="307" spans="1:32">
      <c r="A307" s="79" t="s">
        <v>472</v>
      </c>
      <c r="B307" s="92" t="s">
        <v>20</v>
      </c>
      <c r="C307" s="93" t="s">
        <v>223</v>
      </c>
      <c r="D307" s="94" t="s">
        <v>197</v>
      </c>
      <c r="E307" s="95">
        <v>1.0000000000000001E-5</v>
      </c>
      <c r="F307" s="92">
        <v>2</v>
      </c>
      <c r="G307" s="166">
        <v>1.4249999999999999E-2</v>
      </c>
      <c r="H307" s="95">
        <f t="shared" ref="H307:H311" si="72">E307*F307*G307</f>
        <v>2.8500000000000002E-7</v>
      </c>
      <c r="I307" s="92">
        <v>1.05</v>
      </c>
      <c r="J307" s="92">
        <v>8.0000000000000002E-3</v>
      </c>
      <c r="K307" s="96">
        <v>0</v>
      </c>
      <c r="L307" t="str">
        <f t="shared" si="69"/>
        <v>С305</v>
      </c>
      <c r="M307" t="str">
        <f t="shared" si="70"/>
        <v>Насос центробежный, Р-201А,В</v>
      </c>
      <c r="N307" t="str">
        <f t="shared" si="71"/>
        <v>Полное-взрыв</v>
      </c>
      <c r="O307" t="s">
        <v>249</v>
      </c>
      <c r="P307" t="s">
        <v>249</v>
      </c>
      <c r="Q307" t="s">
        <v>249</v>
      </c>
      <c r="R307" t="s">
        <v>249</v>
      </c>
      <c r="S307">
        <v>9</v>
      </c>
      <c r="T307">
        <v>18</v>
      </c>
      <c r="U307">
        <v>50</v>
      </c>
      <c r="V307">
        <v>87</v>
      </c>
      <c r="W307" t="s">
        <v>249</v>
      </c>
      <c r="X307" t="s">
        <v>249</v>
      </c>
      <c r="Y307" t="s">
        <v>249</v>
      </c>
      <c r="Z307" t="s">
        <v>249</v>
      </c>
      <c r="AA307" t="s">
        <v>249</v>
      </c>
      <c r="AB307" t="s">
        <v>249</v>
      </c>
      <c r="AC307" t="s">
        <v>249</v>
      </c>
      <c r="AD307" t="s">
        <v>249</v>
      </c>
      <c r="AE307" t="s">
        <v>249</v>
      </c>
      <c r="AF307" t="s">
        <v>249</v>
      </c>
    </row>
    <row r="308" spans="1:32">
      <c r="A308" s="79" t="s">
        <v>473</v>
      </c>
      <c r="B308" s="92" t="s">
        <v>20</v>
      </c>
      <c r="C308" s="93" t="s">
        <v>224</v>
      </c>
      <c r="D308" s="94" t="s">
        <v>195</v>
      </c>
      <c r="E308" s="95">
        <v>1.0000000000000001E-5</v>
      </c>
      <c r="F308" s="92">
        <v>2</v>
      </c>
      <c r="G308" s="166">
        <v>0.27074999999999999</v>
      </c>
      <c r="H308" s="95">
        <f t="shared" si="72"/>
        <v>5.4150000000000007E-6</v>
      </c>
      <c r="I308" s="92">
        <v>1.05</v>
      </c>
      <c r="J308" s="92">
        <v>0</v>
      </c>
      <c r="K308" s="97">
        <v>0</v>
      </c>
      <c r="L308" t="str">
        <f t="shared" si="69"/>
        <v>С306</v>
      </c>
      <c r="M308" t="str">
        <f t="shared" si="70"/>
        <v>Насос центробежный, Р-201А,В</v>
      </c>
      <c r="N308" t="str">
        <f t="shared" si="71"/>
        <v>Полное-ликвидация</v>
      </c>
      <c r="O308" t="s">
        <v>249</v>
      </c>
      <c r="P308" t="s">
        <v>249</v>
      </c>
      <c r="Q308" t="s">
        <v>249</v>
      </c>
      <c r="R308" t="s">
        <v>249</v>
      </c>
      <c r="S308" t="s">
        <v>249</v>
      </c>
      <c r="T308" t="s">
        <v>249</v>
      </c>
      <c r="U308" t="s">
        <v>249</v>
      </c>
      <c r="V308" t="s">
        <v>249</v>
      </c>
      <c r="W308" t="s">
        <v>249</v>
      </c>
      <c r="X308" t="s">
        <v>249</v>
      </c>
      <c r="Y308" t="s">
        <v>249</v>
      </c>
      <c r="Z308" t="s">
        <v>249</v>
      </c>
      <c r="AA308" t="s">
        <v>249</v>
      </c>
      <c r="AB308" t="s">
        <v>249</v>
      </c>
      <c r="AC308" t="s">
        <v>249</v>
      </c>
      <c r="AD308" t="s">
        <v>249</v>
      </c>
      <c r="AE308" t="s">
        <v>249</v>
      </c>
      <c r="AF308" t="s">
        <v>249</v>
      </c>
    </row>
    <row r="309" spans="1:32">
      <c r="A309" s="79" t="s">
        <v>474</v>
      </c>
      <c r="B309" s="92" t="s">
        <v>20</v>
      </c>
      <c r="C309" s="93" t="s">
        <v>225</v>
      </c>
      <c r="D309" s="94" t="s">
        <v>248</v>
      </c>
      <c r="E309" s="95">
        <v>1.0000000000000001E-5</v>
      </c>
      <c r="F309" s="92">
        <v>2</v>
      </c>
      <c r="G309" s="166">
        <v>3.4999999999999996E-2</v>
      </c>
      <c r="H309" s="95">
        <f t="shared" si="72"/>
        <v>6.9999999999999997E-7</v>
      </c>
      <c r="I309" s="92">
        <v>1.05</v>
      </c>
      <c r="J309" s="92">
        <f>I309</f>
        <v>1.05</v>
      </c>
      <c r="K309" s="97">
        <v>20</v>
      </c>
      <c r="L309" t="str">
        <f t="shared" si="69"/>
        <v>С307</v>
      </c>
      <c r="M309" t="str">
        <f t="shared" si="70"/>
        <v>Насос центробежный, Р-201А,В</v>
      </c>
      <c r="N309" t="str">
        <f t="shared" si="71"/>
        <v>Полное пожар</v>
      </c>
      <c r="O309">
        <v>12</v>
      </c>
      <c r="P309">
        <v>15</v>
      </c>
      <c r="Q309">
        <v>20</v>
      </c>
      <c r="R309">
        <v>34</v>
      </c>
      <c r="S309" t="s">
        <v>249</v>
      </c>
      <c r="T309" t="s">
        <v>249</v>
      </c>
      <c r="U309" t="s">
        <v>249</v>
      </c>
      <c r="V309" t="s">
        <v>249</v>
      </c>
      <c r="W309" t="s">
        <v>249</v>
      </c>
      <c r="X309" t="s">
        <v>249</v>
      </c>
      <c r="Y309" t="s">
        <v>249</v>
      </c>
      <c r="Z309" t="s">
        <v>249</v>
      </c>
      <c r="AA309" t="s">
        <v>249</v>
      </c>
      <c r="AB309" t="s">
        <v>249</v>
      </c>
      <c r="AC309" t="s">
        <v>249</v>
      </c>
      <c r="AD309" t="s">
        <v>249</v>
      </c>
      <c r="AE309" t="s">
        <v>249</v>
      </c>
      <c r="AF309" t="s">
        <v>249</v>
      </c>
    </row>
    <row r="310" spans="1:32">
      <c r="A310" s="79" t="s">
        <v>475</v>
      </c>
      <c r="B310" s="92" t="s">
        <v>20</v>
      </c>
      <c r="C310" s="93" t="s">
        <v>226</v>
      </c>
      <c r="D310" s="94" t="s">
        <v>228</v>
      </c>
      <c r="E310" s="95">
        <v>1.0000000000000001E-5</v>
      </c>
      <c r="F310" s="92">
        <v>2</v>
      </c>
      <c r="G310" s="166">
        <v>3.3249999999999995E-2</v>
      </c>
      <c r="H310" s="95">
        <f t="shared" si="72"/>
        <v>6.6499999999999999E-7</v>
      </c>
      <c r="I310" s="92">
        <v>1.05</v>
      </c>
      <c r="J310" s="92">
        <v>0.08</v>
      </c>
      <c r="K310" s="97">
        <v>0</v>
      </c>
      <c r="L310" t="str">
        <f t="shared" si="69"/>
        <v>С308</v>
      </c>
      <c r="M310" t="str">
        <f t="shared" si="70"/>
        <v>Насос центробежный, Р-201А,В</v>
      </c>
      <c r="N310" t="str">
        <f t="shared" si="71"/>
        <v>Полное-вспышка</v>
      </c>
      <c r="O310" t="s">
        <v>249</v>
      </c>
      <c r="P310" t="s">
        <v>249</v>
      </c>
      <c r="Q310" t="s">
        <v>249</v>
      </c>
      <c r="R310" t="s">
        <v>249</v>
      </c>
      <c r="S310" t="s">
        <v>249</v>
      </c>
      <c r="T310" t="s">
        <v>249</v>
      </c>
      <c r="U310" t="s">
        <v>249</v>
      </c>
      <c r="V310" t="s">
        <v>249</v>
      </c>
      <c r="W310" t="s">
        <v>249</v>
      </c>
      <c r="X310" t="s">
        <v>249</v>
      </c>
      <c r="Y310">
        <v>14</v>
      </c>
      <c r="Z310">
        <v>16</v>
      </c>
      <c r="AA310" t="s">
        <v>249</v>
      </c>
      <c r="AB310" t="s">
        <v>249</v>
      </c>
      <c r="AC310" t="s">
        <v>249</v>
      </c>
      <c r="AD310" t="s">
        <v>249</v>
      </c>
      <c r="AE310" t="s">
        <v>249</v>
      </c>
      <c r="AF310" t="s">
        <v>249</v>
      </c>
    </row>
    <row r="311" spans="1:32">
      <c r="A311" s="79" t="s">
        <v>476</v>
      </c>
      <c r="B311" s="92" t="s">
        <v>20</v>
      </c>
      <c r="C311" s="93" t="s">
        <v>227</v>
      </c>
      <c r="D311" s="94" t="s">
        <v>195</v>
      </c>
      <c r="E311" s="95">
        <v>1.0000000000000001E-5</v>
      </c>
      <c r="F311" s="92">
        <v>2</v>
      </c>
      <c r="G311" s="166">
        <v>0.63174999999999992</v>
      </c>
      <c r="H311" s="95">
        <f t="shared" si="72"/>
        <v>1.2635E-5</v>
      </c>
      <c r="I311" s="92">
        <v>1.05</v>
      </c>
      <c r="J311" s="92">
        <v>0</v>
      </c>
      <c r="K311" s="96">
        <v>0</v>
      </c>
      <c r="L311" t="str">
        <f t="shared" si="69"/>
        <v>С309</v>
      </c>
      <c r="M311" t="str">
        <f t="shared" si="70"/>
        <v>Насос центробежный, Р-201А,В</v>
      </c>
      <c r="N311" t="str">
        <f t="shared" si="71"/>
        <v>Полное-ликвидация</v>
      </c>
      <c r="O311" t="s">
        <v>249</v>
      </c>
      <c r="P311" t="s">
        <v>249</v>
      </c>
      <c r="Q311" t="s">
        <v>249</v>
      </c>
      <c r="R311" t="s">
        <v>249</v>
      </c>
      <c r="S311" t="s">
        <v>249</v>
      </c>
      <c r="T311" t="s">
        <v>249</v>
      </c>
      <c r="U311" t="s">
        <v>249</v>
      </c>
      <c r="V311" t="s">
        <v>249</v>
      </c>
      <c r="W311" t="s">
        <v>249</v>
      </c>
      <c r="X311" t="s">
        <v>249</v>
      </c>
      <c r="Y311" t="s">
        <v>249</v>
      </c>
      <c r="Z311" t="s">
        <v>249</v>
      </c>
      <c r="AA311" t="s">
        <v>249</v>
      </c>
      <c r="AB311" t="s">
        <v>249</v>
      </c>
      <c r="AC311" t="s">
        <v>249</v>
      </c>
      <c r="AD311" t="s">
        <v>249</v>
      </c>
      <c r="AE311" t="s">
        <v>249</v>
      </c>
      <c r="AF311" t="s">
        <v>249</v>
      </c>
    </row>
    <row r="312" spans="1:32">
      <c r="A312" s="79" t="s">
        <v>477</v>
      </c>
      <c r="B312" s="83" t="s">
        <v>27</v>
      </c>
      <c r="C312" s="87" t="s">
        <v>221</v>
      </c>
      <c r="D312" s="84" t="s">
        <v>222</v>
      </c>
      <c r="E312" s="85">
        <v>1.0000000000000001E-5</v>
      </c>
      <c r="F312" s="83">
        <v>2</v>
      </c>
      <c r="G312" s="203">
        <v>1.4999999999999999E-2</v>
      </c>
      <c r="H312" s="85">
        <f>E312*F312*G312</f>
        <v>3.0000000000000004E-7</v>
      </c>
      <c r="I312" s="83">
        <v>1.03</v>
      </c>
      <c r="J312" s="83">
        <v>1.03</v>
      </c>
      <c r="K312" s="88">
        <f>J312/12</f>
        <v>8.5833333333333331E-2</v>
      </c>
      <c r="L312" t="str">
        <f t="shared" ref="L312:L317" si="73">A312</f>
        <v>С310</v>
      </c>
      <c r="M312" t="str">
        <f t="shared" ref="M312:M317" si="74">B312</f>
        <v>Насос центробежный, Р-301А, В</v>
      </c>
      <c r="N312" t="str">
        <f t="shared" ref="N312:N317" si="75">D312</f>
        <v>Полное-жидкостной факел</v>
      </c>
      <c r="O312" t="s">
        <v>249</v>
      </c>
      <c r="P312" t="s">
        <v>249</v>
      </c>
      <c r="Q312" t="s">
        <v>249</v>
      </c>
      <c r="R312" t="s">
        <v>249</v>
      </c>
      <c r="S312" t="s">
        <v>249</v>
      </c>
      <c r="T312" t="s">
        <v>249</v>
      </c>
      <c r="U312" t="s">
        <v>249</v>
      </c>
      <c r="V312" t="s">
        <v>249</v>
      </c>
      <c r="W312">
        <v>5</v>
      </c>
      <c r="X312">
        <v>1</v>
      </c>
      <c r="Y312" t="s">
        <v>249</v>
      </c>
      <c r="Z312" t="s">
        <v>249</v>
      </c>
      <c r="AA312" t="s">
        <v>249</v>
      </c>
      <c r="AB312" t="s">
        <v>249</v>
      </c>
      <c r="AC312" t="s">
        <v>249</v>
      </c>
      <c r="AD312" t="s">
        <v>249</v>
      </c>
      <c r="AE312" t="s">
        <v>249</v>
      </c>
      <c r="AF312" t="s">
        <v>249</v>
      </c>
    </row>
    <row r="313" spans="1:32">
      <c r="A313" s="79" t="s">
        <v>478</v>
      </c>
      <c r="B313" s="83" t="s">
        <v>27</v>
      </c>
      <c r="C313" s="87" t="s">
        <v>223</v>
      </c>
      <c r="D313" s="84" t="s">
        <v>197</v>
      </c>
      <c r="E313" s="85">
        <v>1.0000000000000001E-5</v>
      </c>
      <c r="F313" s="83">
        <v>2</v>
      </c>
      <c r="G313" s="203">
        <v>1.4249999999999999E-2</v>
      </c>
      <c r="H313" s="85">
        <f t="shared" ref="H313:H317" si="76">E313*F313*G313</f>
        <v>2.8500000000000002E-7</v>
      </c>
      <c r="I313" s="83">
        <v>1.03</v>
      </c>
      <c r="J313" s="83">
        <v>8.0000000000000002E-3</v>
      </c>
      <c r="K313" s="88">
        <v>0</v>
      </c>
      <c r="L313" t="str">
        <f t="shared" si="73"/>
        <v>С311</v>
      </c>
      <c r="M313" t="str">
        <f t="shared" si="74"/>
        <v>Насос центробежный, Р-301А, В</v>
      </c>
      <c r="N313" t="str">
        <f t="shared" si="75"/>
        <v>Полное-взрыв</v>
      </c>
      <c r="O313" t="s">
        <v>249</v>
      </c>
      <c r="P313" t="s">
        <v>249</v>
      </c>
      <c r="Q313" t="s">
        <v>249</v>
      </c>
      <c r="R313" t="s">
        <v>249</v>
      </c>
      <c r="S313">
        <v>9</v>
      </c>
      <c r="T313">
        <v>18</v>
      </c>
      <c r="U313">
        <v>50</v>
      </c>
      <c r="V313">
        <v>87</v>
      </c>
      <c r="W313" t="s">
        <v>249</v>
      </c>
      <c r="X313" t="s">
        <v>249</v>
      </c>
      <c r="Y313" t="s">
        <v>249</v>
      </c>
      <c r="Z313" t="s">
        <v>249</v>
      </c>
      <c r="AA313" t="s">
        <v>249</v>
      </c>
      <c r="AB313" t="s">
        <v>249</v>
      </c>
      <c r="AC313" t="s">
        <v>249</v>
      </c>
      <c r="AD313" t="s">
        <v>249</v>
      </c>
      <c r="AE313" t="s">
        <v>249</v>
      </c>
      <c r="AF313" t="s">
        <v>249</v>
      </c>
    </row>
    <row r="314" spans="1:32">
      <c r="A314" s="79" t="s">
        <v>479</v>
      </c>
      <c r="B314" s="83" t="s">
        <v>27</v>
      </c>
      <c r="C314" s="87" t="s">
        <v>224</v>
      </c>
      <c r="D314" s="84" t="s">
        <v>195</v>
      </c>
      <c r="E314" s="85">
        <v>1.0000000000000001E-5</v>
      </c>
      <c r="F314" s="83">
        <v>2</v>
      </c>
      <c r="G314" s="203">
        <v>0.27074999999999999</v>
      </c>
      <c r="H314" s="85">
        <f t="shared" si="76"/>
        <v>5.4150000000000007E-6</v>
      </c>
      <c r="I314" s="83">
        <v>1.03</v>
      </c>
      <c r="J314" s="83">
        <v>0</v>
      </c>
      <c r="K314" s="91">
        <v>0</v>
      </c>
      <c r="L314" t="str">
        <f t="shared" si="73"/>
        <v>С312</v>
      </c>
      <c r="M314" t="str">
        <f t="shared" si="74"/>
        <v>Насос центробежный, Р-301А, В</v>
      </c>
      <c r="N314" t="str">
        <f t="shared" si="75"/>
        <v>Полное-ликвидация</v>
      </c>
      <c r="O314" t="s">
        <v>249</v>
      </c>
      <c r="P314" t="s">
        <v>249</v>
      </c>
      <c r="Q314" t="s">
        <v>249</v>
      </c>
      <c r="R314" t="s">
        <v>249</v>
      </c>
      <c r="S314" t="s">
        <v>249</v>
      </c>
      <c r="T314" t="s">
        <v>249</v>
      </c>
      <c r="U314" t="s">
        <v>249</v>
      </c>
      <c r="V314" t="s">
        <v>249</v>
      </c>
      <c r="W314" t="s">
        <v>249</v>
      </c>
      <c r="X314" t="s">
        <v>249</v>
      </c>
      <c r="Y314" t="s">
        <v>249</v>
      </c>
      <c r="Z314" t="s">
        <v>249</v>
      </c>
      <c r="AA314" t="s">
        <v>249</v>
      </c>
      <c r="AB314" t="s">
        <v>249</v>
      </c>
      <c r="AC314" t="s">
        <v>249</v>
      </c>
      <c r="AD314" t="s">
        <v>249</v>
      </c>
      <c r="AE314" t="s">
        <v>249</v>
      </c>
      <c r="AF314" t="s">
        <v>249</v>
      </c>
    </row>
    <row r="315" spans="1:32">
      <c r="A315" s="79" t="s">
        <v>480</v>
      </c>
      <c r="B315" s="83" t="s">
        <v>27</v>
      </c>
      <c r="C315" s="87" t="s">
        <v>225</v>
      </c>
      <c r="D315" s="84" t="s">
        <v>248</v>
      </c>
      <c r="E315" s="85">
        <v>1.0000000000000001E-5</v>
      </c>
      <c r="F315" s="83">
        <v>2</v>
      </c>
      <c r="G315" s="203">
        <v>3.4999999999999996E-2</v>
      </c>
      <c r="H315" s="85">
        <f t="shared" si="76"/>
        <v>6.9999999999999997E-7</v>
      </c>
      <c r="I315" s="83">
        <v>1.03</v>
      </c>
      <c r="J315" s="83">
        <f>I315</f>
        <v>1.03</v>
      </c>
      <c r="K315" s="91">
        <v>20</v>
      </c>
      <c r="L315" t="str">
        <f t="shared" si="73"/>
        <v>С313</v>
      </c>
      <c r="M315" t="str">
        <f t="shared" si="74"/>
        <v>Насос центробежный, Р-301А, В</v>
      </c>
      <c r="N315" t="str">
        <f t="shared" si="75"/>
        <v>Полное пожар</v>
      </c>
      <c r="O315">
        <v>12</v>
      </c>
      <c r="P315">
        <v>15</v>
      </c>
      <c r="Q315">
        <v>20</v>
      </c>
      <c r="R315">
        <v>34</v>
      </c>
      <c r="S315" t="s">
        <v>249</v>
      </c>
      <c r="T315" t="s">
        <v>249</v>
      </c>
      <c r="U315" t="s">
        <v>249</v>
      </c>
      <c r="V315" t="s">
        <v>249</v>
      </c>
      <c r="W315" t="s">
        <v>249</v>
      </c>
      <c r="X315" t="s">
        <v>249</v>
      </c>
      <c r="Y315" t="s">
        <v>249</v>
      </c>
      <c r="Z315" t="s">
        <v>249</v>
      </c>
      <c r="AA315" t="s">
        <v>249</v>
      </c>
      <c r="AB315" t="s">
        <v>249</v>
      </c>
      <c r="AC315" t="s">
        <v>249</v>
      </c>
      <c r="AD315" t="s">
        <v>249</v>
      </c>
      <c r="AE315" t="s">
        <v>249</v>
      </c>
      <c r="AF315" t="s">
        <v>249</v>
      </c>
    </row>
    <row r="316" spans="1:32">
      <c r="A316" s="79" t="s">
        <v>481</v>
      </c>
      <c r="B316" s="83" t="s">
        <v>27</v>
      </c>
      <c r="C316" s="87" t="s">
        <v>226</v>
      </c>
      <c r="D316" s="84" t="s">
        <v>228</v>
      </c>
      <c r="E316" s="85">
        <v>1.0000000000000001E-5</v>
      </c>
      <c r="F316" s="83">
        <v>2</v>
      </c>
      <c r="G316" s="203">
        <v>3.3249999999999995E-2</v>
      </c>
      <c r="H316" s="85">
        <f t="shared" si="76"/>
        <v>6.6499999999999999E-7</v>
      </c>
      <c r="I316" s="83">
        <v>1.03</v>
      </c>
      <c r="J316" s="83">
        <v>0.08</v>
      </c>
      <c r="K316" s="91">
        <v>0</v>
      </c>
      <c r="L316" t="str">
        <f t="shared" si="73"/>
        <v>С314</v>
      </c>
      <c r="M316" t="str">
        <f t="shared" si="74"/>
        <v>Насос центробежный, Р-301А, В</v>
      </c>
      <c r="N316" t="str">
        <f t="shared" si="75"/>
        <v>Полное-вспышка</v>
      </c>
      <c r="O316" t="s">
        <v>249</v>
      </c>
      <c r="P316" t="s">
        <v>249</v>
      </c>
      <c r="Q316" t="s">
        <v>249</v>
      </c>
      <c r="R316" t="s">
        <v>249</v>
      </c>
      <c r="S316" t="s">
        <v>249</v>
      </c>
      <c r="T316" t="s">
        <v>249</v>
      </c>
      <c r="U316" t="s">
        <v>249</v>
      </c>
      <c r="V316" t="s">
        <v>249</v>
      </c>
      <c r="W316" t="s">
        <v>249</v>
      </c>
      <c r="X316" t="s">
        <v>249</v>
      </c>
      <c r="Y316">
        <v>14</v>
      </c>
      <c r="Z316">
        <v>16</v>
      </c>
      <c r="AA316" t="s">
        <v>249</v>
      </c>
      <c r="AB316" t="s">
        <v>249</v>
      </c>
      <c r="AC316" t="s">
        <v>249</v>
      </c>
      <c r="AD316" t="s">
        <v>249</v>
      </c>
      <c r="AE316" t="s">
        <v>249</v>
      </c>
      <c r="AF316" t="s">
        <v>249</v>
      </c>
    </row>
    <row r="317" spans="1:32">
      <c r="A317" s="79" t="s">
        <v>482</v>
      </c>
      <c r="B317" s="83" t="s">
        <v>27</v>
      </c>
      <c r="C317" s="87" t="s">
        <v>227</v>
      </c>
      <c r="D317" s="84" t="s">
        <v>195</v>
      </c>
      <c r="E317" s="85">
        <v>1.0000000000000001E-5</v>
      </c>
      <c r="F317" s="83">
        <v>2</v>
      </c>
      <c r="G317" s="203">
        <v>0.63174999999999992</v>
      </c>
      <c r="H317" s="85">
        <f t="shared" si="76"/>
        <v>1.2635E-5</v>
      </c>
      <c r="I317" s="83">
        <v>1.03</v>
      </c>
      <c r="J317" s="83">
        <v>0</v>
      </c>
      <c r="K317" s="88">
        <v>0</v>
      </c>
      <c r="L317" t="str">
        <f t="shared" si="73"/>
        <v>С315</v>
      </c>
      <c r="M317" t="str">
        <f t="shared" si="74"/>
        <v>Насос центробежный, Р-301А, В</v>
      </c>
      <c r="N317" t="str">
        <f t="shared" si="75"/>
        <v>Полное-ликвидация</v>
      </c>
      <c r="O317" t="s">
        <v>249</v>
      </c>
      <c r="P317" t="s">
        <v>249</v>
      </c>
      <c r="Q317" t="s">
        <v>249</v>
      </c>
      <c r="R317" t="s">
        <v>249</v>
      </c>
      <c r="S317" t="s">
        <v>249</v>
      </c>
      <c r="T317" t="s">
        <v>249</v>
      </c>
      <c r="U317" t="s">
        <v>249</v>
      </c>
      <c r="V317" t="s">
        <v>249</v>
      </c>
      <c r="W317" t="s">
        <v>249</v>
      </c>
      <c r="X317" t="s">
        <v>249</v>
      </c>
      <c r="Y317" t="s">
        <v>249</v>
      </c>
      <c r="Z317" t="s">
        <v>249</v>
      </c>
      <c r="AA317" t="s">
        <v>249</v>
      </c>
      <c r="AB317" t="s">
        <v>249</v>
      </c>
      <c r="AC317" t="s">
        <v>249</v>
      </c>
      <c r="AD317" t="s">
        <v>249</v>
      </c>
      <c r="AE317" t="s">
        <v>249</v>
      </c>
      <c r="AF317" t="s">
        <v>249</v>
      </c>
    </row>
    <row r="318" spans="1:32">
      <c r="A318" s="79" t="s">
        <v>483</v>
      </c>
      <c r="B318" s="92" t="s">
        <v>37</v>
      </c>
      <c r="C318" s="93" t="s">
        <v>221</v>
      </c>
      <c r="D318" s="94" t="s">
        <v>222</v>
      </c>
      <c r="E318" s="95">
        <v>1.0000000000000001E-5</v>
      </c>
      <c r="F318" s="92">
        <v>2</v>
      </c>
      <c r="G318" s="166">
        <v>1.4999999999999999E-2</v>
      </c>
      <c r="H318" s="95">
        <f>E318*F318*G318</f>
        <v>3.0000000000000004E-7</v>
      </c>
      <c r="I318" s="92">
        <v>4.13</v>
      </c>
      <c r="J318" s="92">
        <v>4.13</v>
      </c>
      <c r="K318" s="96">
        <f>J318/12</f>
        <v>0.34416666666666668</v>
      </c>
      <c r="L318" t="str">
        <f t="shared" ref="L318:L323" si="77">A318</f>
        <v>С316</v>
      </c>
      <c r="M318" t="str">
        <f t="shared" ref="M318:M323" si="78">B318</f>
        <v>Насос центробежный Р-403А,В</v>
      </c>
      <c r="N318" t="str">
        <f t="shared" ref="N318:N323" si="79">D318</f>
        <v>Полное-жидкостной факел</v>
      </c>
      <c r="O318" t="s">
        <v>249</v>
      </c>
      <c r="P318" t="s">
        <v>249</v>
      </c>
      <c r="Q318" t="s">
        <v>249</v>
      </c>
      <c r="R318" t="s">
        <v>249</v>
      </c>
      <c r="S318" t="s">
        <v>249</v>
      </c>
      <c r="T318" t="s">
        <v>249</v>
      </c>
      <c r="U318" t="s">
        <v>249</v>
      </c>
      <c r="V318" t="s">
        <v>249</v>
      </c>
      <c r="W318">
        <v>9</v>
      </c>
      <c r="X318">
        <v>2</v>
      </c>
      <c r="Y318" t="s">
        <v>249</v>
      </c>
      <c r="Z318" t="s">
        <v>249</v>
      </c>
      <c r="AA318" t="s">
        <v>249</v>
      </c>
      <c r="AB318" t="s">
        <v>249</v>
      </c>
      <c r="AC318" t="s">
        <v>249</v>
      </c>
      <c r="AD318" t="s">
        <v>249</v>
      </c>
      <c r="AE318" t="s">
        <v>249</v>
      </c>
      <c r="AF318" t="s">
        <v>249</v>
      </c>
    </row>
    <row r="319" spans="1:32">
      <c r="A319" s="79" t="s">
        <v>484</v>
      </c>
      <c r="B319" s="92" t="s">
        <v>37</v>
      </c>
      <c r="C319" s="93" t="s">
        <v>223</v>
      </c>
      <c r="D319" s="94" t="s">
        <v>197</v>
      </c>
      <c r="E319" s="95">
        <v>1.0000000000000001E-5</v>
      </c>
      <c r="F319" s="92">
        <v>2</v>
      </c>
      <c r="G319" s="166">
        <v>1.4249999999999999E-2</v>
      </c>
      <c r="H319" s="95">
        <f t="shared" ref="H319:H323" si="80">E319*F319*G319</f>
        <v>2.8500000000000002E-7</v>
      </c>
      <c r="I319" s="92">
        <v>4.13</v>
      </c>
      <c r="J319" s="92">
        <v>7.0000000000000007E-2</v>
      </c>
      <c r="K319" s="96">
        <v>0</v>
      </c>
      <c r="L319" t="str">
        <f t="shared" si="77"/>
        <v>С317</v>
      </c>
      <c r="M319" t="str">
        <f t="shared" si="78"/>
        <v>Насос центробежный Р-403А,В</v>
      </c>
      <c r="N319" t="str">
        <f t="shared" si="79"/>
        <v>Полное-взрыв</v>
      </c>
      <c r="O319" t="s">
        <v>249</v>
      </c>
      <c r="P319" t="s">
        <v>249</v>
      </c>
      <c r="Q319" t="s">
        <v>249</v>
      </c>
      <c r="R319" t="s">
        <v>249</v>
      </c>
      <c r="S319">
        <v>19</v>
      </c>
      <c r="T319">
        <v>38</v>
      </c>
      <c r="U319">
        <v>104</v>
      </c>
      <c r="V319">
        <v>179</v>
      </c>
      <c r="W319" t="s">
        <v>249</v>
      </c>
      <c r="X319" t="s">
        <v>249</v>
      </c>
      <c r="Y319" t="s">
        <v>249</v>
      </c>
      <c r="Z319" t="s">
        <v>249</v>
      </c>
      <c r="AA319" t="s">
        <v>249</v>
      </c>
      <c r="AB319" t="s">
        <v>249</v>
      </c>
      <c r="AC319" t="s">
        <v>249</v>
      </c>
      <c r="AD319" t="s">
        <v>249</v>
      </c>
      <c r="AE319" t="s">
        <v>249</v>
      </c>
      <c r="AF319" t="s">
        <v>249</v>
      </c>
    </row>
    <row r="320" spans="1:32">
      <c r="A320" s="79" t="s">
        <v>485</v>
      </c>
      <c r="B320" s="92" t="s">
        <v>37</v>
      </c>
      <c r="C320" s="93" t="s">
        <v>224</v>
      </c>
      <c r="D320" s="94" t="s">
        <v>195</v>
      </c>
      <c r="E320" s="95">
        <v>1.0000000000000001E-5</v>
      </c>
      <c r="F320" s="92">
        <v>2</v>
      </c>
      <c r="G320" s="166">
        <v>0.27074999999999999</v>
      </c>
      <c r="H320" s="95">
        <f t="shared" si="80"/>
        <v>5.4150000000000007E-6</v>
      </c>
      <c r="I320" s="92">
        <v>4.13</v>
      </c>
      <c r="J320" s="92">
        <v>0</v>
      </c>
      <c r="K320" s="97">
        <v>0</v>
      </c>
      <c r="L320" t="str">
        <f t="shared" si="77"/>
        <v>С318</v>
      </c>
      <c r="M320" t="str">
        <f t="shared" si="78"/>
        <v>Насос центробежный Р-403А,В</v>
      </c>
      <c r="N320" t="str">
        <f t="shared" si="79"/>
        <v>Полное-ликвидация</v>
      </c>
      <c r="O320" t="s">
        <v>249</v>
      </c>
      <c r="P320" t="s">
        <v>249</v>
      </c>
      <c r="Q320" t="s">
        <v>249</v>
      </c>
      <c r="R320" t="s">
        <v>249</v>
      </c>
      <c r="S320" t="s">
        <v>249</v>
      </c>
      <c r="T320" t="s">
        <v>249</v>
      </c>
      <c r="U320" t="s">
        <v>249</v>
      </c>
      <c r="V320" t="s">
        <v>249</v>
      </c>
      <c r="W320" t="s">
        <v>249</v>
      </c>
      <c r="X320" t="s">
        <v>249</v>
      </c>
      <c r="Y320" t="s">
        <v>249</v>
      </c>
      <c r="Z320" t="s">
        <v>249</v>
      </c>
      <c r="AA320" t="s">
        <v>249</v>
      </c>
      <c r="AB320" t="s">
        <v>249</v>
      </c>
      <c r="AC320" t="s">
        <v>249</v>
      </c>
      <c r="AD320" t="s">
        <v>249</v>
      </c>
      <c r="AE320" t="s">
        <v>249</v>
      </c>
      <c r="AF320" t="s">
        <v>249</v>
      </c>
    </row>
    <row r="321" spans="1:32">
      <c r="A321" s="79" t="s">
        <v>486</v>
      </c>
      <c r="B321" s="92" t="s">
        <v>37</v>
      </c>
      <c r="C321" s="93" t="s">
        <v>225</v>
      </c>
      <c r="D321" s="94" t="s">
        <v>248</v>
      </c>
      <c r="E321" s="95">
        <v>1.0000000000000001E-5</v>
      </c>
      <c r="F321" s="92">
        <v>2</v>
      </c>
      <c r="G321" s="166">
        <v>3.4999999999999996E-2</v>
      </c>
      <c r="H321" s="95">
        <f t="shared" si="80"/>
        <v>6.9999999999999997E-7</v>
      </c>
      <c r="I321" s="92">
        <v>4.13</v>
      </c>
      <c r="J321" s="92">
        <f>I321</f>
        <v>4.13</v>
      </c>
      <c r="K321" s="97">
        <v>40</v>
      </c>
      <c r="L321" t="str">
        <f t="shared" si="77"/>
        <v>С319</v>
      </c>
      <c r="M321" t="str">
        <f t="shared" si="78"/>
        <v>Насос центробежный Р-403А,В</v>
      </c>
      <c r="N321" t="str">
        <f t="shared" si="79"/>
        <v>Полное пожар</v>
      </c>
      <c r="O321">
        <v>13</v>
      </c>
      <c r="P321">
        <v>17</v>
      </c>
      <c r="Q321">
        <v>22</v>
      </c>
      <c r="R321">
        <v>39</v>
      </c>
      <c r="S321" t="s">
        <v>249</v>
      </c>
      <c r="T321" t="s">
        <v>249</v>
      </c>
      <c r="U321" t="s">
        <v>249</v>
      </c>
      <c r="V321" t="s">
        <v>249</v>
      </c>
      <c r="W321" t="s">
        <v>249</v>
      </c>
      <c r="X321" t="s">
        <v>249</v>
      </c>
      <c r="Y321" t="s">
        <v>249</v>
      </c>
      <c r="Z321" t="s">
        <v>249</v>
      </c>
      <c r="AA321" t="s">
        <v>249</v>
      </c>
      <c r="AB321" t="s">
        <v>249</v>
      </c>
      <c r="AC321" t="s">
        <v>249</v>
      </c>
      <c r="AD321" t="s">
        <v>249</v>
      </c>
      <c r="AE321" t="s">
        <v>249</v>
      </c>
      <c r="AF321" t="s">
        <v>249</v>
      </c>
    </row>
    <row r="322" spans="1:32">
      <c r="A322" s="79" t="s">
        <v>487</v>
      </c>
      <c r="B322" s="92" t="s">
        <v>37</v>
      </c>
      <c r="C322" s="93" t="s">
        <v>226</v>
      </c>
      <c r="D322" s="94" t="s">
        <v>228</v>
      </c>
      <c r="E322" s="95">
        <v>1.0000000000000001E-5</v>
      </c>
      <c r="F322" s="92">
        <v>2</v>
      </c>
      <c r="G322" s="166">
        <v>3.3249999999999995E-2</v>
      </c>
      <c r="H322" s="95">
        <f t="shared" si="80"/>
        <v>6.6499999999999999E-7</v>
      </c>
      <c r="I322" s="92">
        <v>4.13</v>
      </c>
      <c r="J322" s="92">
        <v>0.7</v>
      </c>
      <c r="K322" s="97">
        <v>0</v>
      </c>
      <c r="L322" t="str">
        <f t="shared" si="77"/>
        <v>С320</v>
      </c>
      <c r="M322" t="str">
        <f t="shared" si="78"/>
        <v>Насос центробежный Р-403А,В</v>
      </c>
      <c r="N322" t="str">
        <f t="shared" si="79"/>
        <v>Полное-вспышка</v>
      </c>
      <c r="O322" t="s">
        <v>249</v>
      </c>
      <c r="P322" t="s">
        <v>249</v>
      </c>
      <c r="Q322" t="s">
        <v>249</v>
      </c>
      <c r="R322" t="s">
        <v>249</v>
      </c>
      <c r="S322" t="s">
        <v>249</v>
      </c>
      <c r="T322" t="s">
        <v>249</v>
      </c>
      <c r="U322" t="s">
        <v>249</v>
      </c>
      <c r="V322" t="s">
        <v>249</v>
      </c>
      <c r="W322" t="s">
        <v>249</v>
      </c>
      <c r="X322" t="s">
        <v>249</v>
      </c>
      <c r="Y322">
        <v>28</v>
      </c>
      <c r="Z322">
        <v>33</v>
      </c>
      <c r="AA322" t="s">
        <v>249</v>
      </c>
      <c r="AB322" t="s">
        <v>249</v>
      </c>
      <c r="AC322" t="s">
        <v>249</v>
      </c>
      <c r="AD322" t="s">
        <v>249</v>
      </c>
      <c r="AE322" t="s">
        <v>249</v>
      </c>
      <c r="AF322" t="s">
        <v>249</v>
      </c>
    </row>
    <row r="323" spans="1:32">
      <c r="A323" s="79" t="s">
        <v>488</v>
      </c>
      <c r="B323" s="92" t="s">
        <v>37</v>
      </c>
      <c r="C323" s="93" t="s">
        <v>227</v>
      </c>
      <c r="D323" s="94" t="s">
        <v>195</v>
      </c>
      <c r="E323" s="95">
        <v>1.0000000000000001E-5</v>
      </c>
      <c r="F323" s="92">
        <v>2</v>
      </c>
      <c r="G323" s="166">
        <v>0.63174999999999992</v>
      </c>
      <c r="H323" s="95">
        <f t="shared" si="80"/>
        <v>1.2635E-5</v>
      </c>
      <c r="I323" s="92">
        <v>4.13</v>
      </c>
      <c r="J323" s="92">
        <v>0</v>
      </c>
      <c r="K323" s="96">
        <v>0</v>
      </c>
      <c r="L323" t="str">
        <f t="shared" si="77"/>
        <v>С321</v>
      </c>
      <c r="M323" t="str">
        <f t="shared" si="78"/>
        <v>Насос центробежный Р-403А,В</v>
      </c>
      <c r="N323" t="str">
        <f t="shared" si="79"/>
        <v>Полное-ликвидация</v>
      </c>
      <c r="O323" t="s">
        <v>249</v>
      </c>
      <c r="P323" t="s">
        <v>249</v>
      </c>
      <c r="Q323" t="s">
        <v>249</v>
      </c>
      <c r="R323" t="s">
        <v>249</v>
      </c>
      <c r="S323" t="s">
        <v>249</v>
      </c>
      <c r="T323" t="s">
        <v>249</v>
      </c>
      <c r="U323" t="s">
        <v>249</v>
      </c>
      <c r="V323" t="s">
        <v>249</v>
      </c>
      <c r="W323" t="s">
        <v>249</v>
      </c>
      <c r="X323" t="s">
        <v>249</v>
      </c>
      <c r="Y323" t="s">
        <v>249</v>
      </c>
      <c r="Z323" t="s">
        <v>249</v>
      </c>
      <c r="AA323" t="s">
        <v>249</v>
      </c>
      <c r="AB323" t="s">
        <v>249</v>
      </c>
      <c r="AC323" t="s">
        <v>249</v>
      </c>
      <c r="AD323" t="s">
        <v>249</v>
      </c>
      <c r="AE323" t="s">
        <v>249</v>
      </c>
      <c r="AF323" t="s">
        <v>249</v>
      </c>
    </row>
    <row r="324" spans="1:32">
      <c r="A324" s="79" t="s">
        <v>489</v>
      </c>
      <c r="B324" s="98" t="s">
        <v>42</v>
      </c>
      <c r="C324" s="99" t="s">
        <v>221</v>
      </c>
      <c r="D324" s="100" t="s">
        <v>222</v>
      </c>
      <c r="E324" s="101">
        <v>1.0000000000000001E-5</v>
      </c>
      <c r="F324" s="98">
        <v>1</v>
      </c>
      <c r="G324" s="133">
        <v>1.4999999999999999E-2</v>
      </c>
      <c r="H324" s="101">
        <f>E324*F324*G324</f>
        <v>1.5000000000000002E-7</v>
      </c>
      <c r="I324" s="98">
        <v>1.61</v>
      </c>
      <c r="J324" s="98">
        <v>1.61</v>
      </c>
      <c r="K324" s="102">
        <f>J324/12</f>
        <v>0.13416666666666668</v>
      </c>
      <c r="L324" t="str">
        <f t="shared" ref="L324:L329" si="81">A324</f>
        <v>С322</v>
      </c>
      <c r="M324" t="str">
        <f t="shared" ref="M324:M329" si="82">B324</f>
        <v>Насос центробежный, Р-501А</v>
      </c>
      <c r="N324" t="str">
        <f t="shared" ref="N324:N329" si="83">D324</f>
        <v>Полное-жидкостной факел</v>
      </c>
      <c r="O324" t="s">
        <v>249</v>
      </c>
      <c r="P324" t="s">
        <v>249</v>
      </c>
      <c r="Q324" t="s">
        <v>249</v>
      </c>
      <c r="R324" t="s">
        <v>249</v>
      </c>
      <c r="S324" t="s">
        <v>249</v>
      </c>
      <c r="T324" t="s">
        <v>249</v>
      </c>
      <c r="U324" t="s">
        <v>249</v>
      </c>
      <c r="V324" t="s">
        <v>249</v>
      </c>
      <c r="W324">
        <v>6</v>
      </c>
      <c r="X324">
        <v>1</v>
      </c>
      <c r="Y324" t="s">
        <v>249</v>
      </c>
      <c r="Z324" t="s">
        <v>249</v>
      </c>
      <c r="AA324" t="s">
        <v>249</v>
      </c>
      <c r="AB324" t="s">
        <v>249</v>
      </c>
      <c r="AC324" t="s">
        <v>249</v>
      </c>
      <c r="AD324" t="s">
        <v>249</v>
      </c>
      <c r="AE324" t="s">
        <v>249</v>
      </c>
      <c r="AF324" t="s">
        <v>249</v>
      </c>
    </row>
    <row r="325" spans="1:32">
      <c r="A325" s="79" t="s">
        <v>490</v>
      </c>
      <c r="B325" s="98" t="s">
        <v>42</v>
      </c>
      <c r="C325" s="99" t="s">
        <v>223</v>
      </c>
      <c r="D325" s="100" t="s">
        <v>197</v>
      </c>
      <c r="E325" s="101">
        <v>1.0000000000000001E-5</v>
      </c>
      <c r="F325" s="98">
        <v>1</v>
      </c>
      <c r="G325" s="133">
        <v>1.4249999999999999E-2</v>
      </c>
      <c r="H325" s="101">
        <f t="shared" ref="H325:H329" si="84">E325*F325*G325</f>
        <v>1.4250000000000001E-7</v>
      </c>
      <c r="I325" s="98">
        <v>1.61</v>
      </c>
      <c r="J325" s="98">
        <v>5.0000000000000001E-3</v>
      </c>
      <c r="K325" s="102">
        <v>0</v>
      </c>
      <c r="L325" t="str">
        <f t="shared" si="81"/>
        <v>С323</v>
      </c>
      <c r="M325" t="str">
        <f t="shared" si="82"/>
        <v>Насос центробежный, Р-501А</v>
      </c>
      <c r="N325" t="str">
        <f t="shared" si="83"/>
        <v>Полное-взрыв</v>
      </c>
      <c r="O325" t="s">
        <v>249</v>
      </c>
      <c r="P325" t="s">
        <v>249</v>
      </c>
      <c r="Q325" t="s">
        <v>249</v>
      </c>
      <c r="R325" t="s">
        <v>249</v>
      </c>
      <c r="S325">
        <v>7</v>
      </c>
      <c r="T325">
        <v>15</v>
      </c>
      <c r="U325">
        <v>43</v>
      </c>
      <c r="V325">
        <v>74</v>
      </c>
      <c r="W325" t="s">
        <v>249</v>
      </c>
      <c r="X325" t="s">
        <v>249</v>
      </c>
      <c r="Y325" t="s">
        <v>249</v>
      </c>
      <c r="Z325" t="s">
        <v>249</v>
      </c>
      <c r="AA325" t="s">
        <v>249</v>
      </c>
      <c r="AB325" t="s">
        <v>249</v>
      </c>
      <c r="AC325" t="s">
        <v>249</v>
      </c>
      <c r="AD325" t="s">
        <v>249</v>
      </c>
      <c r="AE325" t="s">
        <v>249</v>
      </c>
      <c r="AF325" t="s">
        <v>249</v>
      </c>
    </row>
    <row r="326" spans="1:32">
      <c r="A326" s="79" t="s">
        <v>491</v>
      </c>
      <c r="B326" s="98" t="s">
        <v>42</v>
      </c>
      <c r="C326" s="99" t="s">
        <v>224</v>
      </c>
      <c r="D326" s="100" t="s">
        <v>195</v>
      </c>
      <c r="E326" s="101">
        <v>1.0000000000000001E-5</v>
      </c>
      <c r="F326" s="98">
        <v>1</v>
      </c>
      <c r="G326" s="133">
        <v>0.27074999999999999</v>
      </c>
      <c r="H326" s="101">
        <f t="shared" si="84"/>
        <v>2.7075000000000003E-6</v>
      </c>
      <c r="I326" s="98">
        <v>1.61</v>
      </c>
      <c r="J326" s="98">
        <v>0</v>
      </c>
      <c r="K326" s="103">
        <v>0</v>
      </c>
      <c r="L326" t="str">
        <f t="shared" si="81"/>
        <v>С324</v>
      </c>
      <c r="M326" t="str">
        <f t="shared" si="82"/>
        <v>Насос центробежный, Р-501А</v>
      </c>
      <c r="N326" t="str">
        <f t="shared" si="83"/>
        <v>Полное-ликвидация</v>
      </c>
      <c r="O326" t="s">
        <v>249</v>
      </c>
      <c r="P326" t="s">
        <v>249</v>
      </c>
      <c r="Q326" t="s">
        <v>249</v>
      </c>
      <c r="R326" t="s">
        <v>249</v>
      </c>
      <c r="S326" t="s">
        <v>249</v>
      </c>
      <c r="T326" t="s">
        <v>249</v>
      </c>
      <c r="U326" t="s">
        <v>249</v>
      </c>
      <c r="V326" t="s">
        <v>249</v>
      </c>
      <c r="W326" t="s">
        <v>249</v>
      </c>
      <c r="X326" t="s">
        <v>249</v>
      </c>
      <c r="Y326" t="s">
        <v>249</v>
      </c>
      <c r="Z326" t="s">
        <v>249</v>
      </c>
      <c r="AA326" t="s">
        <v>249</v>
      </c>
      <c r="AB326" t="s">
        <v>249</v>
      </c>
      <c r="AC326" t="s">
        <v>249</v>
      </c>
      <c r="AD326" t="s">
        <v>249</v>
      </c>
      <c r="AE326" t="s">
        <v>249</v>
      </c>
      <c r="AF326" t="s">
        <v>249</v>
      </c>
    </row>
    <row r="327" spans="1:32">
      <c r="A327" s="79" t="s">
        <v>492</v>
      </c>
      <c r="B327" s="98" t="s">
        <v>42</v>
      </c>
      <c r="C327" s="99" t="s">
        <v>225</v>
      </c>
      <c r="D327" s="100" t="s">
        <v>248</v>
      </c>
      <c r="E327" s="101">
        <v>1.0000000000000001E-5</v>
      </c>
      <c r="F327" s="98">
        <v>1</v>
      </c>
      <c r="G327" s="133">
        <v>3.4999999999999996E-2</v>
      </c>
      <c r="H327" s="101">
        <f t="shared" si="84"/>
        <v>3.4999999999999998E-7</v>
      </c>
      <c r="I327" s="98">
        <v>1.61</v>
      </c>
      <c r="J327" s="98">
        <f>I327</f>
        <v>1.61</v>
      </c>
      <c r="K327" s="103">
        <v>30</v>
      </c>
      <c r="L327" t="str">
        <f t="shared" si="81"/>
        <v>С325</v>
      </c>
      <c r="M327" t="str">
        <f t="shared" si="82"/>
        <v>Насос центробежный, Р-501А</v>
      </c>
      <c r="N327" t="str">
        <f t="shared" si="83"/>
        <v>Полное пожар</v>
      </c>
      <c r="O327">
        <v>13</v>
      </c>
      <c r="P327">
        <v>16</v>
      </c>
      <c r="Q327">
        <v>22</v>
      </c>
      <c r="R327">
        <v>37</v>
      </c>
      <c r="S327" t="s">
        <v>249</v>
      </c>
      <c r="T327" t="s">
        <v>249</v>
      </c>
      <c r="U327" t="s">
        <v>249</v>
      </c>
      <c r="V327" t="s">
        <v>249</v>
      </c>
      <c r="W327" t="s">
        <v>249</v>
      </c>
      <c r="X327" t="s">
        <v>249</v>
      </c>
      <c r="Y327" t="s">
        <v>249</v>
      </c>
      <c r="Z327" t="s">
        <v>249</v>
      </c>
      <c r="AA327" t="s">
        <v>249</v>
      </c>
      <c r="AB327" t="s">
        <v>249</v>
      </c>
      <c r="AC327" t="s">
        <v>249</v>
      </c>
      <c r="AD327" t="s">
        <v>249</v>
      </c>
      <c r="AE327" t="s">
        <v>249</v>
      </c>
      <c r="AF327" t="s">
        <v>249</v>
      </c>
    </row>
    <row r="328" spans="1:32">
      <c r="A328" s="79" t="s">
        <v>493</v>
      </c>
      <c r="B328" s="98" t="s">
        <v>42</v>
      </c>
      <c r="C328" s="99" t="s">
        <v>226</v>
      </c>
      <c r="D328" s="100" t="s">
        <v>228</v>
      </c>
      <c r="E328" s="101">
        <v>1.0000000000000001E-5</v>
      </c>
      <c r="F328" s="98">
        <v>1</v>
      </c>
      <c r="G328" s="133">
        <v>3.3249999999999995E-2</v>
      </c>
      <c r="H328" s="101">
        <f t="shared" si="84"/>
        <v>3.3249999999999999E-7</v>
      </c>
      <c r="I328" s="98">
        <v>1.61</v>
      </c>
      <c r="J328" s="98">
        <v>0.05</v>
      </c>
      <c r="K328" s="103">
        <v>0</v>
      </c>
      <c r="L328" t="str">
        <f t="shared" si="81"/>
        <v>С326</v>
      </c>
      <c r="M328" t="str">
        <f t="shared" si="82"/>
        <v>Насос центробежный, Р-501А</v>
      </c>
      <c r="N328" t="str">
        <f t="shared" si="83"/>
        <v>Полное-вспышка</v>
      </c>
      <c r="O328" t="s">
        <v>249</v>
      </c>
      <c r="P328" t="s">
        <v>249</v>
      </c>
      <c r="Q328" t="s">
        <v>249</v>
      </c>
      <c r="R328" t="s">
        <v>249</v>
      </c>
      <c r="S328" t="s">
        <v>249</v>
      </c>
      <c r="T328" t="s">
        <v>249</v>
      </c>
      <c r="U328" t="s">
        <v>249</v>
      </c>
      <c r="V328" t="s">
        <v>249</v>
      </c>
      <c r="W328" t="s">
        <v>249</v>
      </c>
      <c r="X328" t="s">
        <v>249</v>
      </c>
      <c r="Y328">
        <v>12</v>
      </c>
      <c r="Z328">
        <v>14</v>
      </c>
      <c r="AA328" t="s">
        <v>249</v>
      </c>
      <c r="AB328" t="s">
        <v>249</v>
      </c>
      <c r="AC328" t="s">
        <v>249</v>
      </c>
      <c r="AD328" t="s">
        <v>249</v>
      </c>
      <c r="AE328" t="s">
        <v>249</v>
      </c>
      <c r="AF328" t="s">
        <v>249</v>
      </c>
    </row>
    <row r="329" spans="1:32">
      <c r="A329" s="79" t="s">
        <v>494</v>
      </c>
      <c r="B329" s="98" t="s">
        <v>42</v>
      </c>
      <c r="C329" s="99" t="s">
        <v>227</v>
      </c>
      <c r="D329" s="100" t="s">
        <v>195</v>
      </c>
      <c r="E329" s="101">
        <v>1.0000000000000001E-5</v>
      </c>
      <c r="F329" s="98">
        <v>1</v>
      </c>
      <c r="G329" s="133">
        <v>0.63174999999999992</v>
      </c>
      <c r="H329" s="101">
        <f t="shared" si="84"/>
        <v>6.3175000000000001E-6</v>
      </c>
      <c r="I329" s="98">
        <v>1.61</v>
      </c>
      <c r="J329" s="98">
        <v>0</v>
      </c>
      <c r="K329" s="102">
        <v>0</v>
      </c>
      <c r="L329" t="str">
        <f t="shared" si="81"/>
        <v>С327</v>
      </c>
      <c r="M329" t="str">
        <f t="shared" si="82"/>
        <v>Насос центробежный, Р-501А</v>
      </c>
      <c r="N329" t="str">
        <f t="shared" si="83"/>
        <v>Полное-ликвидация</v>
      </c>
      <c r="O329" t="s">
        <v>249</v>
      </c>
      <c r="P329" t="s">
        <v>249</v>
      </c>
      <c r="Q329" t="s">
        <v>249</v>
      </c>
      <c r="R329" t="s">
        <v>249</v>
      </c>
      <c r="S329" t="s">
        <v>249</v>
      </c>
      <c r="T329" t="s">
        <v>249</v>
      </c>
      <c r="U329" t="s">
        <v>249</v>
      </c>
      <c r="V329" t="s">
        <v>249</v>
      </c>
      <c r="W329" t="s">
        <v>249</v>
      </c>
      <c r="X329" t="s">
        <v>249</v>
      </c>
      <c r="Y329" t="s">
        <v>249</v>
      </c>
      <c r="Z329" t="s">
        <v>249</v>
      </c>
      <c r="AA329" t="s">
        <v>249</v>
      </c>
      <c r="AB329" t="s">
        <v>249</v>
      </c>
      <c r="AC329" t="s">
        <v>249</v>
      </c>
      <c r="AD329" t="s">
        <v>249</v>
      </c>
      <c r="AE329" t="s">
        <v>249</v>
      </c>
      <c r="AF329" t="s">
        <v>249</v>
      </c>
    </row>
    <row r="330" spans="1:32">
      <c r="A330" s="79" t="s">
        <v>495</v>
      </c>
      <c r="B330" s="83" t="s">
        <v>49</v>
      </c>
      <c r="C330" s="87" t="s">
        <v>221</v>
      </c>
      <c r="D330" s="84" t="s">
        <v>222</v>
      </c>
      <c r="E330" s="85">
        <v>1.0000000000000001E-5</v>
      </c>
      <c r="F330" s="83">
        <v>2</v>
      </c>
      <c r="G330" s="203">
        <v>1.4999999999999999E-2</v>
      </c>
      <c r="H330" s="85">
        <f>E330*F330*G330</f>
        <v>3.0000000000000004E-7</v>
      </c>
      <c r="I330" s="83">
        <v>1.5</v>
      </c>
      <c r="J330" s="83">
        <v>1.5</v>
      </c>
      <c r="K330" s="88">
        <f>J330/12</f>
        <v>0.125</v>
      </c>
      <c r="L330" t="str">
        <f t="shared" ref="L330:L335" si="85">A330</f>
        <v>С328</v>
      </c>
      <c r="M330" t="str">
        <f t="shared" ref="M330:M335" si="86">B330</f>
        <v>Насос центробежный, Р-702А,В</v>
      </c>
      <c r="N330" t="str">
        <f t="shared" ref="N330:N335" si="87">D330</f>
        <v>Полное-жидкостной факел</v>
      </c>
      <c r="O330" t="s">
        <v>249</v>
      </c>
      <c r="P330" t="s">
        <v>249</v>
      </c>
      <c r="Q330" t="s">
        <v>249</v>
      </c>
      <c r="R330" t="s">
        <v>249</v>
      </c>
      <c r="S330" t="s">
        <v>249</v>
      </c>
      <c r="T330" t="s">
        <v>249</v>
      </c>
      <c r="U330" t="s">
        <v>249</v>
      </c>
      <c r="V330" t="s">
        <v>249</v>
      </c>
      <c r="W330">
        <v>6</v>
      </c>
      <c r="X330">
        <v>1</v>
      </c>
      <c r="Y330" t="s">
        <v>249</v>
      </c>
      <c r="Z330" t="s">
        <v>249</v>
      </c>
      <c r="AA330" t="s">
        <v>249</v>
      </c>
      <c r="AB330" t="s">
        <v>249</v>
      </c>
      <c r="AC330" t="s">
        <v>249</v>
      </c>
      <c r="AD330" t="s">
        <v>249</v>
      </c>
      <c r="AE330" t="s">
        <v>249</v>
      </c>
      <c r="AF330" t="s">
        <v>249</v>
      </c>
    </row>
    <row r="331" spans="1:32">
      <c r="A331" s="79" t="s">
        <v>496</v>
      </c>
      <c r="B331" s="83" t="s">
        <v>49</v>
      </c>
      <c r="C331" s="87" t="s">
        <v>223</v>
      </c>
      <c r="D331" s="84" t="s">
        <v>197</v>
      </c>
      <c r="E331" s="85">
        <v>1.0000000000000001E-5</v>
      </c>
      <c r="F331" s="83">
        <v>2</v>
      </c>
      <c r="G331" s="203">
        <v>1.4249999999999999E-2</v>
      </c>
      <c r="H331" s="85">
        <f t="shared" ref="H331:H335" si="88">E331*F331*G331</f>
        <v>2.8500000000000002E-7</v>
      </c>
      <c r="I331" s="83">
        <v>1.5</v>
      </c>
      <c r="J331" s="83">
        <v>3.0000000000000001E-3</v>
      </c>
      <c r="K331" s="88">
        <v>0</v>
      </c>
      <c r="L331" t="str">
        <f t="shared" si="85"/>
        <v>С329</v>
      </c>
      <c r="M331" t="str">
        <f t="shared" si="86"/>
        <v>Насос центробежный, Р-702А,В</v>
      </c>
      <c r="N331" t="str">
        <f t="shared" si="87"/>
        <v>Полное-взрыв</v>
      </c>
      <c r="O331" t="s">
        <v>249</v>
      </c>
      <c r="P331" t="s">
        <v>249</v>
      </c>
      <c r="Q331" t="s">
        <v>249</v>
      </c>
      <c r="R331" t="s">
        <v>249</v>
      </c>
      <c r="S331">
        <v>6</v>
      </c>
      <c r="T331">
        <v>13</v>
      </c>
      <c r="U331">
        <v>36</v>
      </c>
      <c r="V331">
        <v>62</v>
      </c>
      <c r="W331" t="s">
        <v>249</v>
      </c>
      <c r="X331" t="s">
        <v>249</v>
      </c>
      <c r="Y331" t="s">
        <v>249</v>
      </c>
      <c r="Z331" t="s">
        <v>249</v>
      </c>
      <c r="AA331" t="s">
        <v>249</v>
      </c>
      <c r="AB331" t="s">
        <v>249</v>
      </c>
      <c r="AC331" t="s">
        <v>249</v>
      </c>
      <c r="AD331" t="s">
        <v>249</v>
      </c>
      <c r="AE331" t="s">
        <v>249</v>
      </c>
      <c r="AF331" t="s">
        <v>249</v>
      </c>
    </row>
    <row r="332" spans="1:32">
      <c r="A332" s="79" t="s">
        <v>497</v>
      </c>
      <c r="B332" s="83" t="s">
        <v>49</v>
      </c>
      <c r="C332" s="87" t="s">
        <v>224</v>
      </c>
      <c r="D332" s="84" t="s">
        <v>195</v>
      </c>
      <c r="E332" s="85">
        <v>1.0000000000000001E-5</v>
      </c>
      <c r="F332" s="83">
        <v>2</v>
      </c>
      <c r="G332" s="203">
        <v>0.27074999999999999</v>
      </c>
      <c r="H332" s="85">
        <f t="shared" si="88"/>
        <v>5.4150000000000007E-6</v>
      </c>
      <c r="I332" s="83">
        <v>1.5</v>
      </c>
      <c r="J332" s="83">
        <v>0</v>
      </c>
      <c r="K332" s="91">
        <v>0</v>
      </c>
      <c r="L332" t="str">
        <f t="shared" si="85"/>
        <v>С330</v>
      </c>
      <c r="M332" t="str">
        <f t="shared" si="86"/>
        <v>Насос центробежный, Р-702А,В</v>
      </c>
      <c r="N332" t="str">
        <f t="shared" si="87"/>
        <v>Полное-ликвидация</v>
      </c>
      <c r="O332" t="s">
        <v>249</v>
      </c>
      <c r="P332" t="s">
        <v>249</v>
      </c>
      <c r="Q332" t="s">
        <v>249</v>
      </c>
      <c r="R332" t="s">
        <v>249</v>
      </c>
      <c r="S332" t="s">
        <v>249</v>
      </c>
      <c r="T332" t="s">
        <v>249</v>
      </c>
      <c r="U332" t="s">
        <v>249</v>
      </c>
      <c r="V332" t="s">
        <v>249</v>
      </c>
      <c r="W332" t="s">
        <v>249</v>
      </c>
      <c r="X332" t="s">
        <v>249</v>
      </c>
      <c r="Y332" t="s">
        <v>249</v>
      </c>
      <c r="Z332" t="s">
        <v>249</v>
      </c>
      <c r="AA332" t="s">
        <v>249</v>
      </c>
      <c r="AB332" t="s">
        <v>249</v>
      </c>
      <c r="AC332" t="s">
        <v>249</v>
      </c>
      <c r="AD332" t="s">
        <v>249</v>
      </c>
      <c r="AE332" t="s">
        <v>249</v>
      </c>
      <c r="AF332" t="s">
        <v>249</v>
      </c>
    </row>
    <row r="333" spans="1:32">
      <c r="A333" s="79" t="s">
        <v>498</v>
      </c>
      <c r="B333" s="83" t="s">
        <v>49</v>
      </c>
      <c r="C333" s="87" t="s">
        <v>225</v>
      </c>
      <c r="D333" s="84" t="s">
        <v>248</v>
      </c>
      <c r="E333" s="85">
        <v>1.0000000000000001E-5</v>
      </c>
      <c r="F333" s="83">
        <v>2</v>
      </c>
      <c r="G333" s="203">
        <v>3.4999999999999996E-2</v>
      </c>
      <c r="H333" s="85">
        <f t="shared" si="88"/>
        <v>6.9999999999999997E-7</v>
      </c>
      <c r="I333" s="83">
        <v>1.5</v>
      </c>
      <c r="J333" s="83">
        <f>I333</f>
        <v>1.5</v>
      </c>
      <c r="K333" s="91">
        <v>30</v>
      </c>
      <c r="L333" t="str">
        <f t="shared" si="85"/>
        <v>С331</v>
      </c>
      <c r="M333" t="str">
        <f t="shared" si="86"/>
        <v>Насос центробежный, Р-702А,В</v>
      </c>
      <c r="N333" t="str">
        <f t="shared" si="87"/>
        <v>Полное пожар</v>
      </c>
      <c r="O333">
        <v>13</v>
      </c>
      <c r="P333">
        <v>16</v>
      </c>
      <c r="Q333">
        <v>22</v>
      </c>
      <c r="R333">
        <v>37</v>
      </c>
      <c r="S333" t="s">
        <v>249</v>
      </c>
      <c r="T333" t="s">
        <v>249</v>
      </c>
      <c r="U333" t="s">
        <v>249</v>
      </c>
      <c r="V333" t="s">
        <v>249</v>
      </c>
      <c r="W333" t="s">
        <v>249</v>
      </c>
      <c r="X333" t="s">
        <v>249</v>
      </c>
      <c r="Y333" t="s">
        <v>249</v>
      </c>
      <c r="Z333" t="s">
        <v>249</v>
      </c>
      <c r="AA333" t="s">
        <v>249</v>
      </c>
      <c r="AB333" t="s">
        <v>249</v>
      </c>
      <c r="AC333" t="s">
        <v>249</v>
      </c>
      <c r="AD333" t="s">
        <v>249</v>
      </c>
      <c r="AE333" t="s">
        <v>249</v>
      </c>
      <c r="AF333" t="s">
        <v>249</v>
      </c>
    </row>
    <row r="334" spans="1:32">
      <c r="A334" s="79" t="s">
        <v>499</v>
      </c>
      <c r="B334" s="83" t="s">
        <v>49</v>
      </c>
      <c r="C334" s="87" t="s">
        <v>226</v>
      </c>
      <c r="D334" s="84" t="s">
        <v>228</v>
      </c>
      <c r="E334" s="85">
        <v>1.0000000000000001E-5</v>
      </c>
      <c r="F334" s="83">
        <v>2</v>
      </c>
      <c r="G334" s="203">
        <v>3.3249999999999995E-2</v>
      </c>
      <c r="H334" s="85">
        <f t="shared" si="88"/>
        <v>6.6499999999999999E-7</v>
      </c>
      <c r="I334" s="83">
        <v>1.5</v>
      </c>
      <c r="J334" s="83">
        <v>0.03</v>
      </c>
      <c r="K334" s="91">
        <v>0</v>
      </c>
      <c r="L334" t="str">
        <f t="shared" ref="L334:L347" si="89">A334</f>
        <v>С332</v>
      </c>
      <c r="M334" t="str">
        <f t="shared" ref="M334:M347" si="90">B334</f>
        <v>Насос центробежный, Р-702А,В</v>
      </c>
      <c r="N334" t="str">
        <f t="shared" ref="N334:N347" si="91">D334</f>
        <v>Полное-вспышка</v>
      </c>
      <c r="O334" t="s">
        <v>249</v>
      </c>
      <c r="P334" t="s">
        <v>249</v>
      </c>
      <c r="Q334" t="s">
        <v>249</v>
      </c>
      <c r="R334" t="s">
        <v>249</v>
      </c>
      <c r="S334" t="s">
        <v>249</v>
      </c>
      <c r="T334" t="s">
        <v>249</v>
      </c>
      <c r="U334" t="s">
        <v>249</v>
      </c>
      <c r="V334" t="s">
        <v>249</v>
      </c>
      <c r="W334" t="s">
        <v>249</v>
      </c>
      <c r="X334" t="s">
        <v>249</v>
      </c>
      <c r="Y334">
        <v>10</v>
      </c>
      <c r="Z334">
        <v>12</v>
      </c>
      <c r="AA334" t="s">
        <v>249</v>
      </c>
      <c r="AB334" t="s">
        <v>249</v>
      </c>
      <c r="AC334" t="s">
        <v>249</v>
      </c>
      <c r="AD334" t="s">
        <v>249</v>
      </c>
      <c r="AE334" t="s">
        <v>249</v>
      </c>
      <c r="AF334" t="s">
        <v>249</v>
      </c>
    </row>
    <row r="335" spans="1:32">
      <c r="A335" s="79" t="s">
        <v>500</v>
      </c>
      <c r="B335" s="83" t="s">
        <v>49</v>
      </c>
      <c r="C335" s="87" t="s">
        <v>227</v>
      </c>
      <c r="D335" s="84" t="s">
        <v>195</v>
      </c>
      <c r="E335" s="85">
        <v>1.0000000000000001E-5</v>
      </c>
      <c r="F335" s="83">
        <v>2</v>
      </c>
      <c r="G335" s="203">
        <v>0.63174999999999992</v>
      </c>
      <c r="H335" s="85">
        <f t="shared" si="88"/>
        <v>1.2635E-5</v>
      </c>
      <c r="I335" s="83">
        <v>1.5</v>
      </c>
      <c r="J335" s="83">
        <v>0</v>
      </c>
      <c r="K335" s="88">
        <v>0</v>
      </c>
      <c r="L335" t="str">
        <f t="shared" si="89"/>
        <v>С333</v>
      </c>
      <c r="M335" t="str">
        <f t="shared" si="90"/>
        <v>Насос центробежный, Р-702А,В</v>
      </c>
      <c r="N335" t="str">
        <f t="shared" si="91"/>
        <v>Полное-ликвидация</v>
      </c>
      <c r="O335" t="s">
        <v>249</v>
      </c>
      <c r="P335" t="s">
        <v>249</v>
      </c>
      <c r="Q335" t="s">
        <v>249</v>
      </c>
      <c r="R335" t="s">
        <v>249</v>
      </c>
      <c r="S335" t="s">
        <v>249</v>
      </c>
      <c r="T335" t="s">
        <v>249</v>
      </c>
      <c r="U335" t="s">
        <v>249</v>
      </c>
      <c r="V335" t="s">
        <v>249</v>
      </c>
      <c r="W335" t="s">
        <v>249</v>
      </c>
      <c r="X335" t="s">
        <v>249</v>
      </c>
      <c r="Y335" t="s">
        <v>249</v>
      </c>
      <c r="Z335" t="s">
        <v>249</v>
      </c>
      <c r="AA335" t="s">
        <v>249</v>
      </c>
      <c r="AB335" t="s">
        <v>249</v>
      </c>
      <c r="AC335" t="s">
        <v>249</v>
      </c>
      <c r="AD335" t="s">
        <v>249</v>
      </c>
      <c r="AE335" t="s">
        <v>249</v>
      </c>
      <c r="AF335" t="s">
        <v>249</v>
      </c>
    </row>
    <row r="336" spans="1:32">
      <c r="A336" s="79" t="s">
        <v>501</v>
      </c>
      <c r="B336" s="104" t="s">
        <v>53</v>
      </c>
      <c r="C336" s="105" t="s">
        <v>221</v>
      </c>
      <c r="D336" s="106" t="s">
        <v>222</v>
      </c>
      <c r="E336" s="107">
        <v>1.0000000000000001E-5</v>
      </c>
      <c r="F336" s="104">
        <v>1</v>
      </c>
      <c r="G336" s="230">
        <v>1.4999999999999999E-2</v>
      </c>
      <c r="H336" s="107">
        <f>E336*F336*G336</f>
        <v>1.5000000000000002E-7</v>
      </c>
      <c r="I336" s="104">
        <v>3.15</v>
      </c>
      <c r="J336" s="104">
        <v>3.15</v>
      </c>
      <c r="K336" s="108">
        <f>J336/12</f>
        <v>0.26250000000000001</v>
      </c>
      <c r="L336" t="str">
        <f t="shared" si="89"/>
        <v>С334</v>
      </c>
      <c r="M336" t="str">
        <f t="shared" si="90"/>
        <v>Насос центробежный, Н-9/3</v>
      </c>
      <c r="N336" t="str">
        <f t="shared" si="91"/>
        <v>Полное-жидкостной факел</v>
      </c>
      <c r="O336" t="s">
        <v>249</v>
      </c>
      <c r="P336" t="s">
        <v>249</v>
      </c>
      <c r="Q336" t="s">
        <v>249</v>
      </c>
      <c r="R336" t="s">
        <v>249</v>
      </c>
      <c r="S336" t="s">
        <v>249</v>
      </c>
      <c r="T336" t="s">
        <v>249</v>
      </c>
      <c r="U336" t="s">
        <v>249</v>
      </c>
      <c r="V336" t="s">
        <v>249</v>
      </c>
      <c r="W336">
        <v>8</v>
      </c>
      <c r="X336">
        <v>2</v>
      </c>
      <c r="Y336" t="s">
        <v>249</v>
      </c>
      <c r="Z336" t="s">
        <v>249</v>
      </c>
      <c r="AA336" t="s">
        <v>249</v>
      </c>
      <c r="AB336" t="s">
        <v>249</v>
      </c>
      <c r="AC336" t="s">
        <v>249</v>
      </c>
      <c r="AD336" t="s">
        <v>249</v>
      </c>
      <c r="AE336" t="s">
        <v>249</v>
      </c>
      <c r="AF336" t="s">
        <v>249</v>
      </c>
    </row>
    <row r="337" spans="1:32">
      <c r="A337" s="79" t="s">
        <v>502</v>
      </c>
      <c r="B337" s="104" t="s">
        <v>53</v>
      </c>
      <c r="C337" s="105" t="s">
        <v>223</v>
      </c>
      <c r="D337" s="106" t="s">
        <v>197</v>
      </c>
      <c r="E337" s="107">
        <v>1.0000000000000001E-5</v>
      </c>
      <c r="F337" s="104">
        <v>1</v>
      </c>
      <c r="G337" s="230">
        <v>1.4249999999999999E-2</v>
      </c>
      <c r="H337" s="107">
        <f t="shared" ref="H337:H341" si="92">E337*F337*G337</f>
        <v>1.4250000000000001E-7</v>
      </c>
      <c r="I337" s="104">
        <v>3.15</v>
      </c>
      <c r="J337" s="104">
        <v>5.0000000000000001E-3</v>
      </c>
      <c r="K337" s="108">
        <v>0</v>
      </c>
      <c r="L337" t="str">
        <f t="shared" si="89"/>
        <v>С335</v>
      </c>
      <c r="M337" t="str">
        <f t="shared" si="90"/>
        <v>Насос центробежный, Н-9/3</v>
      </c>
      <c r="N337" t="str">
        <f t="shared" si="91"/>
        <v>Полное-взрыв</v>
      </c>
      <c r="O337" t="s">
        <v>249</v>
      </c>
      <c r="P337" t="s">
        <v>249</v>
      </c>
      <c r="Q337" t="s">
        <v>249</v>
      </c>
      <c r="R337" t="s">
        <v>249</v>
      </c>
      <c r="S337">
        <v>7</v>
      </c>
      <c r="T337">
        <v>15</v>
      </c>
      <c r="U337">
        <v>43</v>
      </c>
      <c r="V337">
        <v>74</v>
      </c>
      <c r="W337" t="s">
        <v>249</v>
      </c>
      <c r="X337" t="s">
        <v>249</v>
      </c>
      <c r="Y337" t="s">
        <v>249</v>
      </c>
      <c r="Z337" t="s">
        <v>249</v>
      </c>
      <c r="AA337" t="s">
        <v>249</v>
      </c>
      <c r="AB337" t="s">
        <v>249</v>
      </c>
      <c r="AC337" t="s">
        <v>249</v>
      </c>
      <c r="AD337" t="s">
        <v>249</v>
      </c>
      <c r="AE337" t="s">
        <v>249</v>
      </c>
      <c r="AF337" t="s">
        <v>249</v>
      </c>
    </row>
    <row r="338" spans="1:32">
      <c r="A338" s="79" t="s">
        <v>503</v>
      </c>
      <c r="B338" s="104" t="s">
        <v>53</v>
      </c>
      <c r="C338" s="105" t="s">
        <v>224</v>
      </c>
      <c r="D338" s="106" t="s">
        <v>195</v>
      </c>
      <c r="E338" s="107">
        <v>1.0000000000000001E-5</v>
      </c>
      <c r="F338" s="104">
        <v>1</v>
      </c>
      <c r="G338" s="230">
        <v>0.27074999999999999</v>
      </c>
      <c r="H338" s="107">
        <f t="shared" si="92"/>
        <v>2.7075000000000003E-6</v>
      </c>
      <c r="I338" s="104">
        <v>3.15</v>
      </c>
      <c r="J338" s="104">
        <v>0</v>
      </c>
      <c r="K338" s="109">
        <v>0</v>
      </c>
      <c r="L338" t="str">
        <f t="shared" si="89"/>
        <v>С336</v>
      </c>
      <c r="M338" t="str">
        <f t="shared" si="90"/>
        <v>Насос центробежный, Н-9/3</v>
      </c>
      <c r="N338" t="str">
        <f t="shared" si="91"/>
        <v>Полное-ликвидация</v>
      </c>
      <c r="O338" t="s">
        <v>249</v>
      </c>
      <c r="P338" t="s">
        <v>249</v>
      </c>
      <c r="Q338" t="s">
        <v>249</v>
      </c>
      <c r="R338" t="s">
        <v>249</v>
      </c>
      <c r="S338" t="s">
        <v>249</v>
      </c>
      <c r="T338" t="s">
        <v>249</v>
      </c>
      <c r="U338" t="s">
        <v>249</v>
      </c>
      <c r="V338" t="s">
        <v>249</v>
      </c>
      <c r="W338" t="s">
        <v>249</v>
      </c>
      <c r="X338" t="s">
        <v>249</v>
      </c>
      <c r="Y338" t="s">
        <v>249</v>
      </c>
      <c r="Z338" t="s">
        <v>249</v>
      </c>
      <c r="AA338" t="s">
        <v>249</v>
      </c>
      <c r="AB338" t="s">
        <v>249</v>
      </c>
      <c r="AC338" t="s">
        <v>249</v>
      </c>
      <c r="AD338" t="s">
        <v>249</v>
      </c>
      <c r="AE338" t="s">
        <v>249</v>
      </c>
      <c r="AF338" t="s">
        <v>249</v>
      </c>
    </row>
    <row r="339" spans="1:32">
      <c r="A339" s="79" t="s">
        <v>504</v>
      </c>
      <c r="B339" s="104" t="s">
        <v>53</v>
      </c>
      <c r="C339" s="105" t="s">
        <v>225</v>
      </c>
      <c r="D339" s="106" t="s">
        <v>248</v>
      </c>
      <c r="E339" s="107">
        <v>1.0000000000000001E-5</v>
      </c>
      <c r="F339" s="104">
        <v>1</v>
      </c>
      <c r="G339" s="230">
        <v>3.4999999999999996E-2</v>
      </c>
      <c r="H339" s="107">
        <f t="shared" si="92"/>
        <v>3.4999999999999998E-7</v>
      </c>
      <c r="I339" s="104">
        <v>3.15</v>
      </c>
      <c r="J339" s="104">
        <f>I339</f>
        <v>3.15</v>
      </c>
      <c r="K339" s="109">
        <v>63</v>
      </c>
      <c r="L339" t="str">
        <f t="shared" si="89"/>
        <v>С337</v>
      </c>
      <c r="M339" t="str">
        <f t="shared" si="90"/>
        <v>Насос центробежный, Н-9/3</v>
      </c>
      <c r="N339" t="str">
        <f t="shared" si="91"/>
        <v>Полное пожар</v>
      </c>
      <c r="O339">
        <v>13</v>
      </c>
      <c r="P339">
        <v>17</v>
      </c>
      <c r="Q339">
        <v>24</v>
      </c>
      <c r="R339">
        <v>44</v>
      </c>
      <c r="S339" t="s">
        <v>249</v>
      </c>
      <c r="T339" t="s">
        <v>249</v>
      </c>
      <c r="U339" t="s">
        <v>249</v>
      </c>
      <c r="V339" t="s">
        <v>249</v>
      </c>
      <c r="W339" t="s">
        <v>249</v>
      </c>
      <c r="X339" t="s">
        <v>249</v>
      </c>
      <c r="Y339" t="s">
        <v>249</v>
      </c>
      <c r="Z339" t="s">
        <v>249</v>
      </c>
      <c r="AA339" t="s">
        <v>249</v>
      </c>
      <c r="AB339" t="s">
        <v>249</v>
      </c>
      <c r="AC339" t="s">
        <v>249</v>
      </c>
      <c r="AD339" t="s">
        <v>249</v>
      </c>
      <c r="AE339" t="s">
        <v>249</v>
      </c>
      <c r="AF339" t="s">
        <v>249</v>
      </c>
    </row>
    <row r="340" spans="1:32">
      <c r="A340" s="79" t="s">
        <v>505</v>
      </c>
      <c r="B340" s="104" t="s">
        <v>53</v>
      </c>
      <c r="C340" s="105" t="s">
        <v>226</v>
      </c>
      <c r="D340" s="106" t="s">
        <v>228</v>
      </c>
      <c r="E340" s="107">
        <v>1.0000000000000001E-5</v>
      </c>
      <c r="F340" s="104">
        <v>1</v>
      </c>
      <c r="G340" s="230">
        <v>3.3249999999999995E-2</v>
      </c>
      <c r="H340" s="107">
        <f t="shared" si="92"/>
        <v>3.3249999999999999E-7</v>
      </c>
      <c r="I340" s="104">
        <v>3.15</v>
      </c>
      <c r="J340" s="104">
        <v>0.05</v>
      </c>
      <c r="K340" s="109">
        <v>0</v>
      </c>
      <c r="L340" t="str">
        <f t="shared" si="89"/>
        <v>С338</v>
      </c>
      <c r="M340" t="str">
        <f t="shared" si="90"/>
        <v>Насос центробежный, Н-9/3</v>
      </c>
      <c r="N340" t="str">
        <f t="shared" si="91"/>
        <v>Полное-вспышка</v>
      </c>
      <c r="O340" t="s">
        <v>249</v>
      </c>
      <c r="P340" t="s">
        <v>249</v>
      </c>
      <c r="Q340" t="s">
        <v>249</v>
      </c>
      <c r="R340" t="s">
        <v>249</v>
      </c>
      <c r="S340" t="s">
        <v>249</v>
      </c>
      <c r="T340" t="s">
        <v>249</v>
      </c>
      <c r="U340" t="s">
        <v>249</v>
      </c>
      <c r="V340" t="s">
        <v>249</v>
      </c>
      <c r="W340" t="s">
        <v>249</v>
      </c>
      <c r="X340" t="s">
        <v>249</v>
      </c>
      <c r="Y340">
        <v>12</v>
      </c>
      <c r="Z340">
        <v>14</v>
      </c>
      <c r="AA340" t="s">
        <v>249</v>
      </c>
      <c r="AB340" t="s">
        <v>249</v>
      </c>
      <c r="AC340" t="s">
        <v>249</v>
      </c>
      <c r="AD340" t="s">
        <v>249</v>
      </c>
      <c r="AE340" t="s">
        <v>249</v>
      </c>
      <c r="AF340" t="s">
        <v>249</v>
      </c>
    </row>
    <row r="341" spans="1:32" ht="15" thickBot="1">
      <c r="A341" s="231" t="s">
        <v>506</v>
      </c>
      <c r="B341" s="104" t="s">
        <v>53</v>
      </c>
      <c r="C341" s="198" t="s">
        <v>227</v>
      </c>
      <c r="D341" s="199" t="s">
        <v>195</v>
      </c>
      <c r="E341" s="200">
        <v>1.0000000000000001E-5</v>
      </c>
      <c r="F341" s="201">
        <v>1</v>
      </c>
      <c r="G341" s="232">
        <v>0.63174999999999992</v>
      </c>
      <c r="H341" s="200">
        <f t="shared" si="92"/>
        <v>6.3175000000000001E-6</v>
      </c>
      <c r="I341" s="201">
        <v>3.15</v>
      </c>
      <c r="J341" s="201">
        <v>0</v>
      </c>
      <c r="K341" s="197">
        <v>0</v>
      </c>
      <c r="L341" t="str">
        <f t="shared" si="89"/>
        <v>С339</v>
      </c>
      <c r="M341" t="str">
        <f t="shared" si="90"/>
        <v>Насос центробежный, Н-9/3</v>
      </c>
      <c r="N341" t="str">
        <f t="shared" si="91"/>
        <v>Полное-ликвидация</v>
      </c>
      <c r="O341" t="s">
        <v>249</v>
      </c>
      <c r="P341" t="s">
        <v>249</v>
      </c>
      <c r="Q341" t="s">
        <v>249</v>
      </c>
      <c r="R341" t="s">
        <v>249</v>
      </c>
      <c r="S341" t="s">
        <v>249</v>
      </c>
      <c r="T341" t="s">
        <v>249</v>
      </c>
      <c r="U341" t="s">
        <v>249</v>
      </c>
      <c r="V341" t="s">
        <v>249</v>
      </c>
      <c r="W341" t="s">
        <v>249</v>
      </c>
      <c r="X341" t="s">
        <v>249</v>
      </c>
      <c r="Y341" t="s">
        <v>249</v>
      </c>
      <c r="Z341" t="s">
        <v>249</v>
      </c>
      <c r="AA341" t="s">
        <v>249</v>
      </c>
      <c r="AB341" t="s">
        <v>249</v>
      </c>
      <c r="AC341" t="s">
        <v>249</v>
      </c>
      <c r="AD341" t="s">
        <v>249</v>
      </c>
      <c r="AE341" t="s">
        <v>249</v>
      </c>
      <c r="AF341" t="s">
        <v>249</v>
      </c>
    </row>
    <row r="342" spans="1:32" ht="15" thickTop="1">
      <c r="A342" s="92" t="s">
        <v>501</v>
      </c>
      <c r="B342" s="92" t="s">
        <v>518</v>
      </c>
      <c r="C342" s="93" t="s">
        <v>221</v>
      </c>
      <c r="D342" s="94" t="s">
        <v>222</v>
      </c>
      <c r="E342" s="95">
        <v>1.0000000000000001E-5</v>
      </c>
      <c r="F342" s="92">
        <v>1</v>
      </c>
      <c r="G342" s="166">
        <v>1.4999999999999999E-2</v>
      </c>
      <c r="H342" s="95">
        <f>E342*F342*G342</f>
        <v>1.5000000000000002E-7</v>
      </c>
      <c r="I342" s="92">
        <v>5.51</v>
      </c>
      <c r="J342" s="92">
        <v>5.51</v>
      </c>
      <c r="K342" s="96">
        <f>J342/12</f>
        <v>0.45916666666666667</v>
      </c>
      <c r="L342" t="str">
        <f t="shared" si="89"/>
        <v>С334</v>
      </c>
      <c r="M342" t="str">
        <f t="shared" si="90"/>
        <v>Насос центробежный, Н-4/1</v>
      </c>
      <c r="N342" t="str">
        <f t="shared" si="91"/>
        <v>Полное-жидкостной факел</v>
      </c>
      <c r="O342" t="s">
        <v>249</v>
      </c>
      <c r="P342" t="s">
        <v>249</v>
      </c>
      <c r="Q342" t="s">
        <v>249</v>
      </c>
      <c r="R342" t="s">
        <v>249</v>
      </c>
      <c r="S342" t="s">
        <v>249</v>
      </c>
      <c r="T342" t="s">
        <v>249</v>
      </c>
      <c r="U342" t="s">
        <v>249</v>
      </c>
      <c r="V342" t="s">
        <v>249</v>
      </c>
      <c r="W342">
        <v>10</v>
      </c>
      <c r="X342">
        <v>2</v>
      </c>
      <c r="Y342" t="s">
        <v>249</v>
      </c>
      <c r="Z342" t="s">
        <v>249</v>
      </c>
      <c r="AA342" t="s">
        <v>249</v>
      </c>
      <c r="AB342" t="s">
        <v>249</v>
      </c>
      <c r="AC342" t="s">
        <v>249</v>
      </c>
      <c r="AD342" t="s">
        <v>249</v>
      </c>
      <c r="AE342" t="s">
        <v>249</v>
      </c>
      <c r="AF342" t="s">
        <v>249</v>
      </c>
    </row>
    <row r="343" spans="1:32">
      <c r="A343" s="92" t="s">
        <v>502</v>
      </c>
      <c r="B343" s="92" t="s">
        <v>518</v>
      </c>
      <c r="C343" s="93" t="s">
        <v>223</v>
      </c>
      <c r="D343" s="94" t="s">
        <v>197</v>
      </c>
      <c r="E343" s="95">
        <v>1.0000000000000001E-5</v>
      </c>
      <c r="F343" s="92">
        <v>1</v>
      </c>
      <c r="G343" s="166">
        <v>1.4249999999999999E-2</v>
      </c>
      <c r="H343" s="95">
        <f t="shared" ref="H343:H347" si="93">E343*F343*G343</f>
        <v>1.4250000000000001E-7</v>
      </c>
      <c r="I343" s="92">
        <v>5.51</v>
      </c>
      <c r="J343" s="92">
        <v>0.02</v>
      </c>
      <c r="K343" s="96">
        <v>0</v>
      </c>
      <c r="L343" t="str">
        <f t="shared" si="89"/>
        <v>С335</v>
      </c>
      <c r="M343" t="str">
        <f t="shared" si="90"/>
        <v>Насос центробежный, Н-4/1</v>
      </c>
      <c r="N343" t="str">
        <f t="shared" si="91"/>
        <v>Полное-взрыв</v>
      </c>
      <c r="O343" t="s">
        <v>249</v>
      </c>
      <c r="P343" t="s">
        <v>249</v>
      </c>
      <c r="Q343" t="s">
        <v>249</v>
      </c>
      <c r="R343" t="s">
        <v>249</v>
      </c>
      <c r="S343">
        <v>12</v>
      </c>
      <c r="T343">
        <v>25</v>
      </c>
      <c r="U343">
        <v>69</v>
      </c>
      <c r="V343">
        <v>118</v>
      </c>
      <c r="W343" t="s">
        <v>249</v>
      </c>
      <c r="X343" t="s">
        <v>249</v>
      </c>
      <c r="Y343" t="s">
        <v>249</v>
      </c>
      <c r="Z343" t="s">
        <v>249</v>
      </c>
      <c r="AA343" t="s">
        <v>249</v>
      </c>
      <c r="AB343" t="s">
        <v>249</v>
      </c>
      <c r="AC343" t="s">
        <v>249</v>
      </c>
      <c r="AD343" t="s">
        <v>249</v>
      </c>
      <c r="AE343" t="s">
        <v>249</v>
      </c>
      <c r="AF343" t="s">
        <v>249</v>
      </c>
    </row>
    <row r="344" spans="1:32">
      <c r="A344" s="92" t="s">
        <v>503</v>
      </c>
      <c r="B344" s="92" t="s">
        <v>518</v>
      </c>
      <c r="C344" s="93" t="s">
        <v>224</v>
      </c>
      <c r="D344" s="94" t="s">
        <v>195</v>
      </c>
      <c r="E344" s="95">
        <v>1.0000000000000001E-5</v>
      </c>
      <c r="F344" s="92">
        <v>1</v>
      </c>
      <c r="G344" s="166">
        <v>0.27074999999999999</v>
      </c>
      <c r="H344" s="95">
        <f t="shared" si="93"/>
        <v>2.7075000000000003E-6</v>
      </c>
      <c r="I344" s="92">
        <v>5.51</v>
      </c>
      <c r="J344" s="92">
        <v>0</v>
      </c>
      <c r="K344" s="97">
        <v>0</v>
      </c>
      <c r="L344" t="str">
        <f t="shared" si="89"/>
        <v>С336</v>
      </c>
      <c r="M344" t="str">
        <f t="shared" si="90"/>
        <v>Насос центробежный, Н-4/1</v>
      </c>
      <c r="N344" t="str">
        <f t="shared" si="91"/>
        <v>Полное-ликвидация</v>
      </c>
      <c r="O344" t="s">
        <v>249</v>
      </c>
      <c r="P344" t="s">
        <v>249</v>
      </c>
      <c r="Q344" t="s">
        <v>249</v>
      </c>
      <c r="R344" t="s">
        <v>249</v>
      </c>
      <c r="S344" t="s">
        <v>249</v>
      </c>
      <c r="T344" t="s">
        <v>249</v>
      </c>
      <c r="U344" t="s">
        <v>249</v>
      </c>
      <c r="V344" t="s">
        <v>249</v>
      </c>
      <c r="W344" t="s">
        <v>249</v>
      </c>
      <c r="X344" t="s">
        <v>249</v>
      </c>
      <c r="Y344" t="s">
        <v>249</v>
      </c>
      <c r="Z344" t="s">
        <v>249</v>
      </c>
      <c r="AA344" t="s">
        <v>249</v>
      </c>
      <c r="AB344" t="s">
        <v>249</v>
      </c>
      <c r="AC344" t="s">
        <v>249</v>
      </c>
      <c r="AD344" t="s">
        <v>249</v>
      </c>
      <c r="AE344" t="s">
        <v>249</v>
      </c>
      <c r="AF344" t="s">
        <v>249</v>
      </c>
    </row>
    <row r="345" spans="1:32">
      <c r="A345" s="92" t="s">
        <v>504</v>
      </c>
      <c r="B345" s="92" t="s">
        <v>518</v>
      </c>
      <c r="C345" s="93" t="s">
        <v>225</v>
      </c>
      <c r="D345" s="94" t="s">
        <v>248</v>
      </c>
      <c r="E345" s="95">
        <v>1.0000000000000001E-5</v>
      </c>
      <c r="F345" s="92">
        <v>1</v>
      </c>
      <c r="G345" s="166">
        <v>3.4999999999999996E-2</v>
      </c>
      <c r="H345" s="95">
        <f t="shared" si="93"/>
        <v>3.4999999999999998E-7</v>
      </c>
      <c r="I345" s="92">
        <v>5.51</v>
      </c>
      <c r="J345" s="92">
        <f>I345</f>
        <v>5.51</v>
      </c>
      <c r="K345" s="97">
        <v>85</v>
      </c>
      <c r="L345" t="str">
        <f t="shared" si="89"/>
        <v>С337</v>
      </c>
      <c r="M345" t="str">
        <f t="shared" si="90"/>
        <v>Насос центробежный, Н-4/1</v>
      </c>
      <c r="N345" t="str">
        <f t="shared" si="91"/>
        <v>Полное пожар</v>
      </c>
      <c r="O345">
        <v>14</v>
      </c>
      <c r="P345">
        <v>19</v>
      </c>
      <c r="Q345">
        <v>26</v>
      </c>
      <c r="R345">
        <v>47</v>
      </c>
      <c r="S345" t="s">
        <v>249</v>
      </c>
      <c r="T345" t="s">
        <v>249</v>
      </c>
      <c r="U345" t="s">
        <v>249</v>
      </c>
      <c r="V345" t="s">
        <v>249</v>
      </c>
      <c r="W345" t="s">
        <v>249</v>
      </c>
      <c r="X345" t="s">
        <v>249</v>
      </c>
      <c r="Y345" t="s">
        <v>249</v>
      </c>
      <c r="Z345" t="s">
        <v>249</v>
      </c>
      <c r="AA345" t="s">
        <v>249</v>
      </c>
      <c r="AB345" t="s">
        <v>249</v>
      </c>
      <c r="AC345" t="s">
        <v>249</v>
      </c>
      <c r="AD345" t="s">
        <v>249</v>
      </c>
      <c r="AE345" t="s">
        <v>249</v>
      </c>
      <c r="AF345" t="s">
        <v>249</v>
      </c>
    </row>
    <row r="346" spans="1:32">
      <c r="A346" s="92" t="s">
        <v>505</v>
      </c>
      <c r="B346" s="92" t="s">
        <v>518</v>
      </c>
      <c r="C346" s="93" t="s">
        <v>226</v>
      </c>
      <c r="D346" s="94" t="s">
        <v>228</v>
      </c>
      <c r="E346" s="95">
        <v>1.0000000000000001E-5</v>
      </c>
      <c r="F346" s="92">
        <v>1</v>
      </c>
      <c r="G346" s="166">
        <v>3.3249999999999995E-2</v>
      </c>
      <c r="H346" s="95">
        <f t="shared" si="93"/>
        <v>3.3249999999999999E-7</v>
      </c>
      <c r="I346" s="92">
        <v>5.51</v>
      </c>
      <c r="J346" s="92">
        <v>0.2</v>
      </c>
      <c r="K346" s="97">
        <v>0</v>
      </c>
      <c r="L346" t="str">
        <f t="shared" si="89"/>
        <v>С338</v>
      </c>
      <c r="M346" t="str">
        <f t="shared" si="90"/>
        <v>Насос центробежный, Н-4/1</v>
      </c>
      <c r="N346" t="str">
        <f t="shared" si="91"/>
        <v>Полное-вспышка</v>
      </c>
      <c r="O346" t="s">
        <v>249</v>
      </c>
      <c r="P346" t="s">
        <v>249</v>
      </c>
      <c r="Q346" t="s">
        <v>249</v>
      </c>
      <c r="R346" t="s">
        <v>249</v>
      </c>
      <c r="S346" t="s">
        <v>249</v>
      </c>
      <c r="T346" t="s">
        <v>249</v>
      </c>
      <c r="U346" t="s">
        <v>249</v>
      </c>
      <c r="V346" t="s">
        <v>249</v>
      </c>
      <c r="W346" t="s">
        <v>249</v>
      </c>
      <c r="X346" t="s">
        <v>249</v>
      </c>
      <c r="Y346">
        <v>19</v>
      </c>
      <c r="Z346">
        <v>22</v>
      </c>
      <c r="AA346" t="s">
        <v>249</v>
      </c>
      <c r="AB346" t="s">
        <v>249</v>
      </c>
      <c r="AC346" t="s">
        <v>249</v>
      </c>
      <c r="AD346" t="s">
        <v>249</v>
      </c>
      <c r="AE346" t="s">
        <v>249</v>
      </c>
      <c r="AF346" t="s">
        <v>249</v>
      </c>
    </row>
    <row r="347" spans="1:32" ht="15" thickBot="1">
      <c r="A347" s="171" t="s">
        <v>506</v>
      </c>
      <c r="B347" s="92" t="s">
        <v>518</v>
      </c>
      <c r="C347" s="168" t="s">
        <v>227</v>
      </c>
      <c r="D347" s="169" t="s">
        <v>195</v>
      </c>
      <c r="E347" s="170">
        <v>1.0000000000000001E-5</v>
      </c>
      <c r="F347" s="171">
        <v>1</v>
      </c>
      <c r="G347" s="233">
        <v>0.63174999999999992</v>
      </c>
      <c r="H347" s="170">
        <f t="shared" si="93"/>
        <v>6.3175000000000001E-6</v>
      </c>
      <c r="I347" s="92">
        <v>5.51</v>
      </c>
      <c r="J347" s="171">
        <v>0</v>
      </c>
      <c r="K347" s="167">
        <v>0</v>
      </c>
      <c r="L347" t="str">
        <f t="shared" si="89"/>
        <v>С339</v>
      </c>
      <c r="M347" t="str">
        <f t="shared" si="90"/>
        <v>Насос центробежный, Н-4/1</v>
      </c>
      <c r="N347" t="str">
        <f t="shared" si="91"/>
        <v>Полное-ликвидация</v>
      </c>
      <c r="O347" t="s">
        <v>249</v>
      </c>
      <c r="P347" t="s">
        <v>249</v>
      </c>
      <c r="Q347" t="s">
        <v>249</v>
      </c>
      <c r="R347" t="s">
        <v>249</v>
      </c>
      <c r="S347" t="s">
        <v>249</v>
      </c>
      <c r="T347" t="s">
        <v>249</v>
      </c>
      <c r="U347" t="s">
        <v>249</v>
      </c>
      <c r="V347" t="s">
        <v>249</v>
      </c>
      <c r="W347" t="s">
        <v>249</v>
      </c>
      <c r="X347" t="s">
        <v>249</v>
      </c>
      <c r="Y347" t="s">
        <v>249</v>
      </c>
      <c r="Z347" t="s">
        <v>249</v>
      </c>
      <c r="AA347" t="s">
        <v>249</v>
      </c>
      <c r="AB347" t="s">
        <v>249</v>
      </c>
      <c r="AC347" t="s">
        <v>249</v>
      </c>
      <c r="AD347" t="s">
        <v>249</v>
      </c>
      <c r="AE347" t="s">
        <v>249</v>
      </c>
      <c r="AF347" t="s">
        <v>249</v>
      </c>
    </row>
    <row r="348" spans="1:32" ht="15" thickTop="1">
      <c r="O348" t="s">
        <v>249</v>
      </c>
      <c r="P348" t="s">
        <v>249</v>
      </c>
      <c r="Q348" t="s">
        <v>249</v>
      </c>
      <c r="R348" t="s">
        <v>249</v>
      </c>
      <c r="S348" t="s">
        <v>249</v>
      </c>
      <c r="T348" t="s">
        <v>249</v>
      </c>
      <c r="U348" t="s">
        <v>249</v>
      </c>
      <c r="V348" t="s">
        <v>249</v>
      </c>
      <c r="W348" t="s">
        <v>249</v>
      </c>
      <c r="X348" t="s">
        <v>249</v>
      </c>
      <c r="Y348" t="s">
        <v>249</v>
      </c>
      <c r="Z348" t="s">
        <v>249</v>
      </c>
      <c r="AA348" t="s">
        <v>249</v>
      </c>
      <c r="AB348" t="s">
        <v>249</v>
      </c>
      <c r="AC348" t="s">
        <v>249</v>
      </c>
      <c r="AD348" t="s">
        <v>249</v>
      </c>
      <c r="AE348" t="s">
        <v>249</v>
      </c>
      <c r="AF348" t="s">
        <v>249</v>
      </c>
    </row>
    <row r="349" spans="1:32">
      <c r="A349" s="79" t="s">
        <v>511</v>
      </c>
      <c r="B349" s="104" t="s">
        <v>51</v>
      </c>
      <c r="C349" s="105" t="s">
        <v>79</v>
      </c>
      <c r="D349" s="106" t="s">
        <v>194</v>
      </c>
      <c r="E349" s="107">
        <v>1.0000000000000001E-5</v>
      </c>
      <c r="F349" s="104">
        <v>11</v>
      </c>
      <c r="G349" s="104">
        <v>0.05</v>
      </c>
      <c r="H349" s="107">
        <f>E349*F349*G349</f>
        <v>5.5000000000000007E-6</v>
      </c>
      <c r="I349" s="104">
        <v>97.2</v>
      </c>
      <c r="J349" s="104">
        <v>97.2</v>
      </c>
      <c r="K349" s="104">
        <v>400</v>
      </c>
      <c r="L349" t="str">
        <f t="shared" ref="L348:L372" si="94">A349</f>
        <v>С340</v>
      </c>
      <c r="M349" t="str">
        <f t="shared" ref="M348:M372" si="95">B349</f>
        <v>Емкость Е-9/2</v>
      </c>
      <c r="N349" t="str">
        <f t="shared" ref="N348:N372" si="96">D349</f>
        <v>Полное-пожар</v>
      </c>
      <c r="O349">
        <v>17</v>
      </c>
      <c r="P349">
        <v>24</v>
      </c>
      <c r="Q349">
        <v>35</v>
      </c>
      <c r="R349">
        <v>65</v>
      </c>
      <c r="S349" t="s">
        <v>249</v>
      </c>
      <c r="T349" t="s">
        <v>249</v>
      </c>
      <c r="U349" t="s">
        <v>249</v>
      </c>
      <c r="V349" t="s">
        <v>249</v>
      </c>
      <c r="W349" t="s">
        <v>249</v>
      </c>
      <c r="X349" t="s">
        <v>249</v>
      </c>
      <c r="Y349" t="s">
        <v>249</v>
      </c>
      <c r="Z349" t="s">
        <v>249</v>
      </c>
      <c r="AA349" t="s">
        <v>249</v>
      </c>
      <c r="AB349" t="s">
        <v>249</v>
      </c>
      <c r="AC349" t="s">
        <v>249</v>
      </c>
      <c r="AD349" t="s">
        <v>249</v>
      </c>
      <c r="AE349" t="s">
        <v>249</v>
      </c>
      <c r="AF349" t="s">
        <v>249</v>
      </c>
    </row>
    <row r="350" spans="1:32">
      <c r="A350" s="79" t="s">
        <v>512</v>
      </c>
      <c r="B350" s="104" t="s">
        <v>51</v>
      </c>
      <c r="C350" s="105" t="s">
        <v>81</v>
      </c>
      <c r="D350" s="106" t="s">
        <v>197</v>
      </c>
      <c r="E350" s="107">
        <v>1.0000000000000001E-5</v>
      </c>
      <c r="F350" s="104">
        <v>11</v>
      </c>
      <c r="G350" s="104">
        <v>4.7500000000000001E-2</v>
      </c>
      <c r="H350" s="107">
        <f t="shared" ref="H350:H354" si="97">E350*F350*G350</f>
        <v>5.2249999999999999E-6</v>
      </c>
      <c r="I350" s="104">
        <v>97.2</v>
      </c>
      <c r="J350" s="104">
        <v>7.0000000000000007E-2</v>
      </c>
      <c r="K350" s="105"/>
      <c r="L350" t="str">
        <f t="shared" si="94"/>
        <v>С341</v>
      </c>
      <c r="M350" t="str">
        <f t="shared" si="95"/>
        <v>Емкость Е-9/2</v>
      </c>
      <c r="N350" t="str">
        <f t="shared" si="96"/>
        <v>Полное-взрыв</v>
      </c>
      <c r="O350" t="s">
        <v>249</v>
      </c>
      <c r="P350" t="s">
        <v>249</v>
      </c>
      <c r="Q350" t="s">
        <v>249</v>
      </c>
      <c r="R350" t="s">
        <v>249</v>
      </c>
      <c r="S350">
        <v>19</v>
      </c>
      <c r="T350">
        <v>38</v>
      </c>
      <c r="U350">
        <v>104</v>
      </c>
      <c r="V350">
        <v>179</v>
      </c>
      <c r="W350" t="s">
        <v>249</v>
      </c>
      <c r="X350" t="s">
        <v>249</v>
      </c>
      <c r="Y350" t="s">
        <v>249</v>
      </c>
      <c r="Z350" t="s">
        <v>249</v>
      </c>
      <c r="AA350" t="s">
        <v>249</v>
      </c>
      <c r="AB350" t="s">
        <v>249</v>
      </c>
      <c r="AC350" t="s">
        <v>249</v>
      </c>
      <c r="AD350" t="s">
        <v>249</v>
      </c>
      <c r="AE350" t="s">
        <v>249</v>
      </c>
      <c r="AF350" t="s">
        <v>249</v>
      </c>
    </row>
    <row r="351" spans="1:32">
      <c r="A351" s="79" t="s">
        <v>513</v>
      </c>
      <c r="B351" s="104" t="s">
        <v>51</v>
      </c>
      <c r="C351" s="105" t="s">
        <v>83</v>
      </c>
      <c r="D351" s="106" t="s">
        <v>195</v>
      </c>
      <c r="E351" s="107">
        <v>1.0000000000000001E-5</v>
      </c>
      <c r="F351" s="104">
        <v>11</v>
      </c>
      <c r="G351" s="104">
        <v>0.90249999999999997</v>
      </c>
      <c r="H351" s="107">
        <f t="shared" si="97"/>
        <v>9.9275000000000001E-5</v>
      </c>
      <c r="I351" s="104">
        <v>97.2</v>
      </c>
      <c r="J351" s="104">
        <v>0</v>
      </c>
      <c r="K351" s="105"/>
      <c r="L351" t="str">
        <f t="shared" si="94"/>
        <v>С342</v>
      </c>
      <c r="M351" t="str">
        <f t="shared" si="95"/>
        <v>Емкость Е-9/2</v>
      </c>
      <c r="N351" t="str">
        <f t="shared" si="96"/>
        <v>Полное-ликвидация</v>
      </c>
      <c r="O351" t="s">
        <v>249</v>
      </c>
      <c r="P351" t="s">
        <v>249</v>
      </c>
      <c r="Q351" t="s">
        <v>249</v>
      </c>
      <c r="R351" t="s">
        <v>249</v>
      </c>
      <c r="S351" t="s">
        <v>249</v>
      </c>
      <c r="T351" t="s">
        <v>249</v>
      </c>
      <c r="U351" t="s">
        <v>249</v>
      </c>
      <c r="V351" t="s">
        <v>249</v>
      </c>
      <c r="W351" t="s">
        <v>249</v>
      </c>
      <c r="X351" t="s">
        <v>249</v>
      </c>
      <c r="Y351" t="s">
        <v>249</v>
      </c>
      <c r="Z351" t="s">
        <v>249</v>
      </c>
      <c r="AA351" t="s">
        <v>249</v>
      </c>
      <c r="AB351" t="s">
        <v>249</v>
      </c>
      <c r="AC351" t="s">
        <v>249</v>
      </c>
      <c r="AD351" t="s">
        <v>249</v>
      </c>
      <c r="AE351" t="s">
        <v>249</v>
      </c>
      <c r="AF351" t="s">
        <v>249</v>
      </c>
    </row>
    <row r="352" spans="1:32">
      <c r="A352" s="79" t="s">
        <v>514</v>
      </c>
      <c r="B352" s="104" t="s">
        <v>51</v>
      </c>
      <c r="C352" s="105" t="s">
        <v>507</v>
      </c>
      <c r="D352" s="106" t="s">
        <v>510</v>
      </c>
      <c r="E352" s="107">
        <v>1E-4</v>
      </c>
      <c r="F352" s="104">
        <v>11</v>
      </c>
      <c r="G352" s="104">
        <v>0.05</v>
      </c>
      <c r="H352" s="107">
        <f t="shared" si="97"/>
        <v>5.5000000000000009E-5</v>
      </c>
      <c r="I352" s="104">
        <v>9.6999999999999993</v>
      </c>
      <c r="J352" s="104">
        <v>9.6999999999999993</v>
      </c>
      <c r="K352" s="105">
        <f>J352*20</f>
        <v>194</v>
      </c>
      <c r="L352" t="str">
        <f t="shared" si="94"/>
        <v>С343</v>
      </c>
      <c r="M352" t="str">
        <f t="shared" si="95"/>
        <v>Емкость Е-9/2</v>
      </c>
      <c r="N352" t="str">
        <f t="shared" si="96"/>
        <v>Частичное-пожар</v>
      </c>
      <c r="O352">
        <v>16</v>
      </c>
      <c r="P352">
        <v>22</v>
      </c>
      <c r="Q352">
        <v>30</v>
      </c>
      <c r="R352">
        <v>56</v>
      </c>
      <c r="S352" t="s">
        <v>249</v>
      </c>
      <c r="T352" t="s">
        <v>249</v>
      </c>
      <c r="U352" t="s">
        <v>249</v>
      </c>
      <c r="V352" t="s">
        <v>249</v>
      </c>
      <c r="W352" t="s">
        <v>249</v>
      </c>
      <c r="X352" t="s">
        <v>249</v>
      </c>
      <c r="Y352" t="s">
        <v>249</v>
      </c>
      <c r="Z352" t="s">
        <v>249</v>
      </c>
      <c r="AA352" t="s">
        <v>249</v>
      </c>
      <c r="AB352" t="s">
        <v>249</v>
      </c>
      <c r="AC352" t="s">
        <v>249</v>
      </c>
      <c r="AD352" t="s">
        <v>249</v>
      </c>
      <c r="AE352" t="s">
        <v>249</v>
      </c>
      <c r="AF352" t="s">
        <v>249</v>
      </c>
    </row>
    <row r="353" spans="1:32">
      <c r="A353" s="79" t="s">
        <v>515</v>
      </c>
      <c r="B353" s="104" t="s">
        <v>51</v>
      </c>
      <c r="C353" s="105" t="s">
        <v>508</v>
      </c>
      <c r="D353" s="106" t="s">
        <v>200</v>
      </c>
      <c r="E353" s="107">
        <v>1E-4</v>
      </c>
      <c r="F353" s="104">
        <v>11</v>
      </c>
      <c r="G353" s="104">
        <v>4.7500000000000001E-2</v>
      </c>
      <c r="H353" s="107">
        <f t="shared" si="97"/>
        <v>5.2250000000000003E-5</v>
      </c>
      <c r="I353" s="104">
        <v>9.6999999999999993</v>
      </c>
      <c r="J353" s="104">
        <v>0.03</v>
      </c>
      <c r="K353" s="105"/>
      <c r="L353" t="str">
        <f t="shared" si="94"/>
        <v>С344</v>
      </c>
      <c r="M353" t="str">
        <f t="shared" si="95"/>
        <v>Емкость Е-9/2</v>
      </c>
      <c r="N353" t="str">
        <f t="shared" si="96"/>
        <v>Частичное-вспышка</v>
      </c>
      <c r="O353" t="s">
        <v>249</v>
      </c>
      <c r="P353" t="s">
        <v>249</v>
      </c>
      <c r="Q353" t="s">
        <v>249</v>
      </c>
      <c r="R353" t="s">
        <v>249</v>
      </c>
      <c r="S353" t="s">
        <v>249</v>
      </c>
      <c r="T353" t="s">
        <v>249</v>
      </c>
      <c r="U353" t="s">
        <v>249</v>
      </c>
      <c r="V353" t="s">
        <v>249</v>
      </c>
      <c r="W353" t="s">
        <v>249</v>
      </c>
      <c r="X353" t="s">
        <v>249</v>
      </c>
      <c r="Y353">
        <v>10</v>
      </c>
      <c r="Z353">
        <v>12</v>
      </c>
      <c r="AA353" t="s">
        <v>249</v>
      </c>
      <c r="AB353" t="s">
        <v>249</v>
      </c>
      <c r="AC353" t="s">
        <v>249</v>
      </c>
      <c r="AD353" t="s">
        <v>249</v>
      </c>
      <c r="AE353" t="s">
        <v>249</v>
      </c>
      <c r="AF353" t="s">
        <v>249</v>
      </c>
    </row>
    <row r="354" spans="1:32">
      <c r="A354" s="79" t="s">
        <v>516</v>
      </c>
      <c r="B354" s="104" t="s">
        <v>51</v>
      </c>
      <c r="C354" s="105" t="s">
        <v>509</v>
      </c>
      <c r="D354" s="106" t="s">
        <v>196</v>
      </c>
      <c r="E354" s="107">
        <v>1E-4</v>
      </c>
      <c r="F354" s="104">
        <v>11</v>
      </c>
      <c r="G354" s="104">
        <v>0.90249999999999997</v>
      </c>
      <c r="H354" s="107">
        <f t="shared" si="97"/>
        <v>9.9274999999999993E-4</v>
      </c>
      <c r="I354" s="104">
        <v>9.6999999999999993</v>
      </c>
      <c r="J354" s="104">
        <v>0</v>
      </c>
      <c r="K354" s="105"/>
      <c r="L354" t="str">
        <f t="shared" si="94"/>
        <v>С345</v>
      </c>
      <c r="M354" t="str">
        <f t="shared" si="95"/>
        <v>Емкость Е-9/2</v>
      </c>
      <c r="N354" t="str">
        <f t="shared" si="96"/>
        <v>Частичное-ликвидация</v>
      </c>
      <c r="O354" t="s">
        <v>249</v>
      </c>
      <c r="P354" t="s">
        <v>249</v>
      </c>
      <c r="Q354" t="s">
        <v>249</v>
      </c>
      <c r="R354" t="s">
        <v>249</v>
      </c>
      <c r="S354" t="s">
        <v>249</v>
      </c>
      <c r="T354" t="s">
        <v>249</v>
      </c>
      <c r="U354" t="s">
        <v>249</v>
      </c>
      <c r="V354" t="s">
        <v>249</v>
      </c>
      <c r="W354" t="s">
        <v>249</v>
      </c>
      <c r="X354" t="s">
        <v>249</v>
      </c>
      <c r="Y354" t="s">
        <v>249</v>
      </c>
      <c r="Z354" t="s">
        <v>249</v>
      </c>
      <c r="AA354" t="s">
        <v>249</v>
      </c>
      <c r="AB354" t="s">
        <v>249</v>
      </c>
      <c r="AC354" t="s">
        <v>249</v>
      </c>
      <c r="AD354" t="s">
        <v>249</v>
      </c>
      <c r="AE354" t="s">
        <v>249</v>
      </c>
      <c r="AF354" t="s">
        <v>249</v>
      </c>
    </row>
    <row r="355" spans="1:32">
      <c r="A355" s="79" t="s">
        <v>520</v>
      </c>
      <c r="B355" s="92" t="s">
        <v>54</v>
      </c>
      <c r="C355" s="93" t="s">
        <v>79</v>
      </c>
      <c r="D355" s="94" t="s">
        <v>194</v>
      </c>
      <c r="E355" s="95">
        <v>1.0000000000000001E-5</v>
      </c>
      <c r="F355" s="92">
        <v>4</v>
      </c>
      <c r="G355" s="92">
        <v>0.05</v>
      </c>
      <c r="H355" s="95">
        <f>E355*F355*G355</f>
        <v>2.0000000000000003E-6</v>
      </c>
      <c r="I355" s="92">
        <v>2950</v>
      </c>
      <c r="J355" s="92">
        <v>121.5</v>
      </c>
      <c r="K355" s="92">
        <v>5000</v>
      </c>
      <c r="L355" t="str">
        <f t="shared" si="94"/>
        <v>С346</v>
      </c>
      <c r="M355" t="str">
        <f t="shared" si="95"/>
        <v>РВС-3</v>
      </c>
      <c r="N355" t="str">
        <f t="shared" si="96"/>
        <v>Полное-пожар</v>
      </c>
      <c r="O355">
        <v>47</v>
      </c>
      <c r="P355">
        <v>64</v>
      </c>
      <c r="Q355">
        <v>90</v>
      </c>
      <c r="R355">
        <v>161</v>
      </c>
      <c r="S355" t="s">
        <v>249</v>
      </c>
      <c r="T355" t="s">
        <v>249</v>
      </c>
      <c r="U355" t="s">
        <v>249</v>
      </c>
      <c r="V355" t="s">
        <v>249</v>
      </c>
      <c r="W355" t="s">
        <v>249</v>
      </c>
      <c r="X355" t="s">
        <v>249</v>
      </c>
      <c r="Y355" t="s">
        <v>249</v>
      </c>
      <c r="Z355" t="s">
        <v>249</v>
      </c>
      <c r="AA355" t="s">
        <v>249</v>
      </c>
      <c r="AB355" t="s">
        <v>249</v>
      </c>
      <c r="AC355" t="s">
        <v>249</v>
      </c>
      <c r="AD355" t="s">
        <v>249</v>
      </c>
      <c r="AE355" t="s">
        <v>249</v>
      </c>
      <c r="AF355" t="s">
        <v>249</v>
      </c>
    </row>
    <row r="356" spans="1:32">
      <c r="A356" s="79" t="s">
        <v>521</v>
      </c>
      <c r="B356" s="92" t="s">
        <v>54</v>
      </c>
      <c r="C356" s="93" t="s">
        <v>81</v>
      </c>
      <c r="D356" s="94" t="s">
        <v>197</v>
      </c>
      <c r="E356" s="95">
        <v>1.0000000000000001E-5</v>
      </c>
      <c r="F356" s="92">
        <v>4</v>
      </c>
      <c r="G356" s="92">
        <v>4.7500000000000001E-2</v>
      </c>
      <c r="H356" s="95">
        <f t="shared" ref="H356:H360" si="98">E356*F356*G356</f>
        <v>1.9000000000000002E-6</v>
      </c>
      <c r="I356" s="92">
        <v>2950</v>
      </c>
      <c r="J356" s="92">
        <v>0.9</v>
      </c>
      <c r="K356" s="93"/>
      <c r="L356" t="str">
        <f t="shared" si="94"/>
        <v>С347</v>
      </c>
      <c r="M356" t="str">
        <f t="shared" si="95"/>
        <v>РВС-3</v>
      </c>
      <c r="N356" t="str">
        <f t="shared" si="96"/>
        <v>Полное-взрыв</v>
      </c>
      <c r="O356" t="s">
        <v>249</v>
      </c>
      <c r="P356" t="s">
        <v>249</v>
      </c>
      <c r="Q356" t="s">
        <v>249</v>
      </c>
      <c r="R356" t="s">
        <v>249</v>
      </c>
      <c r="S356">
        <v>44</v>
      </c>
      <c r="T356">
        <v>90</v>
      </c>
      <c r="U356">
        <v>245</v>
      </c>
      <c r="V356">
        <v>420</v>
      </c>
      <c r="W356" t="s">
        <v>249</v>
      </c>
      <c r="X356" t="s">
        <v>249</v>
      </c>
      <c r="Y356" t="s">
        <v>249</v>
      </c>
      <c r="Z356" t="s">
        <v>249</v>
      </c>
      <c r="AA356" t="s">
        <v>249</v>
      </c>
      <c r="AB356" t="s">
        <v>249</v>
      </c>
      <c r="AC356" t="s">
        <v>249</v>
      </c>
      <c r="AD356" t="s">
        <v>249</v>
      </c>
      <c r="AE356" t="s">
        <v>249</v>
      </c>
      <c r="AF356" t="s">
        <v>249</v>
      </c>
    </row>
    <row r="357" spans="1:32">
      <c r="A357" s="79" t="s">
        <v>522</v>
      </c>
      <c r="B357" s="92" t="s">
        <v>54</v>
      </c>
      <c r="C357" s="93" t="s">
        <v>83</v>
      </c>
      <c r="D357" s="94" t="s">
        <v>195</v>
      </c>
      <c r="E357" s="95">
        <v>1.0000000000000001E-5</v>
      </c>
      <c r="F357" s="92">
        <v>4</v>
      </c>
      <c r="G357" s="92">
        <v>0.90249999999999997</v>
      </c>
      <c r="H357" s="95">
        <f t="shared" si="98"/>
        <v>3.6100000000000003E-5</v>
      </c>
      <c r="I357" s="92">
        <v>2950</v>
      </c>
      <c r="J357" s="92">
        <v>0</v>
      </c>
      <c r="K357" s="93"/>
      <c r="L357" t="str">
        <f t="shared" si="94"/>
        <v>С348</v>
      </c>
      <c r="M357" t="str">
        <f t="shared" si="95"/>
        <v>РВС-3</v>
      </c>
      <c r="N357" t="str">
        <f t="shared" si="96"/>
        <v>Полное-ликвидация</v>
      </c>
      <c r="O357" t="s">
        <v>249</v>
      </c>
      <c r="P357" t="s">
        <v>249</v>
      </c>
      <c r="Q357" t="s">
        <v>249</v>
      </c>
      <c r="R357" t="s">
        <v>249</v>
      </c>
      <c r="S357" t="s">
        <v>249</v>
      </c>
      <c r="T357" t="s">
        <v>249</v>
      </c>
      <c r="U357" t="s">
        <v>249</v>
      </c>
      <c r="V357" t="s">
        <v>249</v>
      </c>
      <c r="W357" t="s">
        <v>249</v>
      </c>
      <c r="X357" t="s">
        <v>249</v>
      </c>
      <c r="Y357" t="s">
        <v>249</v>
      </c>
      <c r="Z357" t="s">
        <v>249</v>
      </c>
      <c r="AA357" t="s">
        <v>249</v>
      </c>
      <c r="AB357" t="s">
        <v>249</v>
      </c>
      <c r="AC357" t="s">
        <v>249</v>
      </c>
      <c r="AD357" t="s">
        <v>249</v>
      </c>
      <c r="AE357" t="s">
        <v>249</v>
      </c>
      <c r="AF357" t="s">
        <v>249</v>
      </c>
    </row>
    <row r="358" spans="1:32">
      <c r="A358" s="79" t="s">
        <v>523</v>
      </c>
      <c r="B358" s="92" t="s">
        <v>54</v>
      </c>
      <c r="C358" s="93" t="s">
        <v>507</v>
      </c>
      <c r="D358" s="94" t="s">
        <v>510</v>
      </c>
      <c r="E358" s="95">
        <v>1E-4</v>
      </c>
      <c r="F358" s="92">
        <v>4</v>
      </c>
      <c r="G358" s="92">
        <v>0.05</v>
      </c>
      <c r="H358" s="95">
        <f t="shared" si="98"/>
        <v>2.0000000000000002E-5</v>
      </c>
      <c r="I358" s="92">
        <v>295</v>
      </c>
      <c r="J358" s="92">
        <v>295</v>
      </c>
      <c r="K358" s="93">
        <v>5000</v>
      </c>
      <c r="L358" t="str">
        <f t="shared" si="94"/>
        <v>С349</v>
      </c>
      <c r="M358" t="str">
        <f t="shared" si="95"/>
        <v>РВС-3</v>
      </c>
      <c r="N358" t="str">
        <f t="shared" si="96"/>
        <v>Частичное-пожар</v>
      </c>
      <c r="O358">
        <v>47</v>
      </c>
      <c r="P358">
        <v>64</v>
      </c>
      <c r="Q358">
        <v>90</v>
      </c>
      <c r="R358">
        <v>161</v>
      </c>
      <c r="S358" t="s">
        <v>249</v>
      </c>
      <c r="T358" t="s">
        <v>249</v>
      </c>
      <c r="U358" t="s">
        <v>249</v>
      </c>
      <c r="V358" t="s">
        <v>249</v>
      </c>
      <c r="W358" t="s">
        <v>249</v>
      </c>
      <c r="X358" t="s">
        <v>249</v>
      </c>
      <c r="Y358" t="s">
        <v>249</v>
      </c>
      <c r="Z358" t="s">
        <v>249</v>
      </c>
      <c r="AA358" t="s">
        <v>249</v>
      </c>
      <c r="AB358" t="s">
        <v>249</v>
      </c>
      <c r="AC358" t="s">
        <v>249</v>
      </c>
      <c r="AD358" t="s">
        <v>249</v>
      </c>
      <c r="AE358" t="s">
        <v>249</v>
      </c>
      <c r="AF358" t="s">
        <v>249</v>
      </c>
    </row>
    <row r="359" spans="1:32">
      <c r="A359" s="79" t="s">
        <v>524</v>
      </c>
      <c r="B359" s="92" t="s">
        <v>54</v>
      </c>
      <c r="C359" s="93" t="s">
        <v>508</v>
      </c>
      <c r="D359" s="94" t="s">
        <v>200</v>
      </c>
      <c r="E359" s="95">
        <v>1E-4</v>
      </c>
      <c r="F359" s="92">
        <v>4</v>
      </c>
      <c r="G359" s="92">
        <v>4.7500000000000001E-2</v>
      </c>
      <c r="H359" s="95">
        <f t="shared" si="98"/>
        <v>1.9000000000000001E-5</v>
      </c>
      <c r="I359" s="92">
        <v>295</v>
      </c>
      <c r="J359" s="92">
        <v>9</v>
      </c>
      <c r="K359" s="93"/>
      <c r="L359" t="str">
        <f t="shared" si="94"/>
        <v>С350</v>
      </c>
      <c r="M359" t="str">
        <f t="shared" si="95"/>
        <v>РВС-3</v>
      </c>
      <c r="N359" t="str">
        <f t="shared" si="96"/>
        <v>Частичное-вспышка</v>
      </c>
      <c r="O359" t="s">
        <v>249</v>
      </c>
      <c r="P359" t="s">
        <v>249</v>
      </c>
      <c r="Q359" t="s">
        <v>249</v>
      </c>
      <c r="R359" t="s">
        <v>249</v>
      </c>
      <c r="S359" t="s">
        <v>249</v>
      </c>
      <c r="T359" t="s">
        <v>249</v>
      </c>
      <c r="U359" t="s">
        <v>249</v>
      </c>
      <c r="V359" t="s">
        <v>249</v>
      </c>
      <c r="W359" t="s">
        <v>249</v>
      </c>
      <c r="X359" t="s">
        <v>249</v>
      </c>
      <c r="Y359">
        <v>67</v>
      </c>
      <c r="Z359">
        <v>80</v>
      </c>
      <c r="AA359" t="s">
        <v>249</v>
      </c>
      <c r="AB359" t="s">
        <v>249</v>
      </c>
      <c r="AC359" t="s">
        <v>249</v>
      </c>
      <c r="AD359" t="s">
        <v>249</v>
      </c>
      <c r="AE359" t="s">
        <v>249</v>
      </c>
      <c r="AF359" t="s">
        <v>249</v>
      </c>
    </row>
    <row r="360" spans="1:32">
      <c r="A360" s="79" t="s">
        <v>525</v>
      </c>
      <c r="B360" s="92" t="s">
        <v>54</v>
      </c>
      <c r="C360" s="93" t="s">
        <v>509</v>
      </c>
      <c r="D360" s="94" t="s">
        <v>196</v>
      </c>
      <c r="E360" s="95">
        <v>1E-4</v>
      </c>
      <c r="F360" s="92">
        <v>4</v>
      </c>
      <c r="G360" s="92">
        <v>0.90249999999999997</v>
      </c>
      <c r="H360" s="95">
        <f t="shared" si="98"/>
        <v>3.6099999999999999E-4</v>
      </c>
      <c r="I360" s="92">
        <v>295</v>
      </c>
      <c r="J360" s="92">
        <v>0</v>
      </c>
      <c r="K360" s="93"/>
      <c r="L360" t="str">
        <f t="shared" si="94"/>
        <v>С351</v>
      </c>
      <c r="M360" t="str">
        <f t="shared" si="95"/>
        <v>РВС-3</v>
      </c>
      <c r="N360" t="str">
        <f t="shared" si="96"/>
        <v>Частичное-ликвидация</v>
      </c>
      <c r="O360" t="s">
        <v>249</v>
      </c>
      <c r="P360" t="s">
        <v>249</v>
      </c>
      <c r="Q360" t="s">
        <v>249</v>
      </c>
      <c r="R360" t="s">
        <v>249</v>
      </c>
      <c r="S360" t="s">
        <v>249</v>
      </c>
      <c r="T360" t="s">
        <v>249</v>
      </c>
      <c r="U360" t="s">
        <v>249</v>
      </c>
      <c r="V360" t="s">
        <v>249</v>
      </c>
      <c r="W360" t="s">
        <v>249</v>
      </c>
      <c r="X360" t="s">
        <v>249</v>
      </c>
      <c r="Y360" t="s">
        <v>249</v>
      </c>
      <c r="Z360" t="s">
        <v>249</v>
      </c>
      <c r="AA360" t="s">
        <v>249</v>
      </c>
      <c r="AB360" t="s">
        <v>249</v>
      </c>
      <c r="AC360" t="s">
        <v>249</v>
      </c>
      <c r="AD360" t="s">
        <v>249</v>
      </c>
      <c r="AE360" t="s">
        <v>249</v>
      </c>
      <c r="AF360" t="s">
        <v>249</v>
      </c>
    </row>
    <row r="361" spans="1:32">
      <c r="A361" s="79" t="s">
        <v>526</v>
      </c>
      <c r="B361" s="98" t="s">
        <v>56</v>
      </c>
      <c r="C361" s="99" t="s">
        <v>79</v>
      </c>
      <c r="D361" s="100" t="s">
        <v>194</v>
      </c>
      <c r="E361" s="101">
        <v>1.0000000000000001E-5</v>
      </c>
      <c r="F361" s="98">
        <v>5</v>
      </c>
      <c r="G361" s="98">
        <v>0.05</v>
      </c>
      <c r="H361" s="101">
        <f>E361*F361*G361</f>
        <v>2.5000000000000002E-6</v>
      </c>
      <c r="I361" s="98">
        <v>56</v>
      </c>
      <c r="J361" s="98">
        <v>56</v>
      </c>
      <c r="K361" s="98">
        <v>600</v>
      </c>
      <c r="L361" t="str">
        <f t="shared" si="94"/>
        <v>С352</v>
      </c>
      <c r="M361" t="str">
        <f t="shared" si="95"/>
        <v>Емкость Е-1</v>
      </c>
      <c r="N361" t="str">
        <f t="shared" si="96"/>
        <v>Полное-пожар</v>
      </c>
      <c r="O361">
        <v>19</v>
      </c>
      <c r="P361">
        <v>26</v>
      </c>
      <c r="Q361">
        <v>38</v>
      </c>
      <c r="R361">
        <v>72</v>
      </c>
      <c r="S361" t="s">
        <v>249</v>
      </c>
      <c r="T361" t="s">
        <v>249</v>
      </c>
      <c r="U361" t="s">
        <v>249</v>
      </c>
      <c r="V361" t="s">
        <v>249</v>
      </c>
      <c r="W361" t="s">
        <v>249</v>
      </c>
      <c r="X361" t="s">
        <v>249</v>
      </c>
      <c r="Y361" t="s">
        <v>249</v>
      </c>
      <c r="Z361" t="s">
        <v>249</v>
      </c>
      <c r="AA361" t="s">
        <v>249</v>
      </c>
      <c r="AB361" t="s">
        <v>249</v>
      </c>
      <c r="AC361" t="s">
        <v>249</v>
      </c>
      <c r="AD361" t="s">
        <v>249</v>
      </c>
      <c r="AE361" t="s">
        <v>249</v>
      </c>
      <c r="AF361" t="s">
        <v>249</v>
      </c>
    </row>
    <row r="362" spans="1:32">
      <c r="A362" s="79" t="s">
        <v>527</v>
      </c>
      <c r="B362" s="98" t="s">
        <v>56</v>
      </c>
      <c r="C362" s="99" t="s">
        <v>81</v>
      </c>
      <c r="D362" s="100" t="s">
        <v>197</v>
      </c>
      <c r="E362" s="101">
        <v>1.0000000000000001E-5</v>
      </c>
      <c r="F362" s="98">
        <v>5</v>
      </c>
      <c r="G362" s="98">
        <v>4.7500000000000001E-2</v>
      </c>
      <c r="H362" s="101">
        <f t="shared" ref="H362:H366" si="99">E362*F362*G362</f>
        <v>2.3750000000000001E-6</v>
      </c>
      <c r="I362" s="98">
        <v>56</v>
      </c>
      <c r="J362" s="98">
        <v>0.1</v>
      </c>
      <c r="K362" s="99"/>
      <c r="L362" t="str">
        <f t="shared" si="94"/>
        <v>С353</v>
      </c>
      <c r="M362" t="str">
        <f t="shared" si="95"/>
        <v>Емкость Е-1</v>
      </c>
      <c r="N362" t="str">
        <f t="shared" si="96"/>
        <v>Полное-взрыв</v>
      </c>
      <c r="O362" t="s">
        <v>249</v>
      </c>
      <c r="P362" t="s">
        <v>249</v>
      </c>
      <c r="Q362" t="s">
        <v>249</v>
      </c>
      <c r="R362" t="s">
        <v>249</v>
      </c>
      <c r="S362">
        <v>21</v>
      </c>
      <c r="T362">
        <v>43</v>
      </c>
      <c r="U362">
        <v>117</v>
      </c>
      <c r="V362">
        <v>201</v>
      </c>
      <c r="W362" t="s">
        <v>249</v>
      </c>
      <c r="X362" t="s">
        <v>249</v>
      </c>
      <c r="Y362" t="s">
        <v>249</v>
      </c>
      <c r="Z362" t="s">
        <v>249</v>
      </c>
      <c r="AA362" t="s">
        <v>249</v>
      </c>
      <c r="AB362" t="s">
        <v>249</v>
      </c>
      <c r="AC362" t="s">
        <v>249</v>
      </c>
      <c r="AD362" t="s">
        <v>249</v>
      </c>
      <c r="AE362" t="s">
        <v>249</v>
      </c>
      <c r="AF362" t="s">
        <v>249</v>
      </c>
    </row>
    <row r="363" spans="1:32">
      <c r="A363" s="79" t="s">
        <v>528</v>
      </c>
      <c r="B363" s="98" t="s">
        <v>56</v>
      </c>
      <c r="C363" s="99" t="s">
        <v>83</v>
      </c>
      <c r="D363" s="100" t="s">
        <v>195</v>
      </c>
      <c r="E363" s="101">
        <v>1.0000000000000001E-5</v>
      </c>
      <c r="F363" s="98">
        <v>5</v>
      </c>
      <c r="G363" s="98">
        <v>0.90249999999999997</v>
      </c>
      <c r="H363" s="101">
        <f t="shared" si="99"/>
        <v>4.5124999999999999E-5</v>
      </c>
      <c r="I363" s="98">
        <v>56</v>
      </c>
      <c r="J363" s="98">
        <v>0</v>
      </c>
      <c r="K363" s="99"/>
      <c r="L363" t="str">
        <f t="shared" si="94"/>
        <v>С354</v>
      </c>
      <c r="M363" t="str">
        <f t="shared" si="95"/>
        <v>Емкость Е-1</v>
      </c>
      <c r="N363" t="str">
        <f t="shared" si="96"/>
        <v>Полное-ликвидация</v>
      </c>
      <c r="O363" t="s">
        <v>249</v>
      </c>
      <c r="P363" t="s">
        <v>249</v>
      </c>
      <c r="Q363" t="s">
        <v>249</v>
      </c>
      <c r="R363" t="s">
        <v>249</v>
      </c>
      <c r="S363" t="s">
        <v>249</v>
      </c>
      <c r="T363" t="s">
        <v>249</v>
      </c>
      <c r="U363" t="s">
        <v>249</v>
      </c>
      <c r="V363" t="s">
        <v>249</v>
      </c>
      <c r="W363" t="s">
        <v>249</v>
      </c>
      <c r="X363" t="s">
        <v>249</v>
      </c>
      <c r="Y363" t="s">
        <v>249</v>
      </c>
      <c r="Z363" t="s">
        <v>249</v>
      </c>
      <c r="AA363" t="s">
        <v>249</v>
      </c>
      <c r="AB363" t="s">
        <v>249</v>
      </c>
      <c r="AC363" t="s">
        <v>249</v>
      </c>
      <c r="AD363" t="s">
        <v>249</v>
      </c>
      <c r="AE363" t="s">
        <v>249</v>
      </c>
      <c r="AF363" t="s">
        <v>249</v>
      </c>
    </row>
    <row r="364" spans="1:32">
      <c r="A364" s="79" t="s">
        <v>529</v>
      </c>
      <c r="B364" s="98" t="s">
        <v>56</v>
      </c>
      <c r="C364" s="99" t="s">
        <v>507</v>
      </c>
      <c r="D364" s="100" t="s">
        <v>510</v>
      </c>
      <c r="E364" s="101">
        <v>1E-4</v>
      </c>
      <c r="F364" s="98">
        <v>5</v>
      </c>
      <c r="G364" s="98">
        <v>0.05</v>
      </c>
      <c r="H364" s="101">
        <f t="shared" si="99"/>
        <v>2.5000000000000001E-5</v>
      </c>
      <c r="I364" s="98">
        <v>5.6</v>
      </c>
      <c r="J364" s="98">
        <v>5.6</v>
      </c>
      <c r="K364" s="99">
        <f>J364*20</f>
        <v>112</v>
      </c>
      <c r="L364" t="str">
        <f t="shared" si="94"/>
        <v>С355</v>
      </c>
      <c r="M364" t="str">
        <f t="shared" si="95"/>
        <v>Емкость Е-1</v>
      </c>
      <c r="N364" t="str">
        <f t="shared" si="96"/>
        <v>Частичное-пожар</v>
      </c>
      <c r="O364">
        <v>15</v>
      </c>
      <c r="P364">
        <v>20</v>
      </c>
      <c r="Q364">
        <v>27</v>
      </c>
      <c r="R364">
        <v>50</v>
      </c>
      <c r="S364" t="s">
        <v>249</v>
      </c>
      <c r="T364" t="s">
        <v>249</v>
      </c>
      <c r="U364" t="s">
        <v>249</v>
      </c>
      <c r="V364" t="s">
        <v>249</v>
      </c>
      <c r="W364" t="s">
        <v>249</v>
      </c>
      <c r="X364" t="s">
        <v>249</v>
      </c>
      <c r="Y364" t="s">
        <v>249</v>
      </c>
      <c r="Z364" t="s">
        <v>249</v>
      </c>
      <c r="AA364" t="s">
        <v>249</v>
      </c>
      <c r="AB364" t="s">
        <v>249</v>
      </c>
      <c r="AC364" t="s">
        <v>249</v>
      </c>
      <c r="AD364" t="s">
        <v>249</v>
      </c>
      <c r="AE364" t="s">
        <v>249</v>
      </c>
      <c r="AF364" t="s">
        <v>249</v>
      </c>
    </row>
    <row r="365" spans="1:32">
      <c r="A365" s="79" t="s">
        <v>530</v>
      </c>
      <c r="B365" s="98" t="s">
        <v>56</v>
      </c>
      <c r="C365" s="99" t="s">
        <v>508</v>
      </c>
      <c r="D365" s="100" t="s">
        <v>200</v>
      </c>
      <c r="E365" s="101">
        <v>1E-4</v>
      </c>
      <c r="F365" s="98">
        <v>5</v>
      </c>
      <c r="G365" s="98">
        <v>4.7500000000000001E-2</v>
      </c>
      <c r="H365" s="101">
        <f t="shared" si="99"/>
        <v>2.3750000000000001E-5</v>
      </c>
      <c r="I365" s="98">
        <v>5.6</v>
      </c>
      <c r="J365" s="98">
        <v>0.2</v>
      </c>
      <c r="K365" s="99"/>
      <c r="L365" t="str">
        <f t="shared" si="94"/>
        <v>С356</v>
      </c>
      <c r="M365" t="str">
        <f t="shared" si="95"/>
        <v>Емкость Е-1</v>
      </c>
      <c r="N365" t="str">
        <f t="shared" si="96"/>
        <v>Частичное-вспышка</v>
      </c>
      <c r="O365" t="s">
        <v>249</v>
      </c>
      <c r="P365" t="s">
        <v>249</v>
      </c>
      <c r="Q365" t="s">
        <v>249</v>
      </c>
      <c r="R365" t="s">
        <v>249</v>
      </c>
      <c r="S365" t="s">
        <v>249</v>
      </c>
      <c r="T365" t="s">
        <v>249</v>
      </c>
      <c r="U365" t="s">
        <v>249</v>
      </c>
      <c r="V365" t="s">
        <v>249</v>
      </c>
      <c r="W365" t="s">
        <v>249</v>
      </c>
      <c r="X365" t="s">
        <v>249</v>
      </c>
      <c r="Y365">
        <v>19</v>
      </c>
      <c r="Z365">
        <v>22</v>
      </c>
      <c r="AA365" t="s">
        <v>249</v>
      </c>
      <c r="AB365" t="s">
        <v>249</v>
      </c>
      <c r="AC365" t="s">
        <v>249</v>
      </c>
      <c r="AD365" t="s">
        <v>249</v>
      </c>
      <c r="AE365" t="s">
        <v>249</v>
      </c>
      <c r="AF365" t="s">
        <v>249</v>
      </c>
    </row>
    <row r="366" spans="1:32">
      <c r="A366" s="79" t="s">
        <v>531</v>
      </c>
      <c r="B366" s="98" t="s">
        <v>56</v>
      </c>
      <c r="C366" s="99" t="s">
        <v>509</v>
      </c>
      <c r="D366" s="100" t="s">
        <v>196</v>
      </c>
      <c r="E366" s="101">
        <v>1E-4</v>
      </c>
      <c r="F366" s="98">
        <v>5</v>
      </c>
      <c r="G366" s="98">
        <v>0.90249999999999997</v>
      </c>
      <c r="H366" s="101">
        <f t="shared" si="99"/>
        <v>4.5124999999999999E-4</v>
      </c>
      <c r="I366" s="98">
        <v>5.6</v>
      </c>
      <c r="J366" s="98">
        <v>0</v>
      </c>
      <c r="K366" s="99"/>
      <c r="L366" t="str">
        <f t="shared" si="94"/>
        <v>С357</v>
      </c>
      <c r="M366" t="str">
        <f t="shared" si="95"/>
        <v>Емкость Е-1</v>
      </c>
      <c r="N366" t="str">
        <f t="shared" si="96"/>
        <v>Частичное-ликвидация</v>
      </c>
      <c r="O366" t="s">
        <v>249</v>
      </c>
      <c r="P366" t="s">
        <v>249</v>
      </c>
      <c r="Q366" t="s">
        <v>249</v>
      </c>
      <c r="R366" t="s">
        <v>249</v>
      </c>
      <c r="S366" t="s">
        <v>249</v>
      </c>
      <c r="T366" t="s">
        <v>249</v>
      </c>
      <c r="U366" t="s">
        <v>249</v>
      </c>
      <c r="V366" t="s">
        <v>249</v>
      </c>
      <c r="W366" t="s">
        <v>249</v>
      </c>
      <c r="X366" t="s">
        <v>249</v>
      </c>
      <c r="Y366" t="s">
        <v>249</v>
      </c>
      <c r="Z366" t="s">
        <v>249</v>
      </c>
      <c r="AA366" t="s">
        <v>249</v>
      </c>
      <c r="AB366" t="s">
        <v>249</v>
      </c>
      <c r="AC366" t="s">
        <v>249</v>
      </c>
      <c r="AD366" t="s">
        <v>249</v>
      </c>
      <c r="AE366" t="s">
        <v>249</v>
      </c>
      <c r="AF366" t="s">
        <v>249</v>
      </c>
    </row>
    <row r="367" spans="1:32">
      <c r="A367" s="79" t="s">
        <v>532</v>
      </c>
      <c r="B367" s="92" t="s">
        <v>538</v>
      </c>
      <c r="C367" s="93" t="s">
        <v>79</v>
      </c>
      <c r="D367" s="94" t="s">
        <v>194</v>
      </c>
      <c r="E367" s="95">
        <v>1.0000000000000001E-5</v>
      </c>
      <c r="F367" s="92">
        <v>6</v>
      </c>
      <c r="G367" s="92">
        <v>0.05</v>
      </c>
      <c r="H367" s="95">
        <f>E367*F367*G367</f>
        <v>3.0000000000000005E-6</v>
      </c>
      <c r="I367" s="92">
        <v>8.5</v>
      </c>
      <c r="J367" s="92">
        <v>8.5</v>
      </c>
      <c r="K367" s="92">
        <v>170</v>
      </c>
      <c r="L367" t="str">
        <f t="shared" si="94"/>
        <v>С358</v>
      </c>
      <c r="M367" t="str">
        <f t="shared" si="95"/>
        <v>Автоцистерна (бензин)</v>
      </c>
      <c r="N367" t="str">
        <f t="shared" si="96"/>
        <v>Полное-пожар</v>
      </c>
      <c r="O367">
        <v>15</v>
      </c>
      <c r="P367">
        <v>21</v>
      </c>
      <c r="Q367">
        <v>29</v>
      </c>
      <c r="R367">
        <v>54</v>
      </c>
      <c r="S367" t="s">
        <v>249</v>
      </c>
      <c r="T367" t="s">
        <v>249</v>
      </c>
      <c r="U367" t="s">
        <v>249</v>
      </c>
      <c r="V367" t="s">
        <v>249</v>
      </c>
      <c r="W367" t="s">
        <v>249</v>
      </c>
      <c r="X367" t="s">
        <v>249</v>
      </c>
      <c r="Y367" t="s">
        <v>249</v>
      </c>
      <c r="Z367" t="s">
        <v>249</v>
      </c>
      <c r="AA367" t="s">
        <v>249</v>
      </c>
      <c r="AB367" t="s">
        <v>249</v>
      </c>
      <c r="AC367" t="s">
        <v>249</v>
      </c>
      <c r="AD367" t="s">
        <v>249</v>
      </c>
      <c r="AE367" t="s">
        <v>249</v>
      </c>
      <c r="AF367" t="s">
        <v>249</v>
      </c>
    </row>
    <row r="368" spans="1:32">
      <c r="A368" s="79" t="s">
        <v>533</v>
      </c>
      <c r="B368" s="92" t="s">
        <v>538</v>
      </c>
      <c r="C368" s="93" t="s">
        <v>81</v>
      </c>
      <c r="D368" s="94" t="s">
        <v>197</v>
      </c>
      <c r="E368" s="95">
        <v>1.0000000000000001E-5</v>
      </c>
      <c r="F368" s="92">
        <v>6</v>
      </c>
      <c r="G368" s="92">
        <v>4.7500000000000001E-2</v>
      </c>
      <c r="H368" s="95">
        <f t="shared" ref="H368:H372" si="100">E368*F368*G368</f>
        <v>2.8500000000000002E-6</v>
      </c>
      <c r="I368" s="92">
        <v>8.5</v>
      </c>
      <c r="J368" s="92">
        <v>3.1E-2</v>
      </c>
      <c r="K368" s="93"/>
      <c r="L368" t="str">
        <f t="shared" si="94"/>
        <v>С359</v>
      </c>
      <c r="M368" t="str">
        <f t="shared" si="95"/>
        <v>Автоцистерна (бензин)</v>
      </c>
      <c r="N368" t="str">
        <f t="shared" si="96"/>
        <v>Полное-взрыв</v>
      </c>
      <c r="O368" t="s">
        <v>249</v>
      </c>
      <c r="P368" t="s">
        <v>249</v>
      </c>
      <c r="Q368" t="s">
        <v>249</v>
      </c>
      <c r="R368" t="s">
        <v>249</v>
      </c>
      <c r="S368">
        <v>14</v>
      </c>
      <c r="T368">
        <v>29</v>
      </c>
      <c r="U368">
        <v>79</v>
      </c>
      <c r="V368">
        <v>136</v>
      </c>
      <c r="W368" t="s">
        <v>249</v>
      </c>
      <c r="X368" t="s">
        <v>249</v>
      </c>
      <c r="Y368" t="s">
        <v>249</v>
      </c>
      <c r="Z368" t="s">
        <v>249</v>
      </c>
      <c r="AA368" t="s">
        <v>249</v>
      </c>
      <c r="AB368" t="s">
        <v>249</v>
      </c>
      <c r="AC368" t="s">
        <v>249</v>
      </c>
      <c r="AD368" t="s">
        <v>249</v>
      </c>
      <c r="AE368" t="s">
        <v>249</v>
      </c>
      <c r="AF368" t="s">
        <v>249</v>
      </c>
    </row>
    <row r="369" spans="1:32">
      <c r="A369" s="79" t="s">
        <v>534</v>
      </c>
      <c r="B369" s="92" t="s">
        <v>538</v>
      </c>
      <c r="C369" s="93" t="s">
        <v>83</v>
      </c>
      <c r="D369" s="94" t="s">
        <v>195</v>
      </c>
      <c r="E369" s="95">
        <v>1.0000000000000001E-5</v>
      </c>
      <c r="F369" s="92">
        <v>6</v>
      </c>
      <c r="G369" s="92">
        <v>0.90249999999999997</v>
      </c>
      <c r="H369" s="95">
        <f t="shared" si="100"/>
        <v>5.4150000000000008E-5</v>
      </c>
      <c r="I369" s="92">
        <v>8.5</v>
      </c>
      <c r="J369" s="92">
        <v>0</v>
      </c>
      <c r="K369" s="93"/>
      <c r="L369" t="str">
        <f t="shared" si="94"/>
        <v>С360</v>
      </c>
      <c r="M369" t="str">
        <f t="shared" si="95"/>
        <v>Автоцистерна (бензин)</v>
      </c>
      <c r="N369" t="str">
        <f t="shared" si="96"/>
        <v>Полное-ликвидация</v>
      </c>
      <c r="O369" t="s">
        <v>249</v>
      </c>
      <c r="P369" t="s">
        <v>249</v>
      </c>
      <c r="Q369" t="s">
        <v>249</v>
      </c>
      <c r="R369" t="s">
        <v>249</v>
      </c>
      <c r="S369" t="s">
        <v>249</v>
      </c>
      <c r="T369" t="s">
        <v>249</v>
      </c>
      <c r="U369" t="s">
        <v>249</v>
      </c>
      <c r="V369" t="s">
        <v>249</v>
      </c>
      <c r="W369" t="s">
        <v>249</v>
      </c>
      <c r="X369" t="s">
        <v>249</v>
      </c>
      <c r="Y369" t="s">
        <v>249</v>
      </c>
      <c r="Z369" t="s">
        <v>249</v>
      </c>
      <c r="AA369" t="s">
        <v>249</v>
      </c>
      <c r="AB369" t="s">
        <v>249</v>
      </c>
      <c r="AC369" t="s">
        <v>249</v>
      </c>
      <c r="AD369" t="s">
        <v>249</v>
      </c>
      <c r="AE369" t="s">
        <v>249</v>
      </c>
      <c r="AF369" t="s">
        <v>249</v>
      </c>
    </row>
    <row r="370" spans="1:32">
      <c r="A370" s="79" t="s">
        <v>535</v>
      </c>
      <c r="B370" s="92" t="s">
        <v>538</v>
      </c>
      <c r="C370" s="93" t="s">
        <v>507</v>
      </c>
      <c r="D370" s="94" t="s">
        <v>510</v>
      </c>
      <c r="E370" s="95">
        <v>4.9999999999999998E-7</v>
      </c>
      <c r="F370" s="92">
        <v>6</v>
      </c>
      <c r="G370" s="92">
        <v>0.05</v>
      </c>
      <c r="H370" s="95">
        <f t="shared" si="100"/>
        <v>1.5000000000000002E-7</v>
      </c>
      <c r="I370" s="92">
        <v>0.85</v>
      </c>
      <c r="J370" s="92">
        <v>0.85</v>
      </c>
      <c r="K370" s="93">
        <f>J370*20</f>
        <v>17</v>
      </c>
      <c r="L370" t="str">
        <f t="shared" si="94"/>
        <v>С361</v>
      </c>
      <c r="M370" t="str">
        <f t="shared" si="95"/>
        <v>Автоцистерна (бензин)</v>
      </c>
      <c r="N370" t="str">
        <f t="shared" si="96"/>
        <v>Частичное-пожар</v>
      </c>
      <c r="O370">
        <v>12</v>
      </c>
      <c r="P370">
        <v>15</v>
      </c>
      <c r="Q370">
        <v>19</v>
      </c>
      <c r="R370">
        <v>32</v>
      </c>
      <c r="S370" t="s">
        <v>249</v>
      </c>
      <c r="T370" t="s">
        <v>249</v>
      </c>
      <c r="U370" t="s">
        <v>249</v>
      </c>
      <c r="V370" t="s">
        <v>249</v>
      </c>
      <c r="W370" t="s">
        <v>249</v>
      </c>
      <c r="X370" t="s">
        <v>249</v>
      </c>
      <c r="Y370" t="s">
        <v>249</v>
      </c>
      <c r="Z370" t="s">
        <v>249</v>
      </c>
      <c r="AA370" t="s">
        <v>249</v>
      </c>
      <c r="AB370" t="s">
        <v>249</v>
      </c>
      <c r="AC370" t="s">
        <v>249</v>
      </c>
      <c r="AD370" t="s">
        <v>249</v>
      </c>
      <c r="AE370" t="s">
        <v>249</v>
      </c>
      <c r="AF370" t="s">
        <v>249</v>
      </c>
    </row>
    <row r="371" spans="1:32">
      <c r="A371" s="79" t="s">
        <v>536</v>
      </c>
      <c r="B371" s="92" t="s">
        <v>538</v>
      </c>
      <c r="C371" s="93" t="s">
        <v>508</v>
      </c>
      <c r="D371" s="94" t="s">
        <v>200</v>
      </c>
      <c r="E371" s="95">
        <v>4.9999999999999998E-7</v>
      </c>
      <c r="F371" s="92">
        <v>6</v>
      </c>
      <c r="G371" s="92">
        <v>4.7500000000000001E-2</v>
      </c>
      <c r="H371" s="95">
        <f t="shared" si="100"/>
        <v>1.4250000000000001E-7</v>
      </c>
      <c r="I371" s="92">
        <v>0.85</v>
      </c>
      <c r="J371" s="92">
        <v>0.03</v>
      </c>
      <c r="K371" s="93"/>
      <c r="L371" t="str">
        <f t="shared" si="94"/>
        <v>С362</v>
      </c>
      <c r="M371" t="str">
        <f t="shared" si="95"/>
        <v>Автоцистерна (бензин)</v>
      </c>
      <c r="N371" t="str">
        <f t="shared" si="96"/>
        <v>Частичное-вспышка</v>
      </c>
      <c r="O371" t="s">
        <v>249</v>
      </c>
      <c r="P371" t="s">
        <v>249</v>
      </c>
      <c r="Q371" t="s">
        <v>249</v>
      </c>
      <c r="R371" t="s">
        <v>249</v>
      </c>
      <c r="S371" t="s">
        <v>249</v>
      </c>
      <c r="T371" t="s">
        <v>249</v>
      </c>
      <c r="U371" t="s">
        <v>249</v>
      </c>
      <c r="V371" t="s">
        <v>249</v>
      </c>
      <c r="W371" t="s">
        <v>249</v>
      </c>
      <c r="X371" t="s">
        <v>249</v>
      </c>
      <c r="Y371">
        <v>10</v>
      </c>
      <c r="Z371">
        <v>12</v>
      </c>
      <c r="AA371" t="s">
        <v>249</v>
      </c>
      <c r="AB371" t="s">
        <v>249</v>
      </c>
      <c r="AC371" t="s">
        <v>249</v>
      </c>
      <c r="AD371" t="s">
        <v>249</v>
      </c>
      <c r="AE371" t="s">
        <v>249</v>
      </c>
      <c r="AF371" t="s">
        <v>249</v>
      </c>
    </row>
    <row r="372" spans="1:32">
      <c r="A372" s="79" t="s">
        <v>537</v>
      </c>
      <c r="B372" s="92" t="s">
        <v>538</v>
      </c>
      <c r="C372" s="93" t="s">
        <v>509</v>
      </c>
      <c r="D372" s="94" t="s">
        <v>196</v>
      </c>
      <c r="E372" s="95">
        <v>4.9999999999999998E-7</v>
      </c>
      <c r="F372" s="92">
        <v>6</v>
      </c>
      <c r="G372" s="92">
        <v>0.90249999999999997</v>
      </c>
      <c r="H372" s="95">
        <f t="shared" si="100"/>
        <v>2.7074999999999999E-6</v>
      </c>
      <c r="I372" s="92">
        <v>0.85</v>
      </c>
      <c r="J372" s="92">
        <v>0</v>
      </c>
      <c r="K372" s="93"/>
      <c r="L372" t="str">
        <f t="shared" si="94"/>
        <v>С363</v>
      </c>
      <c r="M372" t="str">
        <f t="shared" si="95"/>
        <v>Автоцистерна (бензин)</v>
      </c>
      <c r="N372" t="str">
        <f t="shared" si="96"/>
        <v>Частичное-ликвидация</v>
      </c>
      <c r="O372" t="s">
        <v>249</v>
      </c>
      <c r="P372" t="s">
        <v>249</v>
      </c>
      <c r="Q372" t="s">
        <v>249</v>
      </c>
      <c r="R372" t="s">
        <v>249</v>
      </c>
      <c r="S372" t="s">
        <v>249</v>
      </c>
      <c r="T372" t="s">
        <v>249</v>
      </c>
      <c r="U372" t="s">
        <v>249</v>
      </c>
      <c r="V372" t="s">
        <v>249</v>
      </c>
      <c r="W372" t="s">
        <v>249</v>
      </c>
      <c r="X372" t="s">
        <v>249</v>
      </c>
      <c r="Y372" t="s">
        <v>249</v>
      </c>
      <c r="Z372" t="s">
        <v>249</v>
      </c>
      <c r="AA372" t="s">
        <v>249</v>
      </c>
      <c r="AB372" t="s">
        <v>249</v>
      </c>
      <c r="AC372" t="s">
        <v>249</v>
      </c>
      <c r="AD372" t="s">
        <v>249</v>
      </c>
      <c r="AE372" t="s">
        <v>249</v>
      </c>
      <c r="AF372" t="s">
        <v>249</v>
      </c>
    </row>
    <row r="373" spans="1:32">
      <c r="A373" s="79" t="s">
        <v>547</v>
      </c>
      <c r="B373" s="83" t="s">
        <v>541</v>
      </c>
      <c r="C373" s="87" t="s">
        <v>79</v>
      </c>
      <c r="D373" s="84" t="s">
        <v>194</v>
      </c>
      <c r="E373" s="85">
        <v>9.9999999999999995E-8</v>
      </c>
      <c r="F373" s="83">
        <v>80</v>
      </c>
      <c r="G373" s="83">
        <v>0.2</v>
      </c>
      <c r="H373" s="85">
        <f>E373*F373*G373</f>
        <v>1.5999999999999999E-6</v>
      </c>
      <c r="I373" s="83">
        <v>3.16</v>
      </c>
      <c r="J373" s="83">
        <v>3.16</v>
      </c>
      <c r="K373" s="83">
        <v>63</v>
      </c>
      <c r="L373" t="str">
        <f t="shared" ref="L373:L384" si="101">A373</f>
        <v>С364</v>
      </c>
      <c r="M373" t="str">
        <f t="shared" ref="M373:M384" si="102">B373</f>
        <v>Трубопровод «от Н-402 до Т-401» № HL-4116</v>
      </c>
      <c r="N373" t="str">
        <f t="shared" ref="N373:N384" si="103">D373</f>
        <v>Полное-пожар</v>
      </c>
      <c r="O373">
        <v>13</v>
      </c>
      <c r="P373">
        <v>17</v>
      </c>
      <c r="Q373">
        <v>24</v>
      </c>
      <c r="R373">
        <v>44</v>
      </c>
      <c r="S373" t="s">
        <v>249</v>
      </c>
      <c r="T373" t="s">
        <v>249</v>
      </c>
      <c r="U373" t="s">
        <v>249</v>
      </c>
      <c r="V373" t="s">
        <v>249</v>
      </c>
      <c r="W373" t="s">
        <v>249</v>
      </c>
      <c r="X373" t="s">
        <v>249</v>
      </c>
      <c r="Y373" t="s">
        <v>249</v>
      </c>
      <c r="Z373" t="s">
        <v>249</v>
      </c>
      <c r="AA373" t="s">
        <v>249</v>
      </c>
      <c r="AB373" t="s">
        <v>249</v>
      </c>
      <c r="AC373" t="s">
        <v>249</v>
      </c>
      <c r="AD373" t="s">
        <v>249</v>
      </c>
      <c r="AE373" t="s">
        <v>249</v>
      </c>
      <c r="AF373" t="s">
        <v>249</v>
      </c>
    </row>
    <row r="374" spans="1:32">
      <c r="A374" s="79" t="s">
        <v>548</v>
      </c>
      <c r="B374" s="83" t="s">
        <v>542</v>
      </c>
      <c r="C374" s="87" t="s">
        <v>81</v>
      </c>
      <c r="D374" s="84" t="s">
        <v>197</v>
      </c>
      <c r="E374" s="85">
        <v>9.9999999999999995E-8</v>
      </c>
      <c r="F374" s="83">
        <v>80</v>
      </c>
      <c r="G374" s="83">
        <v>4.0000000000000008E-2</v>
      </c>
      <c r="H374" s="85">
        <f t="shared" ref="H374:H378" si="104">E374*F374*G374</f>
        <v>3.2000000000000006E-7</v>
      </c>
      <c r="I374" s="83">
        <v>3.16</v>
      </c>
      <c r="J374" s="83">
        <v>0.01</v>
      </c>
      <c r="K374" s="87"/>
      <c r="L374" t="str">
        <f t="shared" si="101"/>
        <v>С365</v>
      </c>
      <c r="M374" t="str">
        <f t="shared" si="102"/>
        <v>Трубопровод «от Н-402 до Т-401» № HL-4117</v>
      </c>
      <c r="N374" t="str">
        <f t="shared" si="103"/>
        <v>Полное-взрыв</v>
      </c>
      <c r="O374" t="s">
        <v>249</v>
      </c>
      <c r="P374" t="s">
        <v>249</v>
      </c>
      <c r="Q374" t="s">
        <v>249</v>
      </c>
      <c r="R374" t="s">
        <v>249</v>
      </c>
      <c r="S374">
        <v>9</v>
      </c>
      <c r="T374">
        <v>20</v>
      </c>
      <c r="U374">
        <v>54</v>
      </c>
      <c r="V374">
        <v>93</v>
      </c>
      <c r="W374" t="s">
        <v>249</v>
      </c>
      <c r="X374" t="s">
        <v>249</v>
      </c>
      <c r="Y374" t="s">
        <v>249</v>
      </c>
      <c r="Z374" t="s">
        <v>249</v>
      </c>
      <c r="AA374" t="s">
        <v>249</v>
      </c>
      <c r="AB374" t="s">
        <v>249</v>
      </c>
      <c r="AC374" t="s">
        <v>249</v>
      </c>
      <c r="AD374" t="s">
        <v>249</v>
      </c>
      <c r="AE374" t="s">
        <v>249</v>
      </c>
      <c r="AF374" t="s">
        <v>249</v>
      </c>
    </row>
    <row r="375" spans="1:32">
      <c r="A375" s="79" t="s">
        <v>549</v>
      </c>
      <c r="B375" s="83" t="s">
        <v>553</v>
      </c>
      <c r="C375" s="87" t="s">
        <v>83</v>
      </c>
      <c r="D375" s="84" t="s">
        <v>195</v>
      </c>
      <c r="E375" s="85">
        <v>9.9999999999999995E-8</v>
      </c>
      <c r="F375" s="83">
        <v>80</v>
      </c>
      <c r="G375" s="83">
        <v>0.76</v>
      </c>
      <c r="H375" s="85">
        <f t="shared" si="104"/>
        <v>6.0799999999999994E-6</v>
      </c>
      <c r="I375" s="83">
        <v>3.16</v>
      </c>
      <c r="J375" s="83">
        <v>0</v>
      </c>
      <c r="K375" s="87"/>
      <c r="L375" t="str">
        <f t="shared" si="101"/>
        <v>С366</v>
      </c>
      <c r="M375" t="str">
        <f t="shared" si="102"/>
        <v>Трубопровод «от Н-402 до Т-401» № HL-4118</v>
      </c>
      <c r="N375" t="str">
        <f t="shared" si="103"/>
        <v>Полное-ликвидация</v>
      </c>
      <c r="O375" t="s">
        <v>249</v>
      </c>
      <c r="P375" t="s">
        <v>249</v>
      </c>
      <c r="Q375" t="s">
        <v>249</v>
      </c>
      <c r="R375" t="s">
        <v>249</v>
      </c>
      <c r="S375" t="s">
        <v>249</v>
      </c>
      <c r="T375" t="s">
        <v>249</v>
      </c>
      <c r="U375" t="s">
        <v>249</v>
      </c>
      <c r="V375" t="s">
        <v>249</v>
      </c>
      <c r="W375" t="s">
        <v>249</v>
      </c>
      <c r="X375" t="s">
        <v>249</v>
      </c>
      <c r="Y375" t="s">
        <v>249</v>
      </c>
      <c r="Z375" t="s">
        <v>249</v>
      </c>
      <c r="AA375" t="s">
        <v>249</v>
      </c>
      <c r="AB375" t="s">
        <v>249</v>
      </c>
      <c r="AC375" t="s">
        <v>249</v>
      </c>
      <c r="AD375" t="s">
        <v>249</v>
      </c>
      <c r="AE375" t="s">
        <v>249</v>
      </c>
      <c r="AF375" t="s">
        <v>249</v>
      </c>
    </row>
    <row r="376" spans="1:32">
      <c r="A376" s="79" t="s">
        <v>550</v>
      </c>
      <c r="B376" s="83" t="s">
        <v>554</v>
      </c>
      <c r="C376" s="87" t="s">
        <v>507</v>
      </c>
      <c r="D376" s="84" t="s">
        <v>510</v>
      </c>
      <c r="E376" s="85">
        <v>4.9999999999999998E-7</v>
      </c>
      <c r="F376" s="83">
        <v>80</v>
      </c>
      <c r="G376" s="83">
        <v>0.2</v>
      </c>
      <c r="H376" s="85">
        <f t="shared" si="104"/>
        <v>7.9999999999999996E-6</v>
      </c>
      <c r="I376" s="83">
        <v>0.31</v>
      </c>
      <c r="J376" s="83">
        <v>0.31</v>
      </c>
      <c r="K376" s="87">
        <f>J376*20</f>
        <v>6.2</v>
      </c>
      <c r="L376" t="str">
        <f t="shared" si="101"/>
        <v>С367</v>
      </c>
      <c r="M376" t="str">
        <f t="shared" si="102"/>
        <v>Трубопровод «от Н-402 до Т-401» № HL-4119</v>
      </c>
      <c r="N376" t="str">
        <f t="shared" si="103"/>
        <v>Частичное-пожар</v>
      </c>
      <c r="O376">
        <v>9</v>
      </c>
      <c r="P376">
        <v>11</v>
      </c>
      <c r="Q376">
        <v>14</v>
      </c>
      <c r="R376">
        <v>23</v>
      </c>
      <c r="S376" t="s">
        <v>249</v>
      </c>
      <c r="T376" t="s">
        <v>249</v>
      </c>
      <c r="U376" t="s">
        <v>249</v>
      </c>
      <c r="V376" t="s">
        <v>249</v>
      </c>
      <c r="W376" t="s">
        <v>249</v>
      </c>
      <c r="X376" t="s">
        <v>249</v>
      </c>
      <c r="Y376" t="s">
        <v>249</v>
      </c>
      <c r="Z376" t="s">
        <v>249</v>
      </c>
      <c r="AA376" t="s">
        <v>249</v>
      </c>
      <c r="AB376" t="s">
        <v>249</v>
      </c>
      <c r="AC376" t="s">
        <v>249</v>
      </c>
      <c r="AD376" t="s">
        <v>249</v>
      </c>
      <c r="AE376" t="s">
        <v>249</v>
      </c>
      <c r="AF376" t="s">
        <v>249</v>
      </c>
    </row>
    <row r="377" spans="1:32">
      <c r="A377" s="79" t="s">
        <v>551</v>
      </c>
      <c r="B377" s="83" t="s">
        <v>555</v>
      </c>
      <c r="C377" s="87" t="s">
        <v>508</v>
      </c>
      <c r="D377" s="84" t="s">
        <v>200</v>
      </c>
      <c r="E377" s="85">
        <v>4.9999999999999998E-7</v>
      </c>
      <c r="F377" s="83">
        <v>80</v>
      </c>
      <c r="G377" s="83">
        <v>4.0000000000000008E-2</v>
      </c>
      <c r="H377" s="85">
        <f t="shared" si="104"/>
        <v>1.6000000000000001E-6</v>
      </c>
      <c r="I377" s="83">
        <v>0.31</v>
      </c>
      <c r="J377" s="83">
        <v>0.02</v>
      </c>
      <c r="K377" s="87"/>
      <c r="L377" t="str">
        <f t="shared" si="101"/>
        <v>С368</v>
      </c>
      <c r="M377" t="str">
        <f t="shared" si="102"/>
        <v>Трубопровод «от Н-402 до Т-401» № HL-4120</v>
      </c>
      <c r="N377" t="str">
        <f t="shared" si="103"/>
        <v>Частичное-вспышка</v>
      </c>
      <c r="O377" t="s">
        <v>249</v>
      </c>
      <c r="P377" t="s">
        <v>249</v>
      </c>
      <c r="Q377" t="s">
        <v>249</v>
      </c>
      <c r="R377" t="s">
        <v>249</v>
      </c>
      <c r="S377" t="s">
        <v>249</v>
      </c>
      <c r="T377" t="s">
        <v>249</v>
      </c>
      <c r="U377" t="s">
        <v>249</v>
      </c>
      <c r="V377" t="s">
        <v>249</v>
      </c>
      <c r="W377" t="s">
        <v>249</v>
      </c>
      <c r="X377" t="s">
        <v>249</v>
      </c>
      <c r="Y377">
        <v>8</v>
      </c>
      <c r="Z377">
        <v>9</v>
      </c>
      <c r="AA377" t="s">
        <v>249</v>
      </c>
      <c r="AB377" t="s">
        <v>249</v>
      </c>
      <c r="AC377" t="s">
        <v>249</v>
      </c>
      <c r="AD377" t="s">
        <v>249</v>
      </c>
      <c r="AE377" t="s">
        <v>249</v>
      </c>
      <c r="AF377" t="s">
        <v>249</v>
      </c>
    </row>
    <row r="378" spans="1:32">
      <c r="A378" s="79" t="s">
        <v>552</v>
      </c>
      <c r="B378" s="83" t="s">
        <v>556</v>
      </c>
      <c r="C378" s="87" t="s">
        <v>509</v>
      </c>
      <c r="D378" s="84" t="s">
        <v>196</v>
      </c>
      <c r="E378" s="85">
        <v>4.9999999999999998E-7</v>
      </c>
      <c r="F378" s="83">
        <v>80</v>
      </c>
      <c r="G378" s="83">
        <v>0.76</v>
      </c>
      <c r="H378" s="85">
        <f t="shared" si="104"/>
        <v>3.0399999999999997E-5</v>
      </c>
      <c r="I378" s="83">
        <v>0.31</v>
      </c>
      <c r="J378" s="83">
        <v>0</v>
      </c>
      <c r="K378" s="87"/>
      <c r="L378" t="str">
        <f t="shared" si="101"/>
        <v>С369</v>
      </c>
      <c r="M378" t="str">
        <f t="shared" si="102"/>
        <v>Трубопровод «от Н-402 до Т-401» № HL-4121</v>
      </c>
      <c r="N378" t="str">
        <f t="shared" si="103"/>
        <v>Частичное-ликвидация</v>
      </c>
      <c r="O378" t="s">
        <v>249</v>
      </c>
      <c r="P378" t="s">
        <v>249</v>
      </c>
      <c r="Q378" t="s">
        <v>249</v>
      </c>
      <c r="R378" t="s">
        <v>249</v>
      </c>
      <c r="S378" t="s">
        <v>249</v>
      </c>
      <c r="T378" t="s">
        <v>249</v>
      </c>
      <c r="U378" t="s">
        <v>249</v>
      </c>
      <c r="V378" t="s">
        <v>249</v>
      </c>
      <c r="W378" t="s">
        <v>249</v>
      </c>
      <c r="X378" t="s">
        <v>249</v>
      </c>
      <c r="Y378" t="s">
        <v>249</v>
      </c>
      <c r="Z378" t="s">
        <v>249</v>
      </c>
      <c r="AA378" t="s">
        <v>249</v>
      </c>
      <c r="AB378" t="s">
        <v>249</v>
      </c>
      <c r="AC378" t="s">
        <v>249</v>
      </c>
      <c r="AD378" t="s">
        <v>249</v>
      </c>
      <c r="AE378" t="s">
        <v>249</v>
      </c>
      <c r="AF378" t="s">
        <v>249</v>
      </c>
    </row>
    <row r="379" spans="1:32">
      <c r="A379" s="79" t="s">
        <v>557</v>
      </c>
      <c r="B379" s="92" t="s">
        <v>543</v>
      </c>
      <c r="C379" s="93" t="s">
        <v>79</v>
      </c>
      <c r="D379" s="94" t="s">
        <v>194</v>
      </c>
      <c r="E379" s="95">
        <v>9.9999999999999995E-8</v>
      </c>
      <c r="F379" s="92">
        <v>107</v>
      </c>
      <c r="G379" s="92">
        <v>0.2</v>
      </c>
      <c r="H379" s="95">
        <f>E379*F379*G379</f>
        <v>2.1399999999999998E-6</v>
      </c>
      <c r="I379" s="92">
        <v>1.8</v>
      </c>
      <c r="J379" s="92">
        <v>1.8</v>
      </c>
      <c r="K379" s="92">
        <v>40</v>
      </c>
      <c r="L379" t="str">
        <f t="shared" si="101"/>
        <v>С370</v>
      </c>
      <c r="M379" t="str">
        <f t="shared" si="102"/>
        <v>Трубопровод «р. R-301 - тр.пр. т-к Е-302»</v>
      </c>
      <c r="N379" t="str">
        <f t="shared" si="103"/>
        <v>Полное-пожар</v>
      </c>
      <c r="O379">
        <v>13</v>
      </c>
      <c r="P379">
        <v>17</v>
      </c>
      <c r="Q379">
        <v>22</v>
      </c>
      <c r="R379">
        <v>39</v>
      </c>
      <c r="S379" t="s">
        <v>249</v>
      </c>
      <c r="T379" t="s">
        <v>249</v>
      </c>
      <c r="U379" t="s">
        <v>249</v>
      </c>
      <c r="V379" t="s">
        <v>249</v>
      </c>
      <c r="W379" t="s">
        <v>249</v>
      </c>
      <c r="X379" t="s">
        <v>249</v>
      </c>
      <c r="Y379" t="s">
        <v>249</v>
      </c>
      <c r="Z379" t="s">
        <v>249</v>
      </c>
      <c r="AA379" t="s">
        <v>249</v>
      </c>
      <c r="AB379" t="s">
        <v>249</v>
      </c>
      <c r="AC379" t="s">
        <v>249</v>
      </c>
      <c r="AD379" t="s">
        <v>249</v>
      </c>
      <c r="AE379" t="s">
        <v>249</v>
      </c>
      <c r="AF379" t="s">
        <v>249</v>
      </c>
    </row>
    <row r="380" spans="1:32">
      <c r="A380" s="79" t="s">
        <v>558</v>
      </c>
      <c r="B380" s="92" t="s">
        <v>543</v>
      </c>
      <c r="C380" s="93" t="s">
        <v>81</v>
      </c>
      <c r="D380" s="94" t="s">
        <v>197</v>
      </c>
      <c r="E380" s="95">
        <v>9.9999999999999995E-8</v>
      </c>
      <c r="F380" s="92">
        <v>107</v>
      </c>
      <c r="G380" s="92">
        <v>4.0000000000000008E-2</v>
      </c>
      <c r="H380" s="95">
        <f t="shared" ref="H380:H384" si="105">E380*F380*G380</f>
        <v>4.2800000000000007E-7</v>
      </c>
      <c r="I380" s="92">
        <v>1.8</v>
      </c>
      <c r="J380" s="92">
        <v>0.02</v>
      </c>
      <c r="K380" s="93"/>
      <c r="L380" t="str">
        <f t="shared" si="101"/>
        <v>С371</v>
      </c>
      <c r="M380" t="str">
        <f t="shared" si="102"/>
        <v>Трубопровод «р. R-301 - тр.пр. т-к Е-302»</v>
      </c>
      <c r="N380" t="str">
        <f t="shared" si="103"/>
        <v>Полное-взрыв</v>
      </c>
      <c r="O380" t="s">
        <v>249</v>
      </c>
      <c r="P380" t="s">
        <v>249</v>
      </c>
      <c r="Q380" t="s">
        <v>249</v>
      </c>
      <c r="R380" t="s">
        <v>249</v>
      </c>
      <c r="S380">
        <v>12</v>
      </c>
      <c r="T380">
        <v>25</v>
      </c>
      <c r="U380">
        <v>69</v>
      </c>
      <c r="V380">
        <v>118</v>
      </c>
      <c r="W380" t="s">
        <v>249</v>
      </c>
      <c r="X380" t="s">
        <v>249</v>
      </c>
      <c r="Y380" t="s">
        <v>249</v>
      </c>
      <c r="Z380" t="s">
        <v>249</v>
      </c>
      <c r="AA380" t="s">
        <v>249</v>
      </c>
      <c r="AB380" t="s">
        <v>249</v>
      </c>
      <c r="AC380" t="s">
        <v>249</v>
      </c>
      <c r="AD380" t="s">
        <v>249</v>
      </c>
      <c r="AE380" t="s">
        <v>249</v>
      </c>
      <c r="AF380" t="s">
        <v>249</v>
      </c>
    </row>
    <row r="381" spans="1:32">
      <c r="A381" s="79" t="s">
        <v>559</v>
      </c>
      <c r="B381" s="92" t="s">
        <v>543</v>
      </c>
      <c r="C381" s="93" t="s">
        <v>83</v>
      </c>
      <c r="D381" s="94" t="s">
        <v>195</v>
      </c>
      <c r="E381" s="95">
        <v>9.9999999999999995E-8</v>
      </c>
      <c r="F381" s="92">
        <v>107</v>
      </c>
      <c r="G381" s="92">
        <v>0.76</v>
      </c>
      <c r="H381" s="95">
        <f t="shared" si="105"/>
        <v>8.1319999999999994E-6</v>
      </c>
      <c r="I381" s="92">
        <v>1.8</v>
      </c>
      <c r="J381" s="92">
        <v>0</v>
      </c>
      <c r="K381" s="93"/>
      <c r="L381" t="str">
        <f t="shared" si="101"/>
        <v>С372</v>
      </c>
      <c r="M381" t="str">
        <f t="shared" si="102"/>
        <v>Трубопровод «р. R-301 - тр.пр. т-к Е-302»</v>
      </c>
      <c r="N381" t="str">
        <f t="shared" si="103"/>
        <v>Полное-ликвидация</v>
      </c>
      <c r="O381" t="s">
        <v>249</v>
      </c>
      <c r="P381" t="s">
        <v>249</v>
      </c>
      <c r="Q381" t="s">
        <v>249</v>
      </c>
      <c r="R381" t="s">
        <v>249</v>
      </c>
      <c r="S381" t="s">
        <v>249</v>
      </c>
      <c r="T381" t="s">
        <v>249</v>
      </c>
      <c r="U381" t="s">
        <v>249</v>
      </c>
      <c r="V381" t="s">
        <v>249</v>
      </c>
      <c r="W381" t="s">
        <v>249</v>
      </c>
      <c r="X381" t="s">
        <v>249</v>
      </c>
      <c r="Y381" t="s">
        <v>249</v>
      </c>
      <c r="Z381" t="s">
        <v>249</v>
      </c>
      <c r="AA381" t="s">
        <v>249</v>
      </c>
      <c r="AB381" t="s">
        <v>249</v>
      </c>
      <c r="AC381" t="s">
        <v>249</v>
      </c>
      <c r="AD381" t="s">
        <v>249</v>
      </c>
      <c r="AE381" t="s">
        <v>249</v>
      </c>
      <c r="AF381" t="s">
        <v>249</v>
      </c>
    </row>
    <row r="382" spans="1:32">
      <c r="A382" s="79" t="s">
        <v>560</v>
      </c>
      <c r="B382" s="92" t="s">
        <v>543</v>
      </c>
      <c r="C382" s="93" t="s">
        <v>507</v>
      </c>
      <c r="D382" s="94" t="s">
        <v>510</v>
      </c>
      <c r="E382" s="95">
        <v>4.9999999999999998E-7</v>
      </c>
      <c r="F382" s="92">
        <v>107</v>
      </c>
      <c r="G382" s="92">
        <v>0.2</v>
      </c>
      <c r="H382" s="95">
        <f t="shared" si="105"/>
        <v>1.0700000000000001E-5</v>
      </c>
      <c r="I382" s="92">
        <v>0.18</v>
      </c>
      <c r="J382" s="92">
        <v>0.18</v>
      </c>
      <c r="K382" s="93">
        <f>J382*20</f>
        <v>3.5999999999999996</v>
      </c>
      <c r="L382" t="str">
        <f t="shared" si="101"/>
        <v>С373</v>
      </c>
      <c r="M382" t="str">
        <f t="shared" si="102"/>
        <v>Трубопровод «р. R-301 - тр.пр. т-к Е-302»</v>
      </c>
      <c r="N382" t="str">
        <f t="shared" si="103"/>
        <v>Частичное-пожар</v>
      </c>
      <c r="O382">
        <v>8</v>
      </c>
      <c r="P382">
        <v>9</v>
      </c>
      <c r="Q382">
        <v>12</v>
      </c>
      <c r="R382">
        <v>19</v>
      </c>
      <c r="S382" t="s">
        <v>249</v>
      </c>
      <c r="T382" t="s">
        <v>249</v>
      </c>
      <c r="U382" t="s">
        <v>249</v>
      </c>
      <c r="V382" t="s">
        <v>249</v>
      </c>
      <c r="W382" t="s">
        <v>249</v>
      </c>
      <c r="X382" t="s">
        <v>249</v>
      </c>
      <c r="Y382" t="s">
        <v>249</v>
      </c>
      <c r="Z382" t="s">
        <v>249</v>
      </c>
      <c r="AA382" t="s">
        <v>249</v>
      </c>
      <c r="AB382" t="s">
        <v>249</v>
      </c>
      <c r="AC382" t="s">
        <v>249</v>
      </c>
      <c r="AD382" t="s">
        <v>249</v>
      </c>
      <c r="AE382" t="s">
        <v>249</v>
      </c>
      <c r="AF382" t="s">
        <v>249</v>
      </c>
    </row>
    <row r="383" spans="1:32">
      <c r="A383" s="79" t="s">
        <v>561</v>
      </c>
      <c r="B383" s="92" t="s">
        <v>543</v>
      </c>
      <c r="C383" s="93" t="s">
        <v>508</v>
      </c>
      <c r="D383" s="94" t="s">
        <v>200</v>
      </c>
      <c r="E383" s="95">
        <v>4.9999999999999998E-7</v>
      </c>
      <c r="F383" s="92">
        <v>107</v>
      </c>
      <c r="G383" s="92">
        <v>4.0000000000000008E-2</v>
      </c>
      <c r="H383" s="95">
        <f t="shared" si="105"/>
        <v>2.1400000000000003E-6</v>
      </c>
      <c r="I383" s="92">
        <v>0.18</v>
      </c>
      <c r="J383" s="92">
        <v>0.01</v>
      </c>
      <c r="K383" s="93"/>
      <c r="L383" t="str">
        <f t="shared" si="101"/>
        <v>С374</v>
      </c>
      <c r="M383" t="str">
        <f t="shared" si="102"/>
        <v>Трубопровод «р. R-301 - тр.пр. т-к Е-302»</v>
      </c>
      <c r="N383" t="str">
        <f t="shared" si="103"/>
        <v>Частичное-вспышка</v>
      </c>
      <c r="O383" t="s">
        <v>249</v>
      </c>
      <c r="P383" t="s">
        <v>249</v>
      </c>
      <c r="Q383" t="s">
        <v>249</v>
      </c>
      <c r="R383" t="s">
        <v>249</v>
      </c>
      <c r="S383" t="s">
        <v>249</v>
      </c>
      <c r="T383" t="s">
        <v>249</v>
      </c>
      <c r="U383" t="s">
        <v>249</v>
      </c>
      <c r="V383" t="s">
        <v>249</v>
      </c>
      <c r="W383" t="s">
        <v>249</v>
      </c>
      <c r="X383" t="s">
        <v>249</v>
      </c>
      <c r="Y383">
        <v>7</v>
      </c>
      <c r="Z383">
        <v>8</v>
      </c>
      <c r="AA383" t="s">
        <v>249</v>
      </c>
      <c r="AB383" t="s">
        <v>249</v>
      </c>
      <c r="AC383" t="s">
        <v>249</v>
      </c>
      <c r="AD383" t="s">
        <v>249</v>
      </c>
      <c r="AE383" t="s">
        <v>249</v>
      </c>
      <c r="AF383" t="s">
        <v>249</v>
      </c>
    </row>
    <row r="384" spans="1:32">
      <c r="A384" s="79" t="s">
        <v>562</v>
      </c>
      <c r="B384" s="92" t="s">
        <v>543</v>
      </c>
      <c r="C384" s="93" t="s">
        <v>509</v>
      </c>
      <c r="D384" s="94" t="s">
        <v>196</v>
      </c>
      <c r="E384" s="95">
        <v>4.9999999999999998E-7</v>
      </c>
      <c r="F384" s="92">
        <v>107</v>
      </c>
      <c r="G384" s="92">
        <v>0.76</v>
      </c>
      <c r="H384" s="95">
        <f t="shared" si="105"/>
        <v>4.066E-5</v>
      </c>
      <c r="I384" s="92">
        <v>0.18</v>
      </c>
      <c r="J384" s="92">
        <v>0</v>
      </c>
      <c r="K384" s="93"/>
      <c r="L384" t="str">
        <f t="shared" si="101"/>
        <v>С375</v>
      </c>
      <c r="M384" t="str">
        <f t="shared" si="102"/>
        <v>Трубопровод «р. R-301 - тр.пр. т-к Е-302»</v>
      </c>
      <c r="N384" t="str">
        <f t="shared" si="103"/>
        <v>Частичное-ликвидация</v>
      </c>
      <c r="O384" t="s">
        <v>249</v>
      </c>
      <c r="P384" t="s">
        <v>249</v>
      </c>
      <c r="Q384" t="s">
        <v>249</v>
      </c>
      <c r="R384" t="s">
        <v>249</v>
      </c>
      <c r="S384" t="s">
        <v>249</v>
      </c>
      <c r="T384" t="s">
        <v>249</v>
      </c>
      <c r="U384" t="s">
        <v>249</v>
      </c>
      <c r="V384" t="s">
        <v>249</v>
      </c>
      <c r="W384" t="s">
        <v>249</v>
      </c>
      <c r="X384" t="s">
        <v>249</v>
      </c>
      <c r="Y384" t="s">
        <v>249</v>
      </c>
      <c r="Z384" t="s">
        <v>249</v>
      </c>
      <c r="AA384" t="s">
        <v>249</v>
      </c>
      <c r="AB384" t="s">
        <v>249</v>
      </c>
      <c r="AC384" t="s">
        <v>249</v>
      </c>
      <c r="AD384" t="s">
        <v>249</v>
      </c>
      <c r="AE384" t="s">
        <v>249</v>
      </c>
      <c r="AF384" t="s">
        <v>249</v>
      </c>
    </row>
    <row r="385" spans="1:32">
      <c r="A385" s="79" t="s">
        <v>563</v>
      </c>
      <c r="B385" s="110" t="s">
        <v>544</v>
      </c>
      <c r="C385" s="111" t="s">
        <v>79</v>
      </c>
      <c r="D385" s="112" t="s">
        <v>194</v>
      </c>
      <c r="E385" s="113">
        <v>9.9999999999999995E-8</v>
      </c>
      <c r="F385" s="110">
        <v>107</v>
      </c>
      <c r="G385" s="110">
        <v>0.2</v>
      </c>
      <c r="H385" s="113">
        <f>E385*F385*G385</f>
        <v>2.1399999999999998E-6</v>
      </c>
      <c r="I385" s="110">
        <v>3.54</v>
      </c>
      <c r="J385" s="110">
        <v>3.54</v>
      </c>
      <c r="K385" s="110">
        <v>70</v>
      </c>
      <c r="L385" t="str">
        <f t="shared" ref="L385:L390" si="106">A385</f>
        <v>С376</v>
      </c>
      <c r="M385" t="str">
        <f t="shared" ref="M385:M390" si="107">B385</f>
        <v>Трубопровод «С теплообменника ЦКППН до перехода на Ду159»</v>
      </c>
      <c r="N385" t="str">
        <f t="shared" ref="N385:N390" si="108">D385</f>
        <v>Полное-пожар</v>
      </c>
      <c r="O385">
        <v>13</v>
      </c>
      <c r="P385">
        <v>18</v>
      </c>
      <c r="Q385">
        <v>25</v>
      </c>
      <c r="R385">
        <v>45</v>
      </c>
      <c r="S385" t="s">
        <v>249</v>
      </c>
      <c r="T385" t="s">
        <v>249</v>
      </c>
      <c r="U385" t="s">
        <v>249</v>
      </c>
      <c r="V385" t="s">
        <v>249</v>
      </c>
      <c r="W385" t="s">
        <v>249</v>
      </c>
      <c r="X385" t="s">
        <v>249</v>
      </c>
      <c r="Y385" t="s">
        <v>249</v>
      </c>
      <c r="Z385" t="s">
        <v>249</v>
      </c>
      <c r="AA385" t="s">
        <v>249</v>
      </c>
      <c r="AB385" t="s">
        <v>249</v>
      </c>
      <c r="AC385" t="s">
        <v>249</v>
      </c>
      <c r="AD385" t="s">
        <v>249</v>
      </c>
      <c r="AE385" t="s">
        <v>249</v>
      </c>
      <c r="AF385" t="s">
        <v>249</v>
      </c>
    </row>
    <row r="386" spans="1:32">
      <c r="A386" s="79" t="s">
        <v>564</v>
      </c>
      <c r="B386" s="110" t="s">
        <v>544</v>
      </c>
      <c r="C386" s="111" t="s">
        <v>81</v>
      </c>
      <c r="D386" s="112" t="s">
        <v>197</v>
      </c>
      <c r="E386" s="113">
        <v>9.9999999999999995E-8</v>
      </c>
      <c r="F386" s="110">
        <v>107</v>
      </c>
      <c r="G386" s="110">
        <v>4.0000000000000008E-2</v>
      </c>
      <c r="H386" s="113">
        <f t="shared" ref="H386:H390" si="109">E386*F386*G386</f>
        <v>4.2800000000000007E-7</v>
      </c>
      <c r="I386" s="110">
        <v>3.54</v>
      </c>
      <c r="J386" s="110">
        <v>2.5000000000000001E-2</v>
      </c>
      <c r="K386" s="111"/>
      <c r="L386" t="str">
        <f t="shared" si="106"/>
        <v>С377</v>
      </c>
      <c r="M386" t="str">
        <f t="shared" si="107"/>
        <v>Трубопровод «С теплообменника ЦКППН до перехода на Ду159»</v>
      </c>
      <c r="N386" t="str">
        <f t="shared" si="108"/>
        <v>Полное-взрыв</v>
      </c>
      <c r="O386" t="s">
        <v>249</v>
      </c>
      <c r="P386" t="s">
        <v>249</v>
      </c>
      <c r="Q386" t="s">
        <v>249</v>
      </c>
      <c r="R386" t="s">
        <v>249</v>
      </c>
      <c r="S386">
        <v>13</v>
      </c>
      <c r="T386">
        <v>27</v>
      </c>
      <c r="U386">
        <v>74</v>
      </c>
      <c r="V386">
        <v>127</v>
      </c>
      <c r="W386" t="s">
        <v>249</v>
      </c>
      <c r="X386" t="s">
        <v>249</v>
      </c>
      <c r="Y386" t="s">
        <v>249</v>
      </c>
      <c r="Z386" t="s">
        <v>249</v>
      </c>
      <c r="AA386" t="s">
        <v>249</v>
      </c>
      <c r="AB386" t="s">
        <v>249</v>
      </c>
      <c r="AC386" t="s">
        <v>249</v>
      </c>
      <c r="AD386" t="s">
        <v>249</v>
      </c>
      <c r="AE386" t="s">
        <v>249</v>
      </c>
      <c r="AF386" t="s">
        <v>249</v>
      </c>
    </row>
    <row r="387" spans="1:32">
      <c r="A387" s="79" t="s">
        <v>565</v>
      </c>
      <c r="B387" s="110" t="s">
        <v>544</v>
      </c>
      <c r="C387" s="111" t="s">
        <v>83</v>
      </c>
      <c r="D387" s="112" t="s">
        <v>195</v>
      </c>
      <c r="E387" s="113">
        <v>9.9999999999999995E-8</v>
      </c>
      <c r="F387" s="110">
        <v>107</v>
      </c>
      <c r="G387" s="110">
        <v>0.76</v>
      </c>
      <c r="H387" s="113">
        <f t="shared" si="109"/>
        <v>8.1319999999999994E-6</v>
      </c>
      <c r="I387" s="110">
        <v>3.54</v>
      </c>
      <c r="J387" s="110">
        <v>0</v>
      </c>
      <c r="K387" s="111"/>
      <c r="L387" t="str">
        <f t="shared" si="106"/>
        <v>С378</v>
      </c>
      <c r="M387" t="str">
        <f t="shared" si="107"/>
        <v>Трубопровод «С теплообменника ЦКППН до перехода на Ду159»</v>
      </c>
      <c r="N387" t="str">
        <f t="shared" si="108"/>
        <v>Полное-ликвидация</v>
      </c>
      <c r="O387" t="s">
        <v>249</v>
      </c>
      <c r="P387" t="s">
        <v>249</v>
      </c>
      <c r="Q387" t="s">
        <v>249</v>
      </c>
      <c r="R387" t="s">
        <v>249</v>
      </c>
      <c r="S387" t="s">
        <v>249</v>
      </c>
      <c r="T387" t="s">
        <v>249</v>
      </c>
      <c r="U387" t="s">
        <v>249</v>
      </c>
      <c r="V387" t="s">
        <v>249</v>
      </c>
      <c r="W387" t="s">
        <v>249</v>
      </c>
      <c r="X387" t="s">
        <v>249</v>
      </c>
      <c r="Y387" t="s">
        <v>249</v>
      </c>
      <c r="Z387" t="s">
        <v>249</v>
      </c>
      <c r="AA387" t="s">
        <v>249</v>
      </c>
      <c r="AB387" t="s">
        <v>249</v>
      </c>
      <c r="AC387" t="s">
        <v>249</v>
      </c>
      <c r="AD387" t="s">
        <v>249</v>
      </c>
      <c r="AE387" t="s">
        <v>249</v>
      </c>
      <c r="AF387" t="s">
        <v>249</v>
      </c>
    </row>
    <row r="388" spans="1:32">
      <c r="A388" s="79" t="s">
        <v>566</v>
      </c>
      <c r="B388" s="110" t="s">
        <v>544</v>
      </c>
      <c r="C388" s="111" t="s">
        <v>507</v>
      </c>
      <c r="D388" s="112" t="s">
        <v>510</v>
      </c>
      <c r="E388" s="113">
        <v>4.9999999999999998E-7</v>
      </c>
      <c r="F388" s="110">
        <v>107</v>
      </c>
      <c r="G388" s="110">
        <v>0.2</v>
      </c>
      <c r="H388" s="113">
        <f t="shared" si="109"/>
        <v>1.0700000000000001E-5</v>
      </c>
      <c r="I388" s="110">
        <v>0.35</v>
      </c>
      <c r="J388" s="110">
        <v>0.35</v>
      </c>
      <c r="K388" s="111">
        <f>J388*20</f>
        <v>7</v>
      </c>
      <c r="L388" t="str">
        <f t="shared" si="106"/>
        <v>С379</v>
      </c>
      <c r="M388" t="str">
        <f t="shared" si="107"/>
        <v>Трубопровод «С теплообменника ЦКППН до перехода на Ду159»</v>
      </c>
      <c r="N388" t="str">
        <f t="shared" si="108"/>
        <v>Частичное-пожар</v>
      </c>
      <c r="O388">
        <v>9</v>
      </c>
      <c r="P388">
        <v>12</v>
      </c>
      <c r="Q388">
        <v>15</v>
      </c>
      <c r="R388">
        <v>24</v>
      </c>
      <c r="S388" t="s">
        <v>249</v>
      </c>
      <c r="T388" t="s">
        <v>249</v>
      </c>
      <c r="U388" t="s">
        <v>249</v>
      </c>
      <c r="V388" t="s">
        <v>249</v>
      </c>
      <c r="W388" t="s">
        <v>249</v>
      </c>
      <c r="X388" t="s">
        <v>249</v>
      </c>
      <c r="Y388" t="s">
        <v>249</v>
      </c>
      <c r="Z388" t="s">
        <v>249</v>
      </c>
      <c r="AA388" t="s">
        <v>249</v>
      </c>
      <c r="AB388" t="s">
        <v>249</v>
      </c>
      <c r="AC388" t="s">
        <v>249</v>
      </c>
      <c r="AD388" t="s">
        <v>249</v>
      </c>
      <c r="AE388" t="s">
        <v>249</v>
      </c>
      <c r="AF388" t="s">
        <v>249</v>
      </c>
    </row>
    <row r="389" spans="1:32">
      <c r="A389" s="79" t="s">
        <v>567</v>
      </c>
      <c r="B389" s="110" t="s">
        <v>544</v>
      </c>
      <c r="C389" s="111" t="s">
        <v>508</v>
      </c>
      <c r="D389" s="112" t="s">
        <v>200</v>
      </c>
      <c r="E389" s="113">
        <v>4.9999999999999998E-7</v>
      </c>
      <c r="F389" s="110">
        <v>107</v>
      </c>
      <c r="G389" s="110">
        <v>4.0000000000000008E-2</v>
      </c>
      <c r="H389" s="113">
        <f t="shared" si="109"/>
        <v>2.1400000000000003E-6</v>
      </c>
      <c r="I389" s="110">
        <v>0.35</v>
      </c>
      <c r="J389" s="110">
        <v>0.01</v>
      </c>
      <c r="K389" s="111"/>
      <c r="L389" t="str">
        <f t="shared" si="106"/>
        <v>С380</v>
      </c>
      <c r="M389" t="str">
        <f t="shared" si="107"/>
        <v>Трубопровод «С теплообменника ЦКППН до перехода на Ду159»</v>
      </c>
      <c r="N389" t="str">
        <f t="shared" si="108"/>
        <v>Частичное-вспышка</v>
      </c>
      <c r="O389" t="s">
        <v>249</v>
      </c>
      <c r="P389" t="s">
        <v>249</v>
      </c>
      <c r="Q389" t="s">
        <v>249</v>
      </c>
      <c r="R389" t="s">
        <v>249</v>
      </c>
      <c r="S389" t="s">
        <v>249</v>
      </c>
      <c r="T389" t="s">
        <v>249</v>
      </c>
      <c r="U389" t="s">
        <v>249</v>
      </c>
      <c r="V389" t="s">
        <v>249</v>
      </c>
      <c r="W389" t="s">
        <v>249</v>
      </c>
      <c r="X389" t="s">
        <v>249</v>
      </c>
      <c r="Y389">
        <v>7</v>
      </c>
      <c r="Z389">
        <v>8</v>
      </c>
      <c r="AA389" t="s">
        <v>249</v>
      </c>
      <c r="AB389" t="s">
        <v>249</v>
      </c>
      <c r="AC389" t="s">
        <v>249</v>
      </c>
      <c r="AD389" t="s">
        <v>249</v>
      </c>
      <c r="AE389" t="s">
        <v>249</v>
      </c>
      <c r="AF389" t="s">
        <v>249</v>
      </c>
    </row>
    <row r="390" spans="1:32">
      <c r="A390" s="79" t="s">
        <v>568</v>
      </c>
      <c r="B390" s="110" t="s">
        <v>544</v>
      </c>
      <c r="C390" s="111" t="s">
        <v>509</v>
      </c>
      <c r="D390" s="112" t="s">
        <v>196</v>
      </c>
      <c r="E390" s="113">
        <v>4.9999999999999998E-7</v>
      </c>
      <c r="F390" s="110">
        <v>107</v>
      </c>
      <c r="G390" s="110">
        <v>0.76</v>
      </c>
      <c r="H390" s="113">
        <f t="shared" si="109"/>
        <v>4.066E-5</v>
      </c>
      <c r="I390" s="110">
        <v>0.35</v>
      </c>
      <c r="J390" s="110">
        <v>0</v>
      </c>
      <c r="K390" s="111"/>
      <c r="L390" t="str">
        <f t="shared" si="106"/>
        <v>С381</v>
      </c>
      <c r="M390" t="str">
        <f t="shared" si="107"/>
        <v>Трубопровод «С теплообменника ЦКППН до перехода на Ду159»</v>
      </c>
      <c r="N390" t="str">
        <f t="shared" si="108"/>
        <v>Частичное-ликвидация</v>
      </c>
      <c r="O390" t="s">
        <v>249</v>
      </c>
      <c r="P390" t="s">
        <v>249</v>
      </c>
      <c r="Q390" t="s">
        <v>249</v>
      </c>
      <c r="R390" t="s">
        <v>249</v>
      </c>
      <c r="S390" t="s">
        <v>249</v>
      </c>
      <c r="T390" t="s">
        <v>249</v>
      </c>
      <c r="U390" t="s">
        <v>249</v>
      </c>
      <c r="V390" t="s">
        <v>249</v>
      </c>
      <c r="W390" t="s">
        <v>249</v>
      </c>
      <c r="X390" t="s">
        <v>249</v>
      </c>
      <c r="Y390" t="s">
        <v>249</v>
      </c>
      <c r="Z390" t="s">
        <v>249</v>
      </c>
      <c r="AA390" t="s">
        <v>249</v>
      </c>
      <c r="AB390" t="s">
        <v>249</v>
      </c>
      <c r="AC390" t="s">
        <v>249</v>
      </c>
      <c r="AD390" t="s">
        <v>249</v>
      </c>
      <c r="AE390" t="s">
        <v>249</v>
      </c>
      <c r="AF390" t="s">
        <v>249</v>
      </c>
    </row>
    <row r="391" spans="1:32">
      <c r="A391" s="79" t="s">
        <v>563</v>
      </c>
      <c r="B391" s="83" t="s">
        <v>545</v>
      </c>
      <c r="C391" s="87" t="s">
        <v>79</v>
      </c>
      <c r="D391" s="84" t="s">
        <v>194</v>
      </c>
      <c r="E391" s="85">
        <v>2.9999999999999999E-7</v>
      </c>
      <c r="F391" s="83">
        <v>272</v>
      </c>
      <c r="G391" s="83">
        <v>0.2</v>
      </c>
      <c r="H391" s="85">
        <f>E391*F391*G391</f>
        <v>1.632E-5</v>
      </c>
      <c r="I391" s="83">
        <v>1.81</v>
      </c>
      <c r="J391" s="83">
        <v>1.81</v>
      </c>
      <c r="K391" s="83">
        <v>36</v>
      </c>
      <c r="L391" t="str">
        <f t="shared" ref="L391:L402" si="110">A391</f>
        <v>С376</v>
      </c>
      <c r="M391" t="str">
        <f t="shared" ref="M391:M402" si="111">B391</f>
        <v>Трубопровод «С теплообменника ЦКППН в ТЦ»</v>
      </c>
      <c r="N391" t="str">
        <f t="shared" ref="N391:N402" si="112">D391</f>
        <v>Полное-пожар</v>
      </c>
      <c r="O391">
        <v>13</v>
      </c>
      <c r="P391">
        <v>17</v>
      </c>
      <c r="Q391">
        <v>22</v>
      </c>
      <c r="R391">
        <v>39</v>
      </c>
      <c r="S391" t="s">
        <v>249</v>
      </c>
      <c r="T391" t="s">
        <v>249</v>
      </c>
      <c r="U391" t="s">
        <v>249</v>
      </c>
      <c r="V391" t="s">
        <v>249</v>
      </c>
      <c r="W391" t="s">
        <v>249</v>
      </c>
      <c r="X391" t="s">
        <v>249</v>
      </c>
      <c r="Y391" t="s">
        <v>249</v>
      </c>
      <c r="Z391" t="s">
        <v>249</v>
      </c>
      <c r="AA391" t="s">
        <v>249</v>
      </c>
      <c r="AB391" t="s">
        <v>249</v>
      </c>
      <c r="AC391" t="s">
        <v>249</v>
      </c>
      <c r="AD391" t="s">
        <v>249</v>
      </c>
      <c r="AE391" t="s">
        <v>249</v>
      </c>
      <c r="AF391" t="s">
        <v>249</v>
      </c>
    </row>
    <row r="392" spans="1:32">
      <c r="A392" s="79" t="s">
        <v>564</v>
      </c>
      <c r="B392" s="83" t="s">
        <v>545</v>
      </c>
      <c r="C392" s="87" t="s">
        <v>81</v>
      </c>
      <c r="D392" s="84" t="s">
        <v>197</v>
      </c>
      <c r="E392" s="85">
        <v>2.9999999999999999E-7</v>
      </c>
      <c r="F392" s="83">
        <v>272</v>
      </c>
      <c r="G392" s="83">
        <v>4.0000000000000008E-2</v>
      </c>
      <c r="H392" s="85">
        <f t="shared" ref="H392:H396" si="113">E392*F392*G392</f>
        <v>3.2640000000000004E-6</v>
      </c>
      <c r="I392" s="83">
        <v>1.81</v>
      </c>
      <c r="J392" s="83">
        <v>8.0000000000000002E-3</v>
      </c>
      <c r="K392" s="87"/>
      <c r="L392" t="str">
        <f t="shared" si="110"/>
        <v>С377</v>
      </c>
      <c r="M392" t="str">
        <f t="shared" si="111"/>
        <v>Трубопровод «С теплообменника ЦКППН в ТЦ»</v>
      </c>
      <c r="N392" t="str">
        <f t="shared" si="112"/>
        <v>Полное-взрыв</v>
      </c>
      <c r="O392" t="s">
        <v>249</v>
      </c>
      <c r="P392" t="s">
        <v>249</v>
      </c>
      <c r="Q392" t="s">
        <v>249</v>
      </c>
      <c r="R392" t="s">
        <v>249</v>
      </c>
      <c r="S392">
        <v>9</v>
      </c>
      <c r="T392">
        <v>18</v>
      </c>
      <c r="U392">
        <v>50</v>
      </c>
      <c r="V392">
        <v>87</v>
      </c>
      <c r="W392" t="s">
        <v>249</v>
      </c>
      <c r="X392" t="s">
        <v>249</v>
      </c>
      <c r="Y392" t="s">
        <v>249</v>
      </c>
      <c r="Z392" t="s">
        <v>249</v>
      </c>
      <c r="AA392" t="s">
        <v>249</v>
      </c>
      <c r="AB392" t="s">
        <v>249</v>
      </c>
      <c r="AC392" t="s">
        <v>249</v>
      </c>
      <c r="AD392" t="s">
        <v>249</v>
      </c>
      <c r="AE392" t="s">
        <v>249</v>
      </c>
      <c r="AF392" t="s">
        <v>249</v>
      </c>
    </row>
    <row r="393" spans="1:32">
      <c r="A393" s="79" t="s">
        <v>565</v>
      </c>
      <c r="B393" s="83" t="s">
        <v>545</v>
      </c>
      <c r="C393" s="87" t="s">
        <v>83</v>
      </c>
      <c r="D393" s="84" t="s">
        <v>195</v>
      </c>
      <c r="E393" s="85">
        <v>2.9999999999999999E-7</v>
      </c>
      <c r="F393" s="83">
        <v>272</v>
      </c>
      <c r="G393" s="83">
        <v>0.76</v>
      </c>
      <c r="H393" s="85">
        <f t="shared" si="113"/>
        <v>6.2015999999999997E-5</v>
      </c>
      <c r="I393" s="83">
        <v>1.81</v>
      </c>
      <c r="J393" s="83">
        <v>0</v>
      </c>
      <c r="K393" s="87"/>
      <c r="L393" t="str">
        <f t="shared" si="110"/>
        <v>С378</v>
      </c>
      <c r="M393" t="str">
        <f t="shared" si="111"/>
        <v>Трубопровод «С теплообменника ЦКППН в ТЦ»</v>
      </c>
      <c r="N393" t="str">
        <f t="shared" si="112"/>
        <v>Полное-ликвидация</v>
      </c>
      <c r="O393" t="s">
        <v>249</v>
      </c>
      <c r="P393" t="s">
        <v>249</v>
      </c>
      <c r="Q393" t="s">
        <v>249</v>
      </c>
      <c r="R393" t="s">
        <v>249</v>
      </c>
      <c r="S393" t="s">
        <v>249</v>
      </c>
      <c r="T393" t="s">
        <v>249</v>
      </c>
      <c r="U393" t="s">
        <v>249</v>
      </c>
      <c r="V393" t="s">
        <v>249</v>
      </c>
      <c r="W393" t="s">
        <v>249</v>
      </c>
      <c r="X393" t="s">
        <v>249</v>
      </c>
      <c r="Y393" t="s">
        <v>249</v>
      </c>
      <c r="Z393" t="s">
        <v>249</v>
      </c>
      <c r="AA393" t="s">
        <v>249</v>
      </c>
      <c r="AB393" t="s">
        <v>249</v>
      </c>
      <c r="AC393" t="s">
        <v>249</v>
      </c>
      <c r="AD393" t="s">
        <v>249</v>
      </c>
      <c r="AE393" t="s">
        <v>249</v>
      </c>
      <c r="AF393" t="s">
        <v>249</v>
      </c>
    </row>
    <row r="394" spans="1:32">
      <c r="A394" s="79" t="s">
        <v>566</v>
      </c>
      <c r="B394" s="83" t="s">
        <v>545</v>
      </c>
      <c r="C394" s="87" t="s">
        <v>507</v>
      </c>
      <c r="D394" s="84" t="s">
        <v>510</v>
      </c>
      <c r="E394" s="85">
        <v>1.9999999999999999E-6</v>
      </c>
      <c r="F394" s="83">
        <v>272</v>
      </c>
      <c r="G394" s="83">
        <v>0.2</v>
      </c>
      <c r="H394" s="85">
        <f t="shared" si="113"/>
        <v>1.088E-4</v>
      </c>
      <c r="I394" s="83">
        <v>0.18</v>
      </c>
      <c r="J394" s="83">
        <v>0.18</v>
      </c>
      <c r="K394" s="87">
        <v>4</v>
      </c>
      <c r="L394" t="str">
        <f t="shared" si="110"/>
        <v>С379</v>
      </c>
      <c r="M394" t="str">
        <f t="shared" si="111"/>
        <v>Трубопровод «С теплообменника ЦКППН в ТЦ»</v>
      </c>
      <c r="N394" t="str">
        <f t="shared" si="112"/>
        <v>Частичное-пожар</v>
      </c>
      <c r="O394">
        <v>8</v>
      </c>
      <c r="P394">
        <v>10</v>
      </c>
      <c r="Q394">
        <v>12</v>
      </c>
      <c r="R394">
        <v>20</v>
      </c>
      <c r="S394" t="s">
        <v>249</v>
      </c>
      <c r="T394" t="s">
        <v>249</v>
      </c>
      <c r="U394" t="s">
        <v>249</v>
      </c>
      <c r="V394" t="s">
        <v>249</v>
      </c>
      <c r="W394" t="s">
        <v>249</v>
      </c>
      <c r="X394" t="s">
        <v>249</v>
      </c>
      <c r="Y394" t="s">
        <v>249</v>
      </c>
      <c r="Z394" t="s">
        <v>249</v>
      </c>
      <c r="AA394" t="s">
        <v>249</v>
      </c>
      <c r="AB394" t="s">
        <v>249</v>
      </c>
      <c r="AC394" t="s">
        <v>249</v>
      </c>
      <c r="AD394" t="s">
        <v>249</v>
      </c>
      <c r="AE394" t="s">
        <v>249</v>
      </c>
      <c r="AF394" t="s">
        <v>249</v>
      </c>
    </row>
    <row r="395" spans="1:32">
      <c r="A395" s="79" t="s">
        <v>567</v>
      </c>
      <c r="B395" s="83" t="s">
        <v>545</v>
      </c>
      <c r="C395" s="87" t="s">
        <v>508</v>
      </c>
      <c r="D395" s="84" t="s">
        <v>200</v>
      </c>
      <c r="E395" s="85">
        <v>1.9999999999999999E-6</v>
      </c>
      <c r="F395" s="83">
        <v>272</v>
      </c>
      <c r="G395" s="83">
        <v>4.0000000000000008E-2</v>
      </c>
      <c r="H395" s="85">
        <f t="shared" si="113"/>
        <v>2.1760000000000005E-5</v>
      </c>
      <c r="I395" s="83">
        <v>0.18</v>
      </c>
      <c r="J395" s="83">
        <v>7.0000000000000001E-3</v>
      </c>
      <c r="K395" s="87"/>
      <c r="L395" t="str">
        <f t="shared" si="110"/>
        <v>С380</v>
      </c>
      <c r="M395" t="str">
        <f t="shared" si="111"/>
        <v>Трубопровод «С теплообменника ЦКППН в ТЦ»</v>
      </c>
      <c r="N395" t="str">
        <f t="shared" si="112"/>
        <v>Частичное-вспышка</v>
      </c>
      <c r="O395" t="s">
        <v>249</v>
      </c>
      <c r="P395" t="s">
        <v>249</v>
      </c>
      <c r="Q395" t="s">
        <v>249</v>
      </c>
      <c r="R395" t="s">
        <v>249</v>
      </c>
      <c r="S395" t="s">
        <v>249</v>
      </c>
      <c r="T395" t="s">
        <v>249</v>
      </c>
      <c r="U395" t="s">
        <v>249</v>
      </c>
      <c r="V395" t="s">
        <v>249</v>
      </c>
      <c r="W395" t="s">
        <v>249</v>
      </c>
      <c r="X395" t="s">
        <v>249</v>
      </c>
      <c r="Y395">
        <v>6</v>
      </c>
      <c r="Z395">
        <v>7</v>
      </c>
      <c r="AA395" t="s">
        <v>249</v>
      </c>
      <c r="AB395" t="s">
        <v>249</v>
      </c>
      <c r="AC395" t="s">
        <v>249</v>
      </c>
      <c r="AD395" t="s">
        <v>249</v>
      </c>
      <c r="AE395" t="s">
        <v>249</v>
      </c>
      <c r="AF395" t="s">
        <v>249</v>
      </c>
    </row>
    <row r="396" spans="1:32">
      <c r="A396" s="79" t="s">
        <v>568</v>
      </c>
      <c r="B396" s="83" t="s">
        <v>545</v>
      </c>
      <c r="C396" s="87" t="s">
        <v>509</v>
      </c>
      <c r="D396" s="84" t="s">
        <v>196</v>
      </c>
      <c r="E396" s="85">
        <v>1.9999999999999999E-6</v>
      </c>
      <c r="F396" s="83">
        <v>272</v>
      </c>
      <c r="G396" s="83">
        <v>0.76</v>
      </c>
      <c r="H396" s="85">
        <f t="shared" si="113"/>
        <v>4.1344E-4</v>
      </c>
      <c r="I396" s="83">
        <v>0.18</v>
      </c>
      <c r="J396" s="83">
        <v>0</v>
      </c>
      <c r="K396" s="87"/>
      <c r="L396" t="str">
        <f t="shared" si="110"/>
        <v>С381</v>
      </c>
      <c r="M396" t="str">
        <f t="shared" si="111"/>
        <v>Трубопровод «С теплообменника ЦКППН в ТЦ»</v>
      </c>
      <c r="N396" t="str">
        <f t="shared" si="112"/>
        <v>Частичное-ликвидация</v>
      </c>
      <c r="O396" t="s">
        <v>249</v>
      </c>
      <c r="P396" t="s">
        <v>249</v>
      </c>
      <c r="Q396" t="s">
        <v>249</v>
      </c>
      <c r="R396" t="s">
        <v>249</v>
      </c>
      <c r="S396" t="s">
        <v>249</v>
      </c>
      <c r="T396" t="s">
        <v>249</v>
      </c>
      <c r="U396" t="s">
        <v>249</v>
      </c>
      <c r="V396" t="s">
        <v>249</v>
      </c>
      <c r="W396" t="s">
        <v>249</v>
      </c>
      <c r="X396" t="s">
        <v>249</v>
      </c>
      <c r="Y396" t="s">
        <v>249</v>
      </c>
      <c r="Z396" t="s">
        <v>249</v>
      </c>
      <c r="AA396" t="s">
        <v>249</v>
      </c>
      <c r="AB396" t="s">
        <v>249</v>
      </c>
      <c r="AC396" t="s">
        <v>249</v>
      </c>
      <c r="AD396" t="s">
        <v>249</v>
      </c>
      <c r="AE396" t="s">
        <v>249</v>
      </c>
      <c r="AF396" t="s">
        <v>249</v>
      </c>
    </row>
    <row r="397" spans="1:32">
      <c r="A397" s="79" t="s">
        <v>569</v>
      </c>
      <c r="B397" s="246" t="s">
        <v>546</v>
      </c>
      <c r="C397" s="247" t="s">
        <v>79</v>
      </c>
      <c r="D397" s="248" t="s">
        <v>194</v>
      </c>
      <c r="E397" s="249">
        <v>9.9999999999999995E-8</v>
      </c>
      <c r="F397" s="246">
        <v>237</v>
      </c>
      <c r="G397" s="246">
        <v>0.2</v>
      </c>
      <c r="H397" s="249">
        <f>E397*F397*G397</f>
        <v>4.7400000000000004E-6</v>
      </c>
      <c r="I397" s="246">
        <v>1.33</v>
      </c>
      <c r="J397" s="246">
        <v>1.33</v>
      </c>
      <c r="K397" s="246">
        <v>26</v>
      </c>
      <c r="L397" t="str">
        <f t="shared" si="110"/>
        <v>С382</v>
      </c>
      <c r="M397" t="str">
        <f t="shared" si="111"/>
        <v>Трубопровод «От блока задвижек №2 на прием АСН-1,2,3,4»</v>
      </c>
      <c r="N397" t="str">
        <f t="shared" si="112"/>
        <v>Полное-пожар</v>
      </c>
      <c r="O397">
        <v>13</v>
      </c>
      <c r="P397">
        <v>16</v>
      </c>
      <c r="Q397">
        <v>21</v>
      </c>
      <c r="R397">
        <v>36</v>
      </c>
      <c r="S397" t="s">
        <v>249</v>
      </c>
      <c r="T397" t="s">
        <v>249</v>
      </c>
      <c r="U397" t="s">
        <v>249</v>
      </c>
      <c r="V397" t="s">
        <v>249</v>
      </c>
      <c r="W397" t="s">
        <v>249</v>
      </c>
      <c r="X397" t="s">
        <v>249</v>
      </c>
      <c r="Y397" t="s">
        <v>249</v>
      </c>
      <c r="Z397" t="s">
        <v>249</v>
      </c>
      <c r="AA397" t="s">
        <v>249</v>
      </c>
      <c r="AB397" t="s">
        <v>249</v>
      </c>
      <c r="AC397" t="s">
        <v>249</v>
      </c>
      <c r="AD397" t="s">
        <v>249</v>
      </c>
      <c r="AE397" t="s">
        <v>249</v>
      </c>
      <c r="AF397" t="s">
        <v>249</v>
      </c>
    </row>
    <row r="398" spans="1:32">
      <c r="A398" s="79" t="s">
        <v>570</v>
      </c>
      <c r="B398" s="246" t="s">
        <v>546</v>
      </c>
      <c r="C398" s="247" t="s">
        <v>81</v>
      </c>
      <c r="D398" s="248" t="s">
        <v>197</v>
      </c>
      <c r="E398" s="249">
        <v>9.9999999999999995E-8</v>
      </c>
      <c r="F398" s="246">
        <v>237</v>
      </c>
      <c r="G398" s="246">
        <v>4.0000000000000008E-2</v>
      </c>
      <c r="H398" s="249">
        <f t="shared" ref="H398:H402" si="114">E398*F398*G398</f>
        <v>9.4800000000000018E-7</v>
      </c>
      <c r="I398" s="246">
        <v>1.33</v>
      </c>
      <c r="J398" s="246">
        <v>5.0000000000000001E-3</v>
      </c>
      <c r="K398" s="247"/>
      <c r="L398" t="str">
        <f t="shared" si="110"/>
        <v>С383</v>
      </c>
      <c r="M398" t="str">
        <f t="shared" si="111"/>
        <v>Трубопровод «От блока задвижек №2 на прием АСН-1,2,3,4»</v>
      </c>
      <c r="N398" t="str">
        <f t="shared" si="112"/>
        <v>Полное-взрыв</v>
      </c>
      <c r="O398" t="s">
        <v>249</v>
      </c>
      <c r="P398" t="s">
        <v>249</v>
      </c>
      <c r="Q398" t="s">
        <v>249</v>
      </c>
      <c r="R398" t="s">
        <v>249</v>
      </c>
      <c r="S398">
        <v>7</v>
      </c>
      <c r="T398">
        <v>15</v>
      </c>
      <c r="U398">
        <v>43</v>
      </c>
      <c r="V398">
        <v>74</v>
      </c>
      <c r="W398" t="s">
        <v>249</v>
      </c>
      <c r="X398" t="s">
        <v>249</v>
      </c>
      <c r="Y398" t="s">
        <v>249</v>
      </c>
      <c r="Z398" t="s">
        <v>249</v>
      </c>
      <c r="AA398" t="s">
        <v>249</v>
      </c>
      <c r="AB398" t="s">
        <v>249</v>
      </c>
      <c r="AC398" t="s">
        <v>249</v>
      </c>
      <c r="AD398" t="s">
        <v>249</v>
      </c>
      <c r="AE398" t="s">
        <v>249</v>
      </c>
      <c r="AF398" t="s">
        <v>249</v>
      </c>
    </row>
    <row r="399" spans="1:32">
      <c r="A399" s="79" t="s">
        <v>571</v>
      </c>
      <c r="B399" s="246" t="s">
        <v>546</v>
      </c>
      <c r="C399" s="247" t="s">
        <v>83</v>
      </c>
      <c r="D399" s="248" t="s">
        <v>195</v>
      </c>
      <c r="E399" s="249">
        <v>9.9999999999999995E-8</v>
      </c>
      <c r="F399" s="246">
        <v>237</v>
      </c>
      <c r="G399" s="246">
        <v>0.76</v>
      </c>
      <c r="H399" s="249">
        <f t="shared" si="114"/>
        <v>1.8012E-5</v>
      </c>
      <c r="I399" s="246">
        <v>1.33</v>
      </c>
      <c r="J399" s="246">
        <v>0</v>
      </c>
      <c r="K399" s="247"/>
      <c r="L399" t="str">
        <f t="shared" si="110"/>
        <v>С384</v>
      </c>
      <c r="M399" t="str">
        <f t="shared" si="111"/>
        <v>Трубопровод «От блока задвижек №2 на прием АСН-1,2,3,4»</v>
      </c>
      <c r="N399" t="str">
        <f t="shared" si="112"/>
        <v>Полное-ликвидация</v>
      </c>
      <c r="O399" t="s">
        <v>249</v>
      </c>
      <c r="P399" t="s">
        <v>249</v>
      </c>
      <c r="Q399" t="s">
        <v>249</v>
      </c>
      <c r="R399" t="s">
        <v>249</v>
      </c>
      <c r="S399" t="s">
        <v>249</v>
      </c>
      <c r="T399" t="s">
        <v>249</v>
      </c>
      <c r="U399" t="s">
        <v>249</v>
      </c>
      <c r="V399" t="s">
        <v>249</v>
      </c>
      <c r="W399" t="s">
        <v>249</v>
      </c>
      <c r="X399" t="s">
        <v>249</v>
      </c>
      <c r="Y399" t="s">
        <v>249</v>
      </c>
      <c r="Z399" t="s">
        <v>249</v>
      </c>
      <c r="AA399" t="s">
        <v>249</v>
      </c>
      <c r="AB399" t="s">
        <v>249</v>
      </c>
      <c r="AC399" t="s">
        <v>249</v>
      </c>
      <c r="AD399" t="s">
        <v>249</v>
      </c>
      <c r="AE399" t="s">
        <v>249</v>
      </c>
      <c r="AF399" t="s">
        <v>249</v>
      </c>
    </row>
    <row r="400" spans="1:32">
      <c r="A400" s="79" t="s">
        <v>572</v>
      </c>
      <c r="B400" s="246" t="s">
        <v>546</v>
      </c>
      <c r="C400" s="247" t="s">
        <v>507</v>
      </c>
      <c r="D400" s="248" t="s">
        <v>510</v>
      </c>
      <c r="E400" s="249">
        <v>4.9999999999999998E-7</v>
      </c>
      <c r="F400" s="246">
        <v>237</v>
      </c>
      <c r="G400" s="246">
        <v>0.2</v>
      </c>
      <c r="H400" s="249">
        <f t="shared" si="114"/>
        <v>2.37E-5</v>
      </c>
      <c r="I400" s="246">
        <v>0.13</v>
      </c>
      <c r="J400" s="246">
        <v>0.13</v>
      </c>
      <c r="K400" s="247">
        <v>4</v>
      </c>
      <c r="L400" t="str">
        <f t="shared" si="110"/>
        <v>С385</v>
      </c>
      <c r="M400" t="str">
        <f t="shared" si="111"/>
        <v>Трубопровод «От блока задвижек №2 на прием АСН-1,2,3,4»</v>
      </c>
      <c r="N400" t="str">
        <f t="shared" si="112"/>
        <v>Частичное-пожар</v>
      </c>
      <c r="O400">
        <v>8</v>
      </c>
      <c r="P400">
        <v>10</v>
      </c>
      <c r="Q400">
        <v>12</v>
      </c>
      <c r="R400">
        <v>20</v>
      </c>
      <c r="S400" t="s">
        <v>249</v>
      </c>
      <c r="T400" t="s">
        <v>249</v>
      </c>
      <c r="U400" t="s">
        <v>249</v>
      </c>
      <c r="V400" t="s">
        <v>249</v>
      </c>
      <c r="W400" t="s">
        <v>249</v>
      </c>
      <c r="X400" t="s">
        <v>249</v>
      </c>
      <c r="Y400" t="s">
        <v>249</v>
      </c>
      <c r="Z400" t="s">
        <v>249</v>
      </c>
      <c r="AA400" t="s">
        <v>249</v>
      </c>
      <c r="AB400" t="s">
        <v>249</v>
      </c>
      <c r="AC400" t="s">
        <v>249</v>
      </c>
      <c r="AD400" t="s">
        <v>249</v>
      </c>
      <c r="AE400" t="s">
        <v>249</v>
      </c>
      <c r="AF400" t="s">
        <v>249</v>
      </c>
    </row>
    <row r="401" spans="1:32">
      <c r="A401" s="79" t="s">
        <v>573</v>
      </c>
      <c r="B401" s="246" t="s">
        <v>546</v>
      </c>
      <c r="C401" s="247" t="s">
        <v>508</v>
      </c>
      <c r="D401" s="248" t="s">
        <v>200</v>
      </c>
      <c r="E401" s="249">
        <v>4.9999999999999998E-7</v>
      </c>
      <c r="F401" s="246">
        <v>237</v>
      </c>
      <c r="G401" s="246">
        <v>4.0000000000000008E-2</v>
      </c>
      <c r="H401" s="249">
        <f t="shared" si="114"/>
        <v>4.7400000000000004E-6</v>
      </c>
      <c r="I401" s="246">
        <v>0.13</v>
      </c>
      <c r="J401" s="246">
        <v>7.0000000000000001E-3</v>
      </c>
      <c r="K401" s="247"/>
      <c r="L401" t="str">
        <f t="shared" si="110"/>
        <v>С386</v>
      </c>
      <c r="M401" t="str">
        <f t="shared" si="111"/>
        <v>Трубопровод «От блока задвижек №2 на прием АСН-1,2,3,4»</v>
      </c>
      <c r="N401" t="str">
        <f t="shared" si="112"/>
        <v>Частичное-вспышка</v>
      </c>
      <c r="O401" t="s">
        <v>249</v>
      </c>
      <c r="P401" t="s">
        <v>249</v>
      </c>
      <c r="Q401" t="s">
        <v>249</v>
      </c>
      <c r="R401" t="s">
        <v>249</v>
      </c>
      <c r="S401" t="s">
        <v>249</v>
      </c>
      <c r="T401" t="s">
        <v>249</v>
      </c>
      <c r="U401" t="s">
        <v>249</v>
      </c>
      <c r="V401" t="s">
        <v>249</v>
      </c>
      <c r="W401" t="s">
        <v>249</v>
      </c>
      <c r="X401" t="s">
        <v>249</v>
      </c>
      <c r="Y401">
        <v>6</v>
      </c>
      <c r="Z401">
        <v>7</v>
      </c>
      <c r="AA401" t="s">
        <v>249</v>
      </c>
      <c r="AB401" t="s">
        <v>249</v>
      </c>
      <c r="AC401" t="s">
        <v>249</v>
      </c>
      <c r="AD401" t="s">
        <v>249</v>
      </c>
      <c r="AE401" t="s">
        <v>249</v>
      </c>
      <c r="AF401" t="s">
        <v>249</v>
      </c>
    </row>
    <row r="402" spans="1:32">
      <c r="A402" s="79" t="s">
        <v>574</v>
      </c>
      <c r="B402" s="246" t="s">
        <v>546</v>
      </c>
      <c r="C402" s="247" t="s">
        <v>509</v>
      </c>
      <c r="D402" s="248" t="s">
        <v>196</v>
      </c>
      <c r="E402" s="249">
        <v>4.9999999999999998E-7</v>
      </c>
      <c r="F402" s="246">
        <v>237</v>
      </c>
      <c r="G402" s="246">
        <v>0.76</v>
      </c>
      <c r="H402" s="249">
        <f t="shared" si="114"/>
        <v>9.0060000000000002E-5</v>
      </c>
      <c r="I402" s="246">
        <v>0.13</v>
      </c>
      <c r="J402" s="246">
        <v>0</v>
      </c>
      <c r="K402" s="247"/>
      <c r="L402" t="str">
        <f t="shared" si="110"/>
        <v>С387</v>
      </c>
      <c r="M402" t="str">
        <f t="shared" si="111"/>
        <v>Трубопровод «От блока задвижек №2 на прием АСН-1,2,3,4»</v>
      </c>
      <c r="N402" t="str">
        <f t="shared" si="112"/>
        <v>Частичное-ликвидация</v>
      </c>
      <c r="O402" t="s">
        <v>249</v>
      </c>
      <c r="P402" t="s">
        <v>249</v>
      </c>
      <c r="Q402" t="s">
        <v>249</v>
      </c>
      <c r="R402" t="s">
        <v>249</v>
      </c>
      <c r="S402" t="s">
        <v>249</v>
      </c>
      <c r="T402" t="s">
        <v>249</v>
      </c>
      <c r="U402" t="s">
        <v>249</v>
      </c>
      <c r="V402" t="s">
        <v>249</v>
      </c>
      <c r="W402" t="s">
        <v>249</v>
      </c>
      <c r="X402" t="s">
        <v>249</v>
      </c>
      <c r="Y402" t="s">
        <v>249</v>
      </c>
      <c r="Z402" t="s">
        <v>249</v>
      </c>
      <c r="AA402" t="s">
        <v>249</v>
      </c>
      <c r="AB402" t="s">
        <v>249</v>
      </c>
      <c r="AC402" t="s">
        <v>249</v>
      </c>
      <c r="AD402" t="s">
        <v>249</v>
      </c>
      <c r="AE402" t="s">
        <v>249</v>
      </c>
      <c r="AF402" t="s">
        <v>249</v>
      </c>
    </row>
  </sheetData>
  <phoneticPr fontId="3" type="noConversion"/>
  <conditionalFormatting sqref="N1:N298 N300:N1048576">
    <cfRule type="containsText" dxfId="5" priority="4" operator="containsText" text="взрыв">
      <formula>NOT(ISERROR(SEARCH("взрыв",N1)))</formula>
    </cfRule>
    <cfRule type="containsText" dxfId="4" priority="5" operator="containsText" text="факел">
      <formula>NOT(ISERROR(SEARCH("факел",N1)))</formula>
    </cfRule>
    <cfRule type="containsText" dxfId="3" priority="6" operator="containsText" text="пожар">
      <formula>NOT(ISERROR(SEARCH("пожар",N1)))</formula>
    </cfRule>
  </conditionalFormatting>
  <conditionalFormatting sqref="N306:N402">
    <cfRule type="containsText" dxfId="2" priority="1" operator="containsText" text="взрыв">
      <formula>NOT(ISERROR(SEARCH("взрыв",N306)))</formula>
    </cfRule>
    <cfRule type="containsText" dxfId="1" priority="2" operator="containsText" text="факел">
      <formula>NOT(ISERROR(SEARCH("факел",N306)))</formula>
    </cfRule>
    <cfRule type="containsText" dxfId="0" priority="3" operator="containsText" text="пожар">
      <formula>NOT(ISERROR(SEARCH("пожар",N306)))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2023-06-02T08:06:20Z</dcterms:modified>
</cp:coreProperties>
</file>