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6805" windowHeight="11835" activeTab="2"/>
  </bookViews>
  <sheets>
    <sheet name="contents" sheetId="5" r:id="rId1"/>
    <sheet name="report_requisites" sheetId="1" r:id="rId2"/>
    <sheet name="project_steps" sheetId="2" r:id="rId3"/>
    <sheet name="io_data_names_links" sheetId="6" r:id="rId4"/>
    <sheet name="in_out_data_names" sheetId="3" r:id="rId5"/>
    <sheet name="software" sheetId="4" r:id="rId6"/>
  </sheets>
  <definedNames>
    <definedName name="_xlnm._FilterDatabase" localSheetId="2" hidden="1">project_steps!$A$3:$M$147</definedName>
  </definedNames>
  <calcPr calcId="152511"/>
</workbook>
</file>

<file path=xl/calcChain.xml><?xml version="1.0" encoding="utf-8"?>
<calcChain xmlns="http://schemas.openxmlformats.org/spreadsheetml/2006/main">
  <c r="B51" i="6" l="1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3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29" i="6"/>
  <c r="D4" i="6"/>
  <c r="F4" i="6"/>
  <c r="F5" i="6"/>
  <c r="D5" i="6" s="1"/>
  <c r="F6" i="6"/>
  <c r="D6" i="6" s="1"/>
  <c r="F7" i="6"/>
  <c r="D7" i="6" s="1"/>
  <c r="F8" i="6"/>
  <c r="D8" i="6" s="1"/>
  <c r="F9" i="6"/>
  <c r="D9" i="6" s="1"/>
  <c r="F10" i="6"/>
  <c r="D10" i="6" s="1"/>
  <c r="F11" i="6"/>
  <c r="D11" i="6" s="1"/>
  <c r="D12" i="6"/>
  <c r="F12" i="6"/>
  <c r="D13" i="6"/>
  <c r="F13" i="6"/>
  <c r="F14" i="6"/>
  <c r="D14" i="6" s="1"/>
  <c r="F15" i="6"/>
  <c r="D15" i="6" s="1"/>
  <c r="F16" i="6"/>
  <c r="D16" i="6" s="1"/>
  <c r="F17" i="6"/>
  <c r="D17" i="6" s="1"/>
  <c r="F18" i="6"/>
  <c r="D18" i="6" s="1"/>
  <c r="F19" i="6"/>
  <c r="D19" i="6" s="1"/>
  <c r="D20" i="6"/>
  <c r="F20" i="6"/>
  <c r="D21" i="6"/>
  <c r="F21" i="6"/>
  <c r="F22" i="6"/>
  <c r="D22" i="6" s="1"/>
  <c r="F23" i="6"/>
  <c r="D23" i="6" s="1"/>
  <c r="F24" i="6"/>
  <c r="D24" i="6" s="1"/>
  <c r="F25" i="6"/>
  <c r="D25" i="6" s="1"/>
  <c r="F26" i="6"/>
  <c r="D26" i="6" s="1"/>
  <c r="F27" i="6"/>
  <c r="D27" i="6" s="1"/>
  <c r="D28" i="6"/>
  <c r="F28" i="6"/>
  <c r="F3" i="6"/>
  <c r="D3" i="6"/>
</calcChain>
</file>

<file path=xl/sharedStrings.xml><?xml version="1.0" encoding="utf-8"?>
<sst xmlns="http://schemas.openxmlformats.org/spreadsheetml/2006/main" count="1884" uniqueCount="657">
  <si>
    <t>C:\Users\vlasenko\Documents\01.CUSTOMERS\Megafon\All SANs\STF\SSV_coreSTF_20190419</t>
  </si>
  <si>
    <t>C:\Users\vlasenko\Documents\01.CUSTOMERS\Megafon\All SANs\STF</t>
  </si>
  <si>
    <t>stf_cust</t>
  </si>
  <si>
    <t>C:\Users\vlasenko\Documents\01.CUSTOMERS\Megafon\All SANs\sw_test\Data</t>
  </si>
  <si>
    <t>C:\Users\vlasenko\Documents\01.CUSTOMERS\Megafon\All SANs\sw_test</t>
  </si>
  <si>
    <t>sw-test</t>
  </si>
  <si>
    <t>unparsed by Santoolbox configuration files</t>
  </si>
  <si>
    <t>parsed by Santoolbox configuration files</t>
  </si>
  <si>
    <t>chassis parameters</t>
  </si>
  <si>
    <t>switch parameters</t>
  </si>
  <si>
    <t>switchshow</t>
  </si>
  <si>
    <t>table title</t>
  </si>
  <si>
    <t>maps parameters</t>
  </si>
  <si>
    <t>fabricshow</t>
  </si>
  <si>
    <t>sfpshow</t>
  </si>
  <si>
    <t>portcfgshow</t>
  </si>
  <si>
    <t>list of switches in fabrics</t>
  </si>
  <si>
    <t>list of fc routers ex-ports and fids</t>
  </si>
  <si>
    <t>portshow, portloginshow, portstatsshow</t>
  </si>
  <si>
    <t>unparsed_files</t>
  </si>
  <si>
    <t>parsed_files</t>
  </si>
  <si>
    <t>keys</t>
  </si>
  <si>
    <t>export_to_excel</t>
  </si>
  <si>
    <t>C:\Users\vlasenko\Documents\01.CUSTOMERS\Megafon Moscow\SFP\32G</t>
  </si>
  <si>
    <t>C:\Users\vlasenko\Documents\01.CUSTOMERS\Megafon Moscow\SFP</t>
  </si>
  <si>
    <t>stf_sfp</t>
  </si>
  <si>
    <t>switch_parameters</t>
  </si>
  <si>
    <t>switchshow_ports</t>
  </si>
  <si>
    <t>chassis_parameters</t>
  </si>
  <si>
    <t>maps_parameters</t>
  </si>
  <si>
    <t>portcmd</t>
  </si>
  <si>
    <t>porttrunkarea</t>
  </si>
  <si>
    <t>fdmi</t>
  </si>
  <si>
    <t>nsshow</t>
  </si>
  <si>
    <t>nscamshow</t>
  </si>
  <si>
    <t>islshow</t>
  </si>
  <si>
    <t>ag_principal</t>
  </si>
  <si>
    <t>STEP</t>
  </si>
  <si>
    <t>MODULE NAME</t>
  </si>
  <si>
    <t>access gateway from principal</t>
  </si>
  <si>
    <t>isl</t>
  </si>
  <si>
    <t>trunk</t>
  </si>
  <si>
    <t>trunkshow</t>
  </si>
  <si>
    <t>fcrfabric</t>
  </si>
  <si>
    <t>fcrproxydev</t>
  </si>
  <si>
    <t>fcrphydev</t>
  </si>
  <si>
    <t>lsan</t>
  </si>
  <si>
    <t>fcredge</t>
  </si>
  <si>
    <t>fcrresource</t>
  </si>
  <si>
    <t>cfg</t>
  </si>
  <si>
    <t>zone</t>
  </si>
  <si>
    <t>alias</t>
  </si>
  <si>
    <t>zone_effective</t>
  </si>
  <si>
    <t>cfg_effective</t>
  </si>
  <si>
    <t>fabric_labels</t>
  </si>
  <si>
    <t>fabricshow_statistics</t>
  </si>
  <si>
    <t>fabricshow_summary</t>
  </si>
  <si>
    <t>Uralsib</t>
  </si>
  <si>
    <t>C:\Users\vlasenko\Documents\01.CUSTOMERS\Uralss\configs</t>
  </si>
  <si>
    <t>C:\Users\vlasenko\Documents\01.CUSTOMERS\Uralss</t>
  </si>
  <si>
    <t>Коммутаторы</t>
  </si>
  <si>
    <t>Фабрика</t>
  </si>
  <si>
    <t>Глобальные_параметры_фабрики</t>
  </si>
  <si>
    <t>Лицензии</t>
  </si>
  <si>
    <t>Параметры_коммутаторов</t>
  </si>
  <si>
    <t>switch_params_aggregated</t>
  </si>
  <si>
    <t>Межкоммутаторные_соединения</t>
  </si>
  <si>
    <t>Межфабричные_соединения</t>
  </si>
  <si>
    <t>isl_aggregated</t>
  </si>
  <si>
    <t>sbrf</t>
  </si>
  <si>
    <t>C:\Users\vlasenko\Documents\06.CONFIGS\SBRF\Nov 2019\switch</t>
  </si>
  <si>
    <t>C:\Users\vlasenko\Documents\01.CUSTOMERS\Sberbank\SberbankSAN\SAN Assessment Dec 2019</t>
  </si>
  <si>
    <t>C:\Users\vlasenko\Documents\06.CONFIGS\VCKP\Dec 19\supportsave\supportsave</t>
  </si>
  <si>
    <t>C:\Users\vlasenko\Documents\01.CUSTOMERS\VCKP\Dec19</t>
  </si>
  <si>
    <t>VCKP</t>
  </si>
  <si>
    <t>customer_name</t>
  </si>
  <si>
    <t>project_folder</t>
  </si>
  <si>
    <t>supportsave_folder</t>
  </si>
  <si>
    <t>name</t>
  </si>
  <si>
    <t>value</t>
  </si>
  <si>
    <t>C:\Users\vlasenko\Documents\01.CUSTOMERS\Megafon\All SANs\SF</t>
  </si>
  <si>
    <t>sf_cust</t>
  </si>
  <si>
    <t>sibintek</t>
  </si>
  <si>
    <t>C:\Users\vlasenko\Documents\06.CONFIGS\Sibintek\SupportSave</t>
  </si>
  <si>
    <t>C:\Users\vlasenko\Documents\01.CUSTOMERS\Sibintek</t>
  </si>
  <si>
    <t>blade_showall_folder</t>
  </si>
  <si>
    <t>C:\Users\vlasenko\Documents\06.CONFIGS\Sibintek\ShowAll\ShowAll</t>
  </si>
  <si>
    <t>blade_interconnect</t>
  </si>
  <si>
    <t>blade_servers</t>
  </si>
  <si>
    <t>portshow_aggregated</t>
  </si>
  <si>
    <t>C:\Users\vlasenko\Documents\06.CONFIGS\Ural\showall</t>
  </si>
  <si>
    <t>C:\Users\vlasenko\Documents\01.CUSTOMERS\Megafon\All SANs\SF\packed_sshow\</t>
  </si>
  <si>
    <t>nsshow_unsplit</t>
  </si>
  <si>
    <t>collection</t>
  </si>
  <si>
    <t>analysis</t>
  </si>
  <si>
    <t>report</t>
  </si>
  <si>
    <t>sportmaster</t>
  </si>
  <si>
    <t>C:\Users\vlasenko\Documents\01.CUSTOMERS\Sportmaster\SAN Assessment APR20</t>
  </si>
  <si>
    <t>C:\Users\vlasenko\Documents\06.CONFIGS\SBRF\Nov 2019\blade\SZB_Chassis</t>
  </si>
  <si>
    <t>report_type</t>
  </si>
  <si>
    <t>Массивы</t>
  </si>
  <si>
    <t>Библиотеки</t>
  </si>
  <si>
    <t>Микрокоды_HBA</t>
  </si>
  <si>
    <t>Подключение_массивов</t>
  </si>
  <si>
    <t>Подключение_библиотек</t>
  </si>
  <si>
    <t>Подключение_серверов</t>
  </si>
  <si>
    <t>C:\Users\vlasenko\Documents\06.CONFIGS\Sportmaster\brocade</t>
  </si>
  <si>
    <t>C:\Users\vlasenko\Documents\06.CONFIGS\Sportmaster\LOG_OA</t>
  </si>
  <si>
    <t>alias_wwnn</t>
  </si>
  <si>
    <t>megafon_nw</t>
  </si>
  <si>
    <t>C:\Users\vlasenko\Documents\06.CONFIGS\MegafonNW\12.05</t>
  </si>
  <si>
    <t>C:\Users\vlasenko\Documents\01.CUSTOMERS\Megafon\MegafonNW</t>
  </si>
  <si>
    <t>collection_maps</t>
  </si>
  <si>
    <t>collection_bladesystem</t>
  </si>
  <si>
    <t>collectioon_chassis_params</t>
  </si>
  <si>
    <t>info file tab</t>
  </si>
  <si>
    <t>collectioon_switch_params</t>
  </si>
  <si>
    <t>collection_nameserver</t>
  </si>
  <si>
    <t>analysis_nameserver</t>
  </si>
  <si>
    <t>connected_dev</t>
  </si>
  <si>
    <t>collection_fabric_membership</t>
  </si>
  <si>
    <t>fcr</t>
  </si>
  <si>
    <t>collection_fcrfabric_membership</t>
  </si>
  <si>
    <t>collection_isl</t>
  </si>
  <si>
    <t>zoning</t>
  </si>
  <si>
    <t>collection_zoning</t>
  </si>
  <si>
    <t>collection_portcmd</t>
  </si>
  <si>
    <t>portinfo</t>
  </si>
  <si>
    <t>collection_portcfg_sfp</t>
  </si>
  <si>
    <t>blades</t>
  </si>
  <si>
    <t>analysis_portcmd</t>
  </si>
  <si>
    <t>nameserver</t>
  </si>
  <si>
    <t>analysis_aliasgroup</t>
  </si>
  <si>
    <t>report_portcmd</t>
  </si>
  <si>
    <t>analysis_devicetype</t>
  </si>
  <si>
    <t>analysis_fabrics_statistic</t>
  </si>
  <si>
    <t>analysis_fabric_label</t>
  </si>
  <si>
    <t>analysis_isl</t>
  </si>
  <si>
    <t>analysis_switch_params</t>
  </si>
  <si>
    <t>parser_san_toolbox</t>
  </si>
  <si>
    <t>DATA COLLECTION 1. CHASSIS PARAMETERS</t>
  </si>
  <si>
    <t>DATA COLLECTION 9. FC ROUTER BACKBONE FABRIC</t>
  </si>
  <si>
    <t>DATA COLLECTION 7. NAMESERVER</t>
  </si>
  <si>
    <t>DATA COLLECTION 8. ISL CONNECTIONS AND TRUNK PORTS</t>
  </si>
  <si>
    <t>DATA COLLECTION 5. PORTCMD</t>
  </si>
  <si>
    <t>DATA COLLECTION 6. PORTCFG AND SFP</t>
  </si>
  <si>
    <t>DATA COLLECTION 4. SWITCH MEMBERSHIP IN FABRIC</t>
  </si>
  <si>
    <t>DATA COLLECTION 10. ZONING CONFIGURATION</t>
  </si>
  <si>
    <t>step_info</t>
  </si>
  <si>
    <t>DATA COLLECTION 3. SWITCH PARAMETERS</t>
  </si>
  <si>
    <t>DATA COLLECTION 2. MAPS PARAMETERS</t>
  </si>
  <si>
    <t>PREREQUISITES 1,2,3</t>
  </si>
  <si>
    <t>blade_vc</t>
  </si>
  <si>
    <t>gosznak</t>
  </si>
  <si>
    <t>C:\Users\vlasenko\Documents\06.CONFIGS\Gosznak</t>
  </si>
  <si>
    <t>C:\Users\vlasenko\Documents\01.CUSTOMERS\Gosznak</t>
  </si>
  <si>
    <t>C:\Users\vlasenko\Documents\06.CONFIGS\Gosznak\Logs</t>
  </si>
  <si>
    <t>DATA ANALYSIS 1. SET FABRIC NAME AND LABEL</t>
  </si>
  <si>
    <t>blade_module_loc</t>
  </si>
  <si>
    <t>Blade_шасси</t>
  </si>
  <si>
    <t>analysis_blademodule</t>
  </si>
  <si>
    <t>DATA ANALYSIS 2. BLADE CHASSIS</t>
  </si>
  <si>
    <t>report_columns_usage</t>
  </si>
  <si>
    <t>analysis_err_sfp_cfg</t>
  </si>
  <si>
    <t>Ошибки</t>
  </si>
  <si>
    <t>Параметры_SFP</t>
  </si>
  <si>
    <t>Параметры_портов</t>
  </si>
  <si>
    <t>DATA ANALYSIS 3. AGGREGATED SWITCH PARAMETERS</t>
  </si>
  <si>
    <t>DATA ANALYSIS 4. INTERSWITCH AND INTERFABRIC CONNECTIONS</t>
  </si>
  <si>
    <t>DATA ANALYSIS 5. FABRIC DEVICES IDENTIFICATION</t>
  </si>
  <si>
    <t>switch</t>
  </si>
  <si>
    <t>chassis</t>
  </si>
  <si>
    <t>maps</t>
  </si>
  <si>
    <t>analysis_zoning</t>
  </si>
  <si>
    <t>zoning_aggregated</t>
  </si>
  <si>
    <t>alias_aggregated</t>
  </si>
  <si>
    <t>Зонирование</t>
  </si>
  <si>
    <t>Псевдонимы</t>
  </si>
  <si>
    <t>C:\Users\vlasenko\Documents\06.CONFIGS\Faberliс\Jul 2020</t>
  </si>
  <si>
    <t>C:\Users\vlasenko\Documents\01.CUSTOMERS\Faberlic</t>
  </si>
  <si>
    <t>Faberlic</t>
  </si>
  <si>
    <t>Липецк ИТЦ - Регард</t>
  </si>
  <si>
    <t>zonemember_statistics</t>
  </si>
  <si>
    <t>Порты_не_в_зонах</t>
  </si>
  <si>
    <t>Статистика_зон</t>
  </si>
  <si>
    <t>description</t>
  </si>
  <si>
    <t>Перечень коммутаторов</t>
  </si>
  <si>
    <t>Распределение коммутаторов по фабрикам</t>
  </si>
  <si>
    <t>Лицензированные функции коммутаторов</t>
  </si>
  <si>
    <t>Перечень серверов в сети хранения данных</t>
  </si>
  <si>
    <t>Перечень систем хранения данных</t>
  </si>
  <si>
    <t>Перечень ленточных библиотек</t>
  </si>
  <si>
    <t>Информация о подключении портов NPIV</t>
  </si>
  <si>
    <t>Статистика ошибок на портах коммутаторов</t>
  </si>
  <si>
    <t>Перечень Blade систем</t>
  </si>
  <si>
    <t>Глобальные параметры фабрик</t>
  </si>
  <si>
    <t>Системные параметры коммутаторов</t>
  </si>
  <si>
    <t>Параметры межкоммутаторных соединений</t>
  </si>
  <si>
    <t>Параметры межфабричных соединений</t>
  </si>
  <si>
    <t>Версии микрокодов и драйверов HBA модулей серверов</t>
  </si>
  <si>
    <t>Подключение систем хранения данных к сети</t>
  </si>
  <si>
    <t>Подключение ленточных библиотек к сети</t>
  </si>
  <si>
    <t>Подключение серверов к сети хранения данных</t>
  </si>
  <si>
    <t>Параметры работы трансиверов</t>
  </si>
  <si>
    <t>Конфигурация зон</t>
  </si>
  <si>
    <t>Конфигурация псевдонимов</t>
  </si>
  <si>
    <t>Порты устройств, не входящие в конфигурацию зонирования</t>
  </si>
  <si>
    <t>-</t>
  </si>
  <si>
    <t>portshow_zoned_aggregated</t>
  </si>
  <si>
    <t>portshow_sfp_aggregated</t>
  </si>
  <si>
    <t>Сравнение активных конфиграций зонирования подсетей А и В</t>
  </si>
  <si>
    <t>C:\Users\vlasenko\Documents\06.CONFIGS\Regard\post_install\san</t>
  </si>
  <si>
    <t>C:\Users\vlasenko\Documents\01.CUSTOMERS\Regard\postinstall</t>
  </si>
  <si>
    <t>collection_sensor</t>
  </si>
  <si>
    <t>sensor</t>
  </si>
  <si>
    <t>DATA COLLECTION 11. SENSOR READINGS</t>
  </si>
  <si>
    <t>sensor_aggregated</t>
  </si>
  <si>
    <t>Датчики</t>
  </si>
  <si>
    <t>Показания датчиков коммутаторов</t>
  </si>
  <si>
    <t>C:\Users\vlasenko\Documents\06.CONFIGS\Ntrans\supportsave</t>
  </si>
  <si>
    <t>C:\Users\vlasenko\Documents\06.CONFIGS\Ntrans\BladeSystem</t>
  </si>
  <si>
    <t>C:\Users\vlasenko\Documents\01.CUSTOMERS\Novatrans\SAN Assessment AUG2020</t>
  </si>
  <si>
    <t>Novatrans</t>
  </si>
  <si>
    <t>Порты_без_псевдономов</t>
  </si>
  <si>
    <t>Порты устройств, не имеющие псевдонимов</t>
  </si>
  <si>
    <t>sfp_write</t>
  </si>
  <si>
    <t>IBS</t>
  </si>
  <si>
    <t>C:\Users\vlasenko\Documents\06.CONFIGS\IBS\supportsave</t>
  </si>
  <si>
    <t>C:\Users\vlasenko\Documents\01.CUSTOMERS\IBS\SAN Assessment AUG20</t>
  </si>
  <si>
    <t>peerzone</t>
  </si>
  <si>
    <t>peerzone_effective</t>
  </si>
  <si>
    <t>report_columns_usage_upd</t>
  </si>
  <si>
    <t>device_rename</t>
  </si>
  <si>
    <t>Manual device rename</t>
  </si>
  <si>
    <t>manual</t>
  </si>
  <si>
    <t>device_rename_form</t>
  </si>
  <si>
    <t>effective_cfg_statistics</t>
  </si>
  <si>
    <t>Effective zoning configuration statistics</t>
  </si>
  <si>
    <t>Статистика_конфигурации</t>
  </si>
  <si>
    <t>Статистическая информация активной конфигурации зонирования</t>
  </si>
  <si>
    <t>analysis_zoning_cfg_dashboard</t>
  </si>
  <si>
    <t>analysis_zoning_aggregation</t>
  </si>
  <si>
    <t>analysis_zoning_aggregation_aux_fn</t>
  </si>
  <si>
    <t>analysis_zoning_statistics</t>
  </si>
  <si>
    <t>Rencredit</t>
  </si>
  <si>
    <t>C:\Users\vlasenko\Documents\01.CUSTOMERS\Rencredit\SAN Assessment OCT2020</t>
  </si>
  <si>
    <t>C:\Users\vlasenko\Documents\06.CONFIGS\Rencredit\Supportsave</t>
  </si>
  <si>
    <t>C:\Users\vlasenko\Documents\06.CONFIGS\Rencredit\blades</t>
  </si>
  <si>
    <t>synergy_meddler_folder</t>
  </si>
  <si>
    <t>C:\Users\vlasenko\Documents\06.CONFIGS\Rencredit\synergy</t>
  </si>
  <si>
    <t>collection_synergy</t>
  </si>
  <si>
    <t>synergy_interconnect</t>
  </si>
  <si>
    <t>synergy_servers</t>
  </si>
  <si>
    <t>Synergy interconnect modules</t>
  </si>
  <si>
    <t>Synergy servers and mezzanine</t>
  </si>
  <si>
    <t>Port statistics</t>
  </si>
  <si>
    <t>Настройки портов коммутаторов</t>
  </si>
  <si>
    <t>C:\Users\vlasenko\Documents\06.CONFIGS\Rencredit\Supportinfo-Thu-10-15-2020-15-00-18</t>
  </si>
  <si>
    <t>device_connection_statistics</t>
  </si>
  <si>
    <t>Device connection statistics</t>
  </si>
  <si>
    <t>Статистика_устройств</t>
  </si>
  <si>
    <t>Rossiya</t>
  </si>
  <si>
    <t>C:\Users\vlasenko\Documents\06.CONFIGS\Rossiya\SANSW</t>
  </si>
  <si>
    <t>C:\Users\vlasenko\Documents\01.CUSTOMERS\Rossiya</t>
  </si>
  <si>
    <t>C:\Users\vlasenko\Documents\06.CONFIGS\GS_labs\0212\92</t>
  </si>
  <si>
    <t>Gs-labs</t>
  </si>
  <si>
    <t>C:\Users\vlasenko\Documents\01.CUSTOMERS\Gs-labs</t>
  </si>
  <si>
    <t>before install</t>
  </si>
  <si>
    <t>after install</t>
  </si>
  <si>
    <t>date</t>
  </si>
  <si>
    <t>C:\Users\vlasenko\Documents\01.CUSTOMERS\Rossiya\DEC2020</t>
  </si>
  <si>
    <t>C:\Users\vlasenko\Documents\06.CONFIGS\Rossiya\16122020\</t>
  </si>
  <si>
    <t>isl_statistics</t>
  </si>
  <si>
    <t>ISL statistics</t>
  </si>
  <si>
    <t>ISL</t>
  </si>
  <si>
    <t>Switch parameters</t>
  </si>
  <si>
    <t>Статистика_ISL</t>
  </si>
  <si>
    <t>Статистика межкоммутаторных соединений</t>
  </si>
  <si>
    <t>errdump</t>
  </si>
  <si>
    <t>DATA COLLECTION 12. LOGS</t>
  </si>
  <si>
    <t>Error log</t>
  </si>
  <si>
    <t>collection_logs</t>
  </si>
  <si>
    <t>logs</t>
  </si>
  <si>
    <t>analysis_errdump</t>
  </si>
  <si>
    <t>errdump_aggregated</t>
  </si>
  <si>
    <t>Журнал</t>
  </si>
  <si>
    <t>Журнал RASLog</t>
  </si>
  <si>
    <t>RASLog</t>
  </si>
  <si>
    <t>RASLog event counter</t>
  </si>
  <si>
    <t>Portshow_sfp_aggregated</t>
  </si>
  <si>
    <t>Sensors aggregated</t>
  </si>
  <si>
    <t>Fabric statistics</t>
  </si>
  <si>
    <t>raslog_counter</t>
  </si>
  <si>
    <t>OTPBank</t>
  </si>
  <si>
    <t>expected_ag_links</t>
  </si>
  <si>
    <t>AlfaBank</t>
  </si>
  <si>
    <t>C:\Users\vlasenko\Documents\01.CUSTOMERS\AlfaBank\JAN 2021</t>
  </si>
  <si>
    <t>C:\Users\vlasenko\Documents\06.CONFIGS\AlfaBank\JAN 2021\ssave</t>
  </si>
  <si>
    <t>Mechel</t>
  </si>
  <si>
    <t>Lenenergo</t>
  </si>
  <si>
    <t>C:\Users\vlasenko\Documents\01.CUSTOMERS\Lenenergo\DEC2020</t>
  </si>
  <si>
    <t>C:\Users\vlasenko\Documents\06.CONFIGS\Lenenergo\ssave</t>
  </si>
  <si>
    <t>C:\Users\vlasenko\Documents\01.CUSTOMERS\Lenenergo\FEB2021</t>
  </si>
  <si>
    <t>C:\Users\vlasenko\Documents\06.CONFIGS\Lenenergo\FEB2021\ssave</t>
  </si>
  <si>
    <t>SAN Implementation</t>
  </si>
  <si>
    <t>CKR</t>
  </si>
  <si>
    <t>C:\Users\vlasenko\Documents\01.CUSTOMERS\CKR\SAN Impl FEB2021</t>
  </si>
  <si>
    <t>C:\Users\vlasenko\Documents\06.CONFIGS\CKR\FEB21</t>
  </si>
  <si>
    <t>SAN Assessment</t>
  </si>
  <si>
    <t>Fabric-Device Management Interface (FDMI) information</t>
  </si>
  <si>
    <t>SAN Implementation. Checking</t>
  </si>
  <si>
    <t>C:\Users\vlasenko\Documents\01.CUSTOMERS\Lenenergo\FEB2021_verification</t>
  </si>
  <si>
    <t>C:\Users\vlasenko\Documents\06.CONFIGS\Lenenergo\FEB2021\ssave_25022021</t>
  </si>
  <si>
    <t>Unicredit</t>
  </si>
  <si>
    <t>C:\Users\vlasenko\Documents\01.CUSTOMERS\Unicredit\SAN Assessment\MAR 2021</t>
  </si>
  <si>
    <t>C:\Users\vlasenko\Documents\06.CONFIGS\UniCredit\MAR 2021\blades</t>
  </si>
  <si>
    <t>C:\Users\vlasenko\Documents\06.CONFIGS\UniCredit\MAR 2021\synergy</t>
  </si>
  <si>
    <t>NS entries with no regex patterns</t>
  </si>
  <si>
    <t>Flag to force change group name usage mode</t>
  </si>
  <si>
    <t>alias_statistics</t>
  </si>
  <si>
    <t>Alias configuration statistics</t>
  </si>
  <si>
    <t>Zoning configuration</t>
  </si>
  <si>
    <t>Alias configuration</t>
  </si>
  <si>
    <t>Zoning configuration statistics</t>
  </si>
  <si>
    <t>Device connection statistics with zones</t>
  </si>
  <si>
    <t>Статистика_псевдонимов</t>
  </si>
  <si>
    <t>Статистическая информация зон</t>
  </si>
  <si>
    <t>Статистическая информация псевдонимов</t>
  </si>
  <si>
    <t>Expected AG links</t>
  </si>
  <si>
    <t>Chassis parameters collection</t>
  </si>
  <si>
    <t>Switch parameters collection</t>
  </si>
  <si>
    <t>Switch and port status collection</t>
  </si>
  <si>
    <t>MAPS parameters collection</t>
  </si>
  <si>
    <t>Fabricshow collection</t>
  </si>
  <si>
    <t>AG principal collection</t>
  </si>
  <si>
    <t>C:\Users\vlasenko\Documents\06.CONFIGS\UniCredit\MAR 2021\supportsave_20210310</t>
  </si>
  <si>
    <t>Статистическая информация портов коммутаторов</t>
  </si>
  <si>
    <t>3par_inserv_folder</t>
  </si>
  <si>
    <t>port_3par</t>
  </si>
  <si>
    <t>host_3par</t>
  </si>
  <si>
    <t>collection_3par</t>
  </si>
  <si>
    <t>3PAR ports</t>
  </si>
  <si>
    <t>3PAR hosts</t>
  </si>
  <si>
    <t>system_3par</t>
  </si>
  <si>
    <t xml:space="preserve">3PAR system information </t>
  </si>
  <si>
    <t>nsh-spb</t>
  </si>
  <si>
    <t>SAN checking</t>
  </si>
  <si>
    <t>C:\Users\vlasenko\Documents\01.CUSTOMERS\NCH-SPB\SAN Assessment\MAR21</t>
  </si>
  <si>
    <t>C:\Users\vlasenko\Documents\06.CONFIGS\ZSD\MAR21\ZES_supportsave</t>
  </si>
  <si>
    <t>Sensors collection</t>
  </si>
  <si>
    <t>Zoning configuration. Configurations collection</t>
  </si>
  <si>
    <t>Zoning configuration. Zones collection</t>
  </si>
  <si>
    <t>Zoning configuration. Aliases collection</t>
  </si>
  <si>
    <t>Zoning configuration. Effective configuration collection</t>
  </si>
  <si>
    <t>Zoning configuration. Effective zones collection</t>
  </si>
  <si>
    <t>Zoning configuration. Peerzones collection</t>
  </si>
  <si>
    <t>Zoning configuration. Peerzones effective collection</t>
  </si>
  <si>
    <t>Local Name Server collection</t>
  </si>
  <si>
    <t>Cached Name Server collection</t>
  </si>
  <si>
    <t>Alias Wwnn</t>
  </si>
  <si>
    <t>Презентация</t>
  </si>
  <si>
    <t>storage_host_aggregated</t>
  </si>
  <si>
    <t>Storage Host presentation</t>
  </si>
  <si>
    <t>Презентация массивов</t>
  </si>
  <si>
    <t>Сравнение презентаций массивов</t>
  </si>
  <si>
    <t>TransneftUral</t>
  </si>
  <si>
    <t>C:\Users\vlasenko\Documents\01.CUSTOMERS\Transneft - Ural\SAN Assessment\APR21</t>
  </si>
  <si>
    <t>C:\Users\vlasenko\Documents\06.CONFIGS\TansneftUral\APR21\sshow</t>
  </si>
  <si>
    <t>C:\Users\vlasenko\Documents\06.CONFIGS\TansneftUral\APR21\blade</t>
  </si>
  <si>
    <t>C:\Users\vlasenko\Documents\06.CONFIGS\TansneftUral\APR21\3par</t>
  </si>
  <si>
    <t>Blade Virtual connect collection</t>
  </si>
  <si>
    <t>Blade servers collection</t>
  </si>
  <si>
    <t>Blade Interconnect modules collection</t>
  </si>
  <si>
    <t>MegafonMSK</t>
  </si>
  <si>
    <t>C:\Users\vlasenko\Documents\06.CONFIGS\MegafonMSK\APR21\ssave</t>
  </si>
  <si>
    <t>C:\Users\vlasenko\Documents\01.CUSTOMERS\Megafon\MegafonMSK\SAN Assessment\APR21</t>
  </si>
  <si>
    <t>3PAR configs download status</t>
  </si>
  <si>
    <t>stats_summary</t>
  </si>
  <si>
    <t>статистика</t>
  </si>
  <si>
    <t>Gazprom</t>
  </si>
  <si>
    <t>SAN resiliency</t>
  </si>
  <si>
    <t>C:\Users\vlasenko\Documents\01.CUSTOMERS\Gazprom\APR21</t>
  </si>
  <si>
    <t>C:\Users\vlasenko\Documents\06.CONFIGS\Gazprom\APR21</t>
  </si>
  <si>
    <t>Blade chassis modules</t>
  </si>
  <si>
    <t>Port connected Wwns, frames and errors counters collection</t>
  </si>
  <si>
    <t>SFP collection</t>
  </si>
  <si>
    <t>Portcfg collection</t>
  </si>
  <si>
    <t>ISL collection</t>
  </si>
  <si>
    <t>Trunk collection</t>
  </si>
  <si>
    <t>Porttrunkarea collection</t>
  </si>
  <si>
    <t>fcrfabric collection</t>
  </si>
  <si>
    <t>Статистическая информация подключения портов устройств</t>
  </si>
  <si>
    <t>Synergy review</t>
  </si>
  <si>
    <t>Серверы</t>
  </si>
  <si>
    <t>Storage connection statistics</t>
  </si>
  <si>
    <t>Статистическая информация подключения портов массивов</t>
  </si>
  <si>
    <t>Статистика_массивов</t>
  </si>
  <si>
    <t>storage_connection_statistics</t>
  </si>
  <si>
    <t>Sibintek</t>
  </si>
  <si>
    <t>C:\Users\vlasenko\Documents\01.CUSTOMERS\Sibintek\SAN Assessment\MAY21</t>
  </si>
  <si>
    <t>C:\Users\vlasenko\Documents\06.CONFIGS\Sibintek\MAY21\ssave</t>
  </si>
  <si>
    <t>C:\Users\vlasenko\Documents\06.CONFIGS\Sibintek\MAY21\blade</t>
  </si>
  <si>
    <t>NPIV_statistics</t>
  </si>
  <si>
    <t>Статистика_NPIV</t>
  </si>
  <si>
    <t>Статистическая информация о портах NPIV</t>
  </si>
  <si>
    <t>NPIV_порты</t>
  </si>
  <si>
    <t>NPIV statistics</t>
  </si>
  <si>
    <t>NPIV ports</t>
  </si>
  <si>
    <t>MAPS</t>
  </si>
  <si>
    <t>Настройки и сообщения службы MAPS</t>
  </si>
  <si>
    <t>fabric_labels_summary</t>
  </si>
  <si>
    <t>MAPS_ports</t>
  </si>
  <si>
    <t>MAPS_порты</t>
  </si>
  <si>
    <t>MAPS Dashboard ports</t>
  </si>
  <si>
    <t>MAPS Dashboard порты</t>
  </si>
  <si>
    <t>fabric_switch_statistics</t>
  </si>
  <si>
    <t>Fabric switch statistics</t>
  </si>
  <si>
    <t>Статистика коммутаторов в SAN</t>
  </si>
  <si>
    <t>Статистика_коммутаторов</t>
  </si>
  <si>
    <t>Mondi</t>
  </si>
  <si>
    <t>C:\Users\vlasenko\Documents\01.CUSTOMERS\Mondi\SAN Assessment\AUG2021</t>
  </si>
  <si>
    <t>C:\Users\vlasenko\Documents\06.CONFIGS\Mondi\AUG2021\supportsave_13082021</t>
  </si>
  <si>
    <t>C:\Users\vlasenko\Documents\06.CONFIGS\Mondi\AUG2021\blade_system</t>
  </si>
  <si>
    <t>santoolbox</t>
  </si>
  <si>
    <t>s3mft</t>
  </si>
  <si>
    <t>s3mft.exe</t>
  </si>
  <si>
    <t>lsdb</t>
  </si>
  <si>
    <t>Fabric Shortest Path First (FSPF) link state database</t>
  </si>
  <si>
    <t>LSAN zones collection</t>
  </si>
  <si>
    <t>Novatek</t>
  </si>
  <si>
    <t>fcrproxydev  collection</t>
  </si>
  <si>
    <t>fcrphydev collection</t>
  </si>
  <si>
    <t>Edge fabrics collection</t>
  </si>
  <si>
    <t>DATA COLLECTION 13. BLADE SYSTEMS</t>
  </si>
  <si>
    <t>DATA COLLECTION 14. SYNERGY SYSTEMS</t>
  </si>
  <si>
    <t>DATA COLLECTION 15. 3PAR STORAGES</t>
  </si>
  <si>
    <t>Статистика_соединений</t>
  </si>
  <si>
    <t>Статистическая информация о  соединении коммутаторов</t>
  </si>
  <si>
    <t>analysis_maps_npiv_ports</t>
  </si>
  <si>
    <t>Connection_statistics</t>
  </si>
  <si>
    <t>Switch connection statistics</t>
  </si>
  <si>
    <t>sort_weight</t>
  </si>
  <si>
    <t>Содержание</t>
  </si>
  <si>
    <t>Зонирование_AB</t>
  </si>
  <si>
    <t>Презентация_AB</t>
  </si>
  <si>
    <t>Zone checking</t>
  </si>
  <si>
    <t>C:\Users\vlasenko\Documents\01.CUSTOMERS\Sibintek\SAN Assessment\SEP21</t>
  </si>
  <si>
    <t>C:\Users\vlasenko\Documents\06.CONFIGS\Sibintek\SEP21\ssave</t>
  </si>
  <si>
    <t>C:\Users\vlasenko\Documents\06.CONFIGS\Sibintek\SEP21\blades</t>
  </si>
  <si>
    <t>SAN Toolbox.exe</t>
  </si>
  <si>
    <t>project_title</t>
  </si>
  <si>
    <t>parsed_sshow_folder</t>
  </si>
  <si>
    <t>parsed_other_folder</t>
  </si>
  <si>
    <t>database_folder</t>
  </si>
  <si>
    <t>C:\Users\vlasenko\Documents\01.CUSTOMERS\Sibintek\SAN Assessment\OCT21</t>
  </si>
  <si>
    <t>C:\Users\vlasenko\Documents\06.CONFIGS\Sibintek\OCT21\2021-10-04</t>
  </si>
  <si>
    <t>Статистика_портов</t>
  </si>
  <si>
    <t>Fabric ports statistics</t>
  </si>
  <si>
    <t>link_reset</t>
  </si>
  <si>
    <t>crc_good_eof</t>
  </si>
  <si>
    <t>fec</t>
  </si>
  <si>
    <t>pcs_blk</t>
  </si>
  <si>
    <t>link_failure</t>
  </si>
  <si>
    <t>discard</t>
  </si>
  <si>
    <t>bad_eof</t>
  </si>
  <si>
    <t>bad_os</t>
  </si>
  <si>
    <t>ошибки</t>
  </si>
  <si>
    <t>porterr_link_reset</t>
  </si>
  <si>
    <t>porterr_crc_good_eof</t>
  </si>
  <si>
    <t>porterr_fec</t>
  </si>
  <si>
    <t>porterr_pcs_blk</t>
  </si>
  <si>
    <t>porterr_link_failure</t>
  </si>
  <si>
    <t>porterr_discard</t>
  </si>
  <si>
    <t>porterr_bad_eof</t>
  </si>
  <si>
    <t>porterr_bad_os</t>
  </si>
  <si>
    <t>porterr_enc_crc_bad_os</t>
  </si>
  <si>
    <t>Uralsibins</t>
  </si>
  <si>
    <t>SAN_Assessment</t>
  </si>
  <si>
    <t>C:\Users\vlasenko\Documents\06.CONFIGS\Uralsib\OCT21\FCSWITCH</t>
  </si>
  <si>
    <t>C:\Users\vlasenko\Documents\06.CONFIGS\Uralsib\OCT21\blade</t>
  </si>
  <si>
    <t>C:\Users\vlasenko\Documents\01.CUSTOMERS\Uralsibins\SAN Assessment\OCT2021</t>
  </si>
  <si>
    <t>C:\Users\vlasenko\Documents\06.CONFIGS\Uralsib\OCT21\nsshow</t>
  </si>
  <si>
    <t>nsshow_dedicated</t>
  </si>
  <si>
    <t>enc_crc, bad_os</t>
  </si>
  <si>
    <t>C:\Users\vlasenko\OneDrive - Hewlett Packard Enterprise\Documents\01.CUSTOMERS\Uralsibins\SAN Assessment\OCT2021</t>
  </si>
  <si>
    <t>C:\Users\vlasenko\OneDrive - Hewlett Packard Enterprise\Documents\06.CONFIGS\Uralsib\OCT21\FCSWITCH</t>
  </si>
  <si>
    <t>C:\Users\vlasenko\OneDrive - Hewlett Packard Enterprise\Documents\06.CONFIGS\Uralsib\OCT21\blade</t>
  </si>
  <si>
    <t>C:\Users\vlasenko\OneDrive - Hewlett Packard Enterprise\Documents\06.CONFIGS\Uralsib\OCT21\nsshow</t>
  </si>
  <si>
    <t>port_statistics</t>
  </si>
  <si>
    <t>C:\Users\vlasenko\OneDrive - Hewlett Packard Enterprise\Documents\01.CUSTOMERS\Megafon\MegafonMSK\SAN Assessment\OCT21</t>
  </si>
  <si>
    <t>Performance issue</t>
  </si>
  <si>
    <t>C:\Users\vlasenko\OneDrive - Hewlett Packard Enterprise\Documents\06.CONFIGS\MegafonMSK\OCT21\ssave</t>
  </si>
  <si>
    <t>NPIV_ports</t>
  </si>
  <si>
    <t>MTS</t>
  </si>
  <si>
    <t>C:\Users\vlasenko\OneDrive - Hewlett Packard Enterprise\Documents\01.CUSTOMERS\MTS\SAN Assessment\NOV2021</t>
  </si>
  <si>
    <t>C:\Users\vlasenko\OneDrive - Hewlett Packard Enterprise\Documents\06.CONFIGS\MTS\NOV21\blade</t>
  </si>
  <si>
    <t>C:\Users\vlasenko\OneDrive - Hewlett Packard Enterprise\Documents\06.CONFIGS\MTS\NOV21\ssave</t>
  </si>
  <si>
    <t>MTS_Techblock</t>
  </si>
  <si>
    <t>C:\Users\vlasenko\OneDrive - Hewlett Packard Enterprise\Documents\01.CUSTOMERS\MTS\SAN Assessment\NOV2021\mts_tech</t>
  </si>
  <si>
    <t>C:\Users\vlasenko\OneDrive - Hewlett Packard Enterprise\Documents\06.CONFIGS\MTS\NOV21\ssave_tech</t>
  </si>
  <si>
    <t>nsportshow</t>
  </si>
  <si>
    <t>Dedicated files Name Serever collection</t>
  </si>
  <si>
    <t>Name Server enforcement type</t>
  </si>
  <si>
    <t>C:\Users\vlasenko\OneDrive - Hewlett Packard Enterprise\Documents\01.CUSTOMERS\MTS\SAN Assessment\NOV2021\mts_msk</t>
  </si>
  <si>
    <t>MTS_msk</t>
  </si>
  <si>
    <t>MTS_spb</t>
  </si>
  <si>
    <t>C:\Users\vlasenko\OneDrive - Hewlett Packard Enterprise\Documents\01.CUSTOMERS\MTS\SAN Assessment\NOV2021\mts_spb</t>
  </si>
  <si>
    <t>MTS_sib</t>
  </si>
  <si>
    <t>C:\Users\vlasenko\OneDrive - Hewlett Packard Enterprise\Documents\01.CUSTOMERS\MTS\SAN Assessment\NOV2021\mts_sib</t>
  </si>
  <si>
    <t>C:\Users\vlasenko\OneDrive - Hewlett Packard Enterprise\Documents\06.CONFIGS\MTS\NOV21\ssave_sib</t>
  </si>
  <si>
    <t>Участники конфигурации зонирования, отсутствующие в сети</t>
  </si>
  <si>
    <t>C:\Users\vlasenko\OneDrive - Hewlett Packard Enterprise\Documents\06.CONFIGS\MTS\NOV21\blade_sib</t>
  </si>
  <si>
    <t>MTS_south</t>
  </si>
  <si>
    <t>C:\Users\vlasenko\OneDrive - Hewlett Packard Enterprise\Documents\01.CUSTOMERS\MTS\SAN Assessment\NOV2021\mts_south</t>
  </si>
  <si>
    <t>C:\Users\vlasenko\OneDrive - Hewlett Packard Enterprise\Documents\06.CONFIGS\MTS\NOV21\blade_south</t>
  </si>
  <si>
    <t>C:\Users\vlasenko\OneDrive - Hewlett Packard Enterprise\Documents\06.CONFIGS\MTS\NOV21\ssave_south</t>
  </si>
  <si>
    <t>Отсутствуют_в_сети</t>
  </si>
  <si>
    <t>C:\Users\vlasenko\OneDrive - Hewlett Packard Enterprise\Documents\01.CUSTOMERS\Megafon\MegafonMSK\SAN Assessment\MAY21</t>
  </si>
  <si>
    <t>C:\Users\vlasenko\OneDrive - Hewlett Packard Enterprise\Documents\06.CONFIGS\MegafonMSK\APR21\ssave\supportsave-20-05-2021</t>
  </si>
  <si>
    <t>C:\Users\vlasenko\OneDrive - Hewlett Packard Enterprise\Documents\06.CONFIGS\MegafonMSK\APR21\showall-all-encl</t>
  </si>
  <si>
    <t>C:\Users\vlasenko\OneDrive - Hewlett Packard Enterprise\Documents\06.CONFIGS\MegafonMSK\APR21\3PAR</t>
  </si>
  <si>
    <t>C:\Users\vlasenko\OneDrive - Hewlett Packard Enterprise\Documents\06.CONFIGS\MTS\NOV21\blade_spb</t>
  </si>
  <si>
    <t>C:\Users\vlasenko\OneDrive - Hewlett Packard Enterprise\Documents\01.CUSTOMERS\MTS\SAN Assessment\JAN2022\mts_msc</t>
  </si>
  <si>
    <t>C:\Users\vlasenko\OneDrive - Hewlett Packard Enterprise\Documents\06.CONFIGS\MTS\NOV21\ssave_spb\10_12_2021</t>
  </si>
  <si>
    <t>rnc.rosneft</t>
  </si>
  <si>
    <t>SAN check</t>
  </si>
  <si>
    <t>C:\Users\vlasenko\OneDrive - Hewlett Packard Enterprise\Documents\06.CONFIGS\Rosneft\JAN2022</t>
  </si>
  <si>
    <t>C:\Users\vlasenko\OneDrive - Hewlett Packard Enterprise\Documents\01.CUSTOMERS\Rosneft\JAN2022</t>
  </si>
  <si>
    <t>switch_pair</t>
  </si>
  <si>
    <t>sw_wwn_occurrence_stats</t>
  </si>
  <si>
    <t>analysis_switch_pair</t>
  </si>
  <si>
    <t>Switch pairs</t>
  </si>
  <si>
    <t>Switch pairs statistics</t>
  </si>
  <si>
    <t>switch_pair_manual</t>
  </si>
  <si>
    <t>Switch pairs correction</t>
  </si>
  <si>
    <t>switch_params_aggregated_upd</t>
  </si>
  <si>
    <t>Switch parameters updated with switch pairs id</t>
  </si>
  <si>
    <t>isl_aggregated_upd</t>
  </si>
  <si>
    <t>ISL with switch pairs ID</t>
  </si>
  <si>
    <t>C:\Users\vlasenko\OneDrive - Hewlett Packard Enterprise\Documents\06.CONFIGS\MTS\JAN22\mts_msc\ssave_2</t>
  </si>
  <si>
    <t>C:\Users\vlasenko\OneDrive - Hewlett Packard Enterprise\Documents\06.CONFIGS\MTS\JAN22\mts_msc\blades</t>
  </si>
  <si>
    <t>fcredge_aggregated</t>
  </si>
  <si>
    <t>fcredge_aggregated_upd</t>
  </si>
  <si>
    <t>C:\Users\vlasenko\OneDrive - Hewlett Packard Enterprise\Documents\01.CUSTOMERS\IBS\SAN FEB22</t>
  </si>
  <si>
    <t>C:\Users\vlasenko\OneDrive - Hewlett Packard Enterprise\Documents\06.CONFIGS\IBS\FEB22\ssave</t>
  </si>
  <si>
    <t>fcrxlateconfig</t>
  </si>
  <si>
    <t>Translate (xlate) domain ID</t>
  </si>
  <si>
    <t>fcr_xd_proxydev</t>
  </si>
  <si>
    <t>Translate domain proxy devices</t>
  </si>
  <si>
    <t>C:\Users\vlasenko\OneDrive - Hewlett Packard Enterprise\Documents\01.CUSTOMERS\Novatek\SAN Assessment\FEB2022</t>
  </si>
  <si>
    <t>C:\Users\vlasenko\OneDrive - Hewlett Packard Enterprise\Documents\06.CONFIGS\Novatek\FEB22\ssave</t>
  </si>
  <si>
    <t>C:\Users\vlasenko\OneDrive - Hewlett Packard Enterprise\Documents\06.CONFIGS\Novatek\FEB22\blade</t>
  </si>
  <si>
    <t>directory</t>
  </si>
  <si>
    <t>file</t>
  </si>
  <si>
    <t>C:\Users\vlasenko\OneDrive - Hewlett Packard Enterprise\Documents\01.CUSTOMERS\Novatek\SAN Assessment\MAR2022</t>
  </si>
  <si>
    <t>C:\Users\vlasenko\OneDrive - Hewlett Packard Enterprise\Documents\06.CONFIGS\Novatek\MAR22\ssave</t>
  </si>
  <si>
    <t>C:\Program Files\SAN Toolbox - Reloaded</t>
  </si>
  <si>
    <t>switch_config_preprocessing</t>
  </si>
  <si>
    <t>force_run</t>
  </si>
  <si>
    <t>zoning_analysis_out</t>
  </si>
  <si>
    <t>zoning_analysis_in</t>
  </si>
  <si>
    <t>portcmd_analysis_out</t>
  </si>
  <si>
    <t>portcmd_analysis_in</t>
  </si>
  <si>
    <t>errorlog_analysis_in</t>
  </si>
  <si>
    <t>errorlog_analysis_out</t>
  </si>
  <si>
    <t>switch_params_analysis_out</t>
  </si>
  <si>
    <t>switch_params_analysis_in</t>
  </si>
  <si>
    <t>switch_params_sw_pair_analysis_out</t>
  </si>
  <si>
    <t>switch_params_sw_pair_analysis_in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</si>
  <si>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</si>
  <si>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</si>
  <si>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</si>
  <si>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</si>
  <si>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</si>
  <si>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</si>
  <si>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</si>
  <si>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</si>
  <si>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</si>
  <si>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</si>
  <si>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</si>
  <si>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</si>
  <si>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</si>
  <si>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</si>
  <si>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</si>
  <si>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</si>
  <si>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fcr_xd_device_analysis_out</t>
  </si>
  <si>
    <t>fcr_xd_device_analysis_in</t>
  </si>
  <si>
    <t>blade_system_analysis_out</t>
  </si>
  <si>
    <t>blade_system_analysis_in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</si>
  <si>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</si>
  <si>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</si>
  <si>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</si>
  <si>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</si>
  <si>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</si>
  <si>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</si>
  <si>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</si>
  <si>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</si>
  <si>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</si>
  <si>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</si>
  <si>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</si>
  <si>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</si>
  <si>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</si>
  <si>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</si>
  <si>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</si>
  <si>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C:\Users\vlasenko\OneDrive - Hewlett Packard Enterprise\Documents\02.DOCUMENTATION\Procedures\SAN Assessment\3par_stats\V5.0120\WINDOWS</t>
  </si>
  <si>
    <t>port_statistics_analysis_in</t>
  </si>
  <si>
    <t>port_statistics_analysis_out</t>
  </si>
  <si>
    <t>devicename_correction_analysis_in</t>
  </si>
  <si>
    <t>Contents</t>
  </si>
  <si>
    <t>Details</t>
  </si>
  <si>
    <t>today_report_folder</t>
  </si>
  <si>
    <t>report_requisites</t>
  </si>
  <si>
    <t>project_steps</t>
  </si>
  <si>
    <t>in_out_data_names</t>
  </si>
  <si>
    <t>software</t>
  </si>
  <si>
    <t>Customer information, project title and service related folders</t>
  </si>
  <si>
    <t>Project progress stage information (stage details, output data category, excel export and force run keys, etc)</t>
  </si>
  <si>
    <t>Module input and output data names</t>
  </si>
  <si>
    <t>Additional software path</t>
  </si>
  <si>
    <t>synergy</t>
  </si>
  <si>
    <t>3par</t>
  </si>
  <si>
    <t>chassis_slots</t>
  </si>
  <si>
    <t>Chassis slots collection</t>
  </si>
  <si>
    <t>[report_info.xlsx]in_out_data_names!</t>
  </si>
  <si>
    <t>A</t>
  </si>
  <si>
    <t>Links to input and output data names</t>
  </si>
  <si>
    <t>io_data_names_links</t>
  </si>
  <si>
    <t>Links to IO data names</t>
  </si>
  <si>
    <t>switch_nsshow_folder</t>
  </si>
  <si>
    <t>C:\Users\vlasenko\OneDrive - Hewlett Packard Enterprise\Documents\06.CONFIGS\Novatek\SEP21\synergy</t>
  </si>
  <si>
    <t>C:\Users\vlasenko\OneDrive - Hewlett Packard Enterprise\Documents\06.CONFIGS\Novatek\SEP21\ssave</t>
  </si>
  <si>
    <t>C:\Users\vlasenko\OneDrive - Hewlett Packard Enterprise\Documents\01.CUSTOMERS\Novatek\SAN Assessment\SEP2021</t>
  </si>
  <si>
    <t>C:\Users\vlasenko\OneDrive - Hewlett Packard Enterprise\Documents\01.CUSTOMERS\IBS\SAN APR21</t>
  </si>
  <si>
    <t>C:\Users\vlasenko\OneDrive - Hewlett Packard Enterprise\Documents\06.CONFIGS\IBS\APR21\ssave</t>
  </si>
  <si>
    <t>C:\Users\vlasenko\OneDrive - Hewlett Packard Enterprise\Documents\06.CONFIGS\IBS\APR21\synergy</t>
  </si>
  <si>
    <t>module_info</t>
  </si>
  <si>
    <t>DATA ANALYSIS 6. TRANSLATE DOMAIN (XD) PROXY DEVICES</t>
  </si>
  <si>
    <t>DATA ANALYSIS 7. FABRIC PORTS STATISTICS</t>
  </si>
  <si>
    <t>DATA ANALYSIS 8. SWITCH PAIRS IDENTIFICATION</t>
  </si>
  <si>
    <t>DATA ANALYSIS 9. AGGREGATED SWITCH PARAMETERS AND SWITCH PAIRS</t>
  </si>
  <si>
    <t>DATA ANALYSIS 10. INTERSWITCH, INTERFABRIC CONNECTIONS AND SWITCH PAIRS</t>
  </si>
  <si>
    <t>DATA ANALYSIS 11. PORT ERRORS, TRANSCEIVER SUPPORT, PORT CONFIGURATION</t>
  </si>
  <si>
    <t>DATA ANALYSIS 12. MAPS PORTS, NPIV PORTS, NPIV AND SWITCH CONNECTION STATISTICS</t>
  </si>
  <si>
    <t>DATA ANALYSIS 13. ZONING CONFIGURATION</t>
  </si>
  <si>
    <t>DATA ANALYSIS 14. STORAGE HOST PRESENTATION</t>
  </si>
  <si>
    <t>DATA ANALYSIS 15. SENSOR READINGS</t>
  </si>
  <si>
    <t>DATA ANALYSIS 16. RASLOG</t>
  </si>
  <si>
    <t>module_info_bckp</t>
  </si>
  <si>
    <t>\nEXTRACTING SYNERGY SYSTEM INFORMATION ...\n</t>
  </si>
  <si>
    <t>sensor_analysis_out</t>
  </si>
  <si>
    <t>npv_ag_connected_devices</t>
  </si>
  <si>
    <t>Devices behind AG, NPV</t>
  </si>
  <si>
    <t>C:\Users\vlasenko\OneDrive - Hewlett Packard Enterprise\Documents\01.CUSTOMERS\OTPBank\SAN Assessment DEC2020</t>
  </si>
  <si>
    <t>C:\Users\vlasenko\OneDrive - Hewlett Packard Enterprise\Documents\06.CONFIGS\Otpbank</t>
  </si>
  <si>
    <t>C:\Users\vlasenko\OneDrive - Hewlett Packard Enterprise\Documents\06.CONFIGS\Otpbank\27-11-2020</t>
  </si>
  <si>
    <t>C:\Users\vlasenko\OneDrive - Hewlett Packard Enterprise\Documents\01.CUSTOMERS\Mechel\SAN Assessment FEB21</t>
  </si>
  <si>
    <t>C:\Users\vlasenko\OneDrive - Hewlett Packard Enterprise\Documents\06.CONFIGS\Mechel\29012021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</si>
</sst>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DCDCAA"/>
      <name val="Consolas"/>
      <family val="3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14" fontId="0" fillId="0" borderId="0" xfId="0" applyNumberFormat="1"/>
    <xf numFmtId="0" fontId="1" fillId="3" borderId="0" xfId="0" applyFont="1" applyFill="1"/>
    <xf numFmtId="0" fontId="1" fillId="9" borderId="0" xfId="0" applyFont="1" applyFill="1"/>
    <xf numFmtId="0" fontId="1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quotePrefix="1" applyFill="1"/>
    <xf numFmtId="0" fontId="3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1"/>
    <xf numFmtId="0" fontId="0" fillId="0" borderId="0" xfId="0" applyFon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0" xfId="0" quotePrefix="1" applyFill="1"/>
    <xf numFmtId="0" fontId="0" fillId="13" borderId="0" xfId="0" quotePrefix="1" applyFill="1"/>
    <xf numFmtId="0" fontId="0" fillId="1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2.140625" customWidth="1"/>
    <col min="2" max="2" width="65" customWidth="1"/>
  </cols>
  <sheetData>
    <row r="1" spans="1:2" x14ac:dyDescent="0.25">
      <c r="A1" s="20" t="s">
        <v>608</v>
      </c>
      <c r="B1" s="20" t="s">
        <v>609</v>
      </c>
    </row>
    <row r="2" spans="1:2" x14ac:dyDescent="0.25">
      <c r="A2" s="21" t="s">
        <v>611</v>
      </c>
      <c r="B2" t="s">
        <v>615</v>
      </c>
    </row>
    <row r="3" spans="1:2" x14ac:dyDescent="0.25">
      <c r="A3" s="21" t="s">
        <v>612</v>
      </c>
      <c r="B3" t="s">
        <v>616</v>
      </c>
    </row>
    <row r="4" spans="1:2" x14ac:dyDescent="0.25">
      <c r="A4" s="21" t="s">
        <v>626</v>
      </c>
      <c r="B4" t="s">
        <v>625</v>
      </c>
    </row>
    <row r="5" spans="1:2" x14ac:dyDescent="0.25">
      <c r="A5" s="21" t="s">
        <v>613</v>
      </c>
      <c r="B5" t="s">
        <v>617</v>
      </c>
    </row>
    <row r="6" spans="1:2" x14ac:dyDescent="0.25">
      <c r="A6" s="21" t="s">
        <v>614</v>
      </c>
      <c r="B6" t="s">
        <v>618</v>
      </c>
    </row>
  </sheetData>
  <hyperlinks>
    <hyperlink ref="A2" location="report_requisites!A1" display="report_requisites"/>
    <hyperlink ref="A3" location="project_steps!A1" display="project_steps"/>
    <hyperlink ref="A5" location="in_out_data_names!A1" display="in_out_data_names"/>
    <hyperlink ref="A6" location="software!A1" display="software"/>
    <hyperlink ref="A4" location="io_data_names_links!A1" display="io_data_names_link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7"/>
  <sheetViews>
    <sheetView topLeftCell="AA1" workbookViewId="0">
      <selection activeCell="AC41" sqref="AC41"/>
    </sheetView>
  </sheetViews>
  <sheetFormatPr defaultRowHeight="15" x14ac:dyDescent="0.25"/>
  <cols>
    <col min="1" max="1" width="29.7109375" customWidth="1"/>
    <col min="2" max="2" width="70" customWidth="1"/>
    <col min="3" max="4" width="116.28515625" customWidth="1"/>
    <col min="5" max="5" width="120.85546875" customWidth="1"/>
    <col min="6" max="6" width="109.42578125" customWidth="1"/>
    <col min="7" max="7" width="116.7109375" customWidth="1"/>
    <col min="8" max="8" width="128.5703125" customWidth="1"/>
    <col min="9" max="9" width="99.85546875" customWidth="1"/>
    <col min="10" max="10" width="126.5703125" customWidth="1"/>
    <col min="11" max="11" width="151.28515625" customWidth="1"/>
    <col min="12" max="12" width="120.42578125" customWidth="1"/>
    <col min="13" max="13" width="112.42578125" customWidth="1"/>
    <col min="14" max="14" width="158.5703125" customWidth="1"/>
    <col min="15" max="15" width="103.7109375" customWidth="1"/>
    <col min="16" max="16" width="91.85546875" customWidth="1"/>
    <col min="17" max="17" width="70" customWidth="1"/>
    <col min="18" max="18" width="124.42578125" customWidth="1"/>
    <col min="19" max="19" width="139.5703125" customWidth="1"/>
    <col min="20" max="20" width="48.85546875" customWidth="1"/>
    <col min="21" max="21" width="76.85546875" customWidth="1"/>
    <col min="22" max="22" width="80.140625" customWidth="1"/>
    <col min="23" max="23" width="35.7109375" customWidth="1"/>
    <col min="24" max="25" width="122.7109375" customWidth="1"/>
    <col min="26" max="26" width="98" customWidth="1"/>
    <col min="27" max="27" width="29.7109375" customWidth="1"/>
    <col min="28" max="28" width="80.140625" customWidth="1"/>
    <col min="29" max="29" width="68.5703125" customWidth="1"/>
    <col min="30" max="30" width="109.28515625" customWidth="1"/>
    <col min="31" max="31" width="62" customWidth="1"/>
    <col min="32" max="34" width="89.5703125" customWidth="1"/>
    <col min="35" max="35" width="69.85546875" customWidth="1"/>
    <col min="36" max="36" width="52.140625" customWidth="1"/>
    <col min="37" max="37" width="73.140625" customWidth="1"/>
    <col min="38" max="38" width="29.7109375" customWidth="1"/>
    <col min="39" max="40" width="76" customWidth="1"/>
    <col min="41" max="41" width="72.28515625" customWidth="1"/>
    <col min="42" max="42" width="61.7109375" customWidth="1"/>
    <col min="43" max="43" width="60" customWidth="1"/>
    <col min="44" max="44" width="38.140625" customWidth="1"/>
    <col min="45" max="45" width="69" customWidth="1"/>
    <col min="46" max="46" width="72.42578125" customWidth="1"/>
    <col min="47" max="47" width="111.5703125" customWidth="1"/>
    <col min="48" max="48" width="72.5703125" customWidth="1"/>
    <col min="49" max="49" width="86.85546875" customWidth="1"/>
    <col min="50" max="51" width="64.7109375" customWidth="1"/>
    <col min="52" max="52" width="54.5703125" customWidth="1"/>
    <col min="53" max="53" width="75.42578125" customWidth="1"/>
    <col min="54" max="54" width="58.140625" customWidth="1"/>
  </cols>
  <sheetData>
    <row r="1" spans="1:55" x14ac:dyDescent="0.25">
      <c r="A1" s="21" t="s">
        <v>608</v>
      </c>
      <c r="B1" s="21" t="s">
        <v>608</v>
      </c>
      <c r="C1" s="21" t="s">
        <v>608</v>
      </c>
      <c r="D1" s="21" t="s">
        <v>608</v>
      </c>
      <c r="E1" s="21" t="s">
        <v>608</v>
      </c>
      <c r="F1" s="21" t="s">
        <v>608</v>
      </c>
      <c r="G1" s="21" t="s">
        <v>608</v>
      </c>
      <c r="H1" s="21" t="s">
        <v>608</v>
      </c>
      <c r="I1" s="21" t="s">
        <v>608</v>
      </c>
      <c r="J1" s="21" t="s">
        <v>608</v>
      </c>
      <c r="K1" s="21" t="s">
        <v>608</v>
      </c>
      <c r="L1" s="21" t="s">
        <v>608</v>
      </c>
      <c r="M1" s="21" t="s">
        <v>608</v>
      </c>
      <c r="N1" s="21" t="s">
        <v>608</v>
      </c>
      <c r="O1" s="21" t="s">
        <v>608</v>
      </c>
      <c r="P1" s="21" t="s">
        <v>608</v>
      </c>
      <c r="Q1" s="21" t="s">
        <v>608</v>
      </c>
      <c r="R1" s="21" t="s">
        <v>608</v>
      </c>
      <c r="S1" s="21" t="s">
        <v>608</v>
      </c>
      <c r="T1" s="21" t="s">
        <v>608</v>
      </c>
      <c r="U1" s="21" t="s">
        <v>608</v>
      </c>
      <c r="V1" s="21" t="s">
        <v>608</v>
      </c>
      <c r="W1" s="21" t="s">
        <v>608</v>
      </c>
      <c r="X1" s="21" t="s">
        <v>608</v>
      </c>
      <c r="Y1" s="21" t="s">
        <v>608</v>
      </c>
      <c r="Z1" s="21" t="s">
        <v>608</v>
      </c>
      <c r="AA1" s="21" t="s">
        <v>608</v>
      </c>
      <c r="AB1" s="21" t="s">
        <v>608</v>
      </c>
      <c r="AC1" s="21" t="s">
        <v>608</v>
      </c>
      <c r="AD1" s="21" t="s">
        <v>608</v>
      </c>
      <c r="AE1" s="21" t="s">
        <v>608</v>
      </c>
      <c r="AF1" s="21" t="s">
        <v>608</v>
      </c>
      <c r="AG1" s="21" t="s">
        <v>608</v>
      </c>
      <c r="AH1" s="21" t="s">
        <v>608</v>
      </c>
      <c r="AI1" s="21" t="s">
        <v>608</v>
      </c>
      <c r="AJ1" s="21" t="s">
        <v>608</v>
      </c>
      <c r="AK1" s="21" t="s">
        <v>608</v>
      </c>
      <c r="AL1" s="21" t="s">
        <v>608</v>
      </c>
      <c r="AM1" s="21" t="s">
        <v>608</v>
      </c>
      <c r="AN1" s="21" t="s">
        <v>608</v>
      </c>
      <c r="AO1" s="21" t="s">
        <v>608</v>
      </c>
      <c r="AP1" s="21" t="s">
        <v>608</v>
      </c>
      <c r="AQ1" s="21" t="s">
        <v>608</v>
      </c>
      <c r="AR1" s="21" t="s">
        <v>608</v>
      </c>
      <c r="AS1" s="21" t="s">
        <v>608</v>
      </c>
      <c r="AT1" s="21" t="s">
        <v>608</v>
      </c>
      <c r="AU1" s="21" t="s">
        <v>608</v>
      </c>
      <c r="AV1" s="21" t="s">
        <v>608</v>
      </c>
      <c r="AW1" s="21" t="s">
        <v>608</v>
      </c>
      <c r="AX1" s="21" t="s">
        <v>608</v>
      </c>
      <c r="AY1" s="21" t="s">
        <v>608</v>
      </c>
      <c r="AZ1" s="21" t="s">
        <v>608</v>
      </c>
      <c r="BA1" s="21" t="s">
        <v>608</v>
      </c>
      <c r="BB1" s="21" t="s">
        <v>608</v>
      </c>
      <c r="BC1" s="21" t="s">
        <v>608</v>
      </c>
    </row>
    <row r="2" spans="1:55" x14ac:dyDescent="0.25">
      <c r="A2" s="1" t="s">
        <v>615</v>
      </c>
    </row>
    <row r="3" spans="1:55" x14ac:dyDescent="0.25">
      <c r="A3" s="3" t="s">
        <v>78</v>
      </c>
      <c r="AD3" s="3" t="s">
        <v>79</v>
      </c>
    </row>
    <row r="4" spans="1:55" x14ac:dyDescent="0.25">
      <c r="A4" s="3" t="s">
        <v>75</v>
      </c>
      <c r="C4" t="s">
        <v>429</v>
      </c>
      <c r="D4" t="s">
        <v>429</v>
      </c>
      <c r="E4" t="s">
        <v>226</v>
      </c>
      <c r="F4" t="s">
        <v>524</v>
      </c>
      <c r="G4" t="s">
        <v>504</v>
      </c>
      <c r="H4" t="s">
        <v>512</v>
      </c>
      <c r="I4" t="s">
        <v>507</v>
      </c>
      <c r="J4" t="s">
        <v>505</v>
      </c>
      <c r="K4" t="s">
        <v>504</v>
      </c>
      <c r="L4" t="s">
        <v>497</v>
      </c>
      <c r="M4" t="s">
        <v>493</v>
      </c>
      <c r="N4" t="s">
        <v>373</v>
      </c>
      <c r="O4" t="s">
        <v>476</v>
      </c>
      <c r="P4" t="s">
        <v>476</v>
      </c>
      <c r="Q4" t="s">
        <v>398</v>
      </c>
      <c r="R4" t="s">
        <v>398</v>
      </c>
      <c r="S4" t="s">
        <v>429</v>
      </c>
      <c r="T4" t="s">
        <v>419</v>
      </c>
      <c r="U4" t="s">
        <v>398</v>
      </c>
      <c r="V4" t="s">
        <v>226</v>
      </c>
      <c r="W4" t="s">
        <v>379</v>
      </c>
      <c r="X4" t="s">
        <v>373</v>
      </c>
      <c r="Y4" t="s">
        <v>373</v>
      </c>
      <c r="Z4" t="s">
        <v>365</v>
      </c>
      <c r="AA4" t="s">
        <v>345</v>
      </c>
      <c r="AB4" t="s">
        <v>313</v>
      </c>
      <c r="AC4" t="s">
        <v>305</v>
      </c>
      <c r="AD4" t="s">
        <v>298</v>
      </c>
      <c r="AE4" t="s">
        <v>295</v>
      </c>
      <c r="AF4" t="s">
        <v>293</v>
      </c>
      <c r="AG4" t="s">
        <v>299</v>
      </c>
      <c r="AH4" t="s">
        <v>299</v>
      </c>
      <c r="AI4" t="s">
        <v>299</v>
      </c>
      <c r="AJ4" t="s">
        <v>265</v>
      </c>
      <c r="AK4" t="s">
        <v>261</v>
      </c>
      <c r="AL4" t="s">
        <v>261</v>
      </c>
      <c r="AM4" t="s">
        <v>244</v>
      </c>
      <c r="AN4" t="s">
        <v>244</v>
      </c>
      <c r="AO4" t="s">
        <v>226</v>
      </c>
      <c r="AP4" t="s">
        <v>222</v>
      </c>
      <c r="AQ4" t="s">
        <v>181</v>
      </c>
      <c r="AR4" t="s">
        <v>180</v>
      </c>
      <c r="AS4" t="s">
        <v>153</v>
      </c>
      <c r="AT4" t="s">
        <v>109</v>
      </c>
      <c r="AU4" t="s">
        <v>96</v>
      </c>
      <c r="AV4" t="s">
        <v>82</v>
      </c>
      <c r="AW4" s="1" t="s">
        <v>2</v>
      </c>
      <c r="AX4" s="1" t="s">
        <v>74</v>
      </c>
      <c r="AY4" s="1" t="s">
        <v>69</v>
      </c>
      <c r="AZ4" s="1" t="s">
        <v>5</v>
      </c>
      <c r="BA4" s="1" t="s">
        <v>25</v>
      </c>
      <c r="BB4" s="1" t="s">
        <v>57</v>
      </c>
      <c r="BC4" s="1" t="s">
        <v>81</v>
      </c>
    </row>
    <row r="5" spans="1:55" x14ac:dyDescent="0.25">
      <c r="A5" s="12" t="s">
        <v>269</v>
      </c>
      <c r="C5" s="11">
        <v>44632</v>
      </c>
      <c r="D5" s="11">
        <v>44620</v>
      </c>
      <c r="E5" s="11">
        <v>44608</v>
      </c>
      <c r="F5" s="11">
        <v>44592</v>
      </c>
      <c r="G5" s="11">
        <v>44575</v>
      </c>
      <c r="H5" s="11">
        <v>44537</v>
      </c>
      <c r="I5" s="11">
        <v>44531</v>
      </c>
      <c r="J5" s="11">
        <v>44530</v>
      </c>
      <c r="K5" s="11">
        <v>44529</v>
      </c>
      <c r="L5" s="11">
        <v>44524</v>
      </c>
      <c r="M5" s="11">
        <v>44503</v>
      </c>
      <c r="N5" s="11">
        <v>44343</v>
      </c>
      <c r="O5" s="11">
        <v>44484</v>
      </c>
      <c r="P5" s="11">
        <v>44484</v>
      </c>
      <c r="Q5" s="11">
        <v>44473</v>
      </c>
      <c r="R5" s="11">
        <v>44469</v>
      </c>
      <c r="S5" s="11">
        <v>44453</v>
      </c>
      <c r="T5" s="11">
        <v>44426</v>
      </c>
      <c r="U5" s="11">
        <v>44330</v>
      </c>
      <c r="V5" s="11">
        <v>44307</v>
      </c>
      <c r="W5" s="11">
        <v>44294</v>
      </c>
      <c r="X5" s="11">
        <v>44343</v>
      </c>
      <c r="Y5" s="11">
        <v>44292</v>
      </c>
      <c r="Z5" s="11">
        <v>44291</v>
      </c>
      <c r="AA5" s="11">
        <v>44286</v>
      </c>
      <c r="AB5" s="11">
        <v>44260</v>
      </c>
      <c r="AC5" s="11">
        <v>44244</v>
      </c>
      <c r="AD5" s="11">
        <v>44245</v>
      </c>
      <c r="AE5" s="11">
        <v>44223</v>
      </c>
      <c r="AF5" s="11">
        <v>44209</v>
      </c>
      <c r="AG5" s="11">
        <v>44253</v>
      </c>
      <c r="AH5" s="11">
        <v>44237</v>
      </c>
      <c r="AK5" s="11">
        <v>44181</v>
      </c>
      <c r="AW5" s="1"/>
      <c r="AX5" s="1"/>
      <c r="AY5" s="1"/>
      <c r="AZ5" s="1"/>
      <c r="BA5" s="1"/>
      <c r="BB5" s="1"/>
      <c r="BC5" s="1"/>
    </row>
    <row r="6" spans="1:55" x14ac:dyDescent="0.25">
      <c r="A6" s="12" t="s">
        <v>450</v>
      </c>
      <c r="C6" t="s">
        <v>525</v>
      </c>
      <c r="D6" t="s">
        <v>525</v>
      </c>
      <c r="E6" t="s">
        <v>525</v>
      </c>
      <c r="F6" t="s">
        <v>525</v>
      </c>
      <c r="G6" t="s">
        <v>308</v>
      </c>
      <c r="H6" t="s">
        <v>308</v>
      </c>
      <c r="I6" t="s">
        <v>308</v>
      </c>
      <c r="J6" t="s">
        <v>308</v>
      </c>
      <c r="K6" t="s">
        <v>308</v>
      </c>
      <c r="L6" t="s">
        <v>308</v>
      </c>
      <c r="M6" t="s">
        <v>308</v>
      </c>
      <c r="N6" t="s">
        <v>490</v>
      </c>
      <c r="O6" t="s">
        <v>477</v>
      </c>
      <c r="P6" t="s">
        <v>477</v>
      </c>
      <c r="Q6" t="s">
        <v>445</v>
      </c>
      <c r="R6" t="s">
        <v>445</v>
      </c>
      <c r="S6" t="s">
        <v>308</v>
      </c>
      <c r="T6" t="s">
        <v>308</v>
      </c>
      <c r="U6" t="s">
        <v>308</v>
      </c>
      <c r="V6" t="s">
        <v>392</v>
      </c>
      <c r="W6" t="s">
        <v>380</v>
      </c>
      <c r="X6" t="s">
        <v>308</v>
      </c>
      <c r="Y6" t="s">
        <v>308</v>
      </c>
      <c r="Z6" t="s">
        <v>308</v>
      </c>
      <c r="AA6" t="s">
        <v>346</v>
      </c>
      <c r="AB6" t="s">
        <v>308</v>
      </c>
      <c r="AC6" t="s">
        <v>304</v>
      </c>
      <c r="AD6" t="s">
        <v>308</v>
      </c>
      <c r="AF6" t="s">
        <v>308</v>
      </c>
      <c r="AG6" t="s">
        <v>310</v>
      </c>
      <c r="AH6" t="s">
        <v>304</v>
      </c>
      <c r="AK6" t="s">
        <v>268</v>
      </c>
      <c r="AL6" t="s">
        <v>267</v>
      </c>
      <c r="AW6" s="1"/>
      <c r="AX6" s="1"/>
      <c r="AY6" s="1"/>
      <c r="AZ6" s="1"/>
      <c r="BA6" s="1"/>
      <c r="BB6" s="1"/>
      <c r="BC6" s="1"/>
    </row>
    <row r="7" spans="1:55" x14ac:dyDescent="0.25">
      <c r="A7" s="3" t="s">
        <v>76</v>
      </c>
      <c r="C7" t="s">
        <v>554</v>
      </c>
      <c r="D7" t="s">
        <v>549</v>
      </c>
      <c r="E7" t="s">
        <v>543</v>
      </c>
      <c r="F7" t="s">
        <v>527</v>
      </c>
      <c r="G7" t="s">
        <v>522</v>
      </c>
      <c r="H7" t="s">
        <v>513</v>
      </c>
      <c r="I7" t="s">
        <v>508</v>
      </c>
      <c r="J7" t="s">
        <v>506</v>
      </c>
      <c r="K7" t="s">
        <v>503</v>
      </c>
      <c r="L7" t="s">
        <v>498</v>
      </c>
      <c r="M7" t="s">
        <v>494</v>
      </c>
      <c r="N7" t="s">
        <v>489</v>
      </c>
      <c r="O7" t="s">
        <v>484</v>
      </c>
      <c r="P7" t="s">
        <v>480</v>
      </c>
      <c r="Q7" t="s">
        <v>454</v>
      </c>
      <c r="R7" t="s">
        <v>446</v>
      </c>
      <c r="S7" t="s">
        <v>631</v>
      </c>
      <c r="T7" t="s">
        <v>420</v>
      </c>
      <c r="U7" t="s">
        <v>399</v>
      </c>
      <c r="V7" t="s">
        <v>632</v>
      </c>
      <c r="W7" t="s">
        <v>381</v>
      </c>
      <c r="X7" t="s">
        <v>517</v>
      </c>
      <c r="Y7" t="s">
        <v>375</v>
      </c>
      <c r="Z7" t="s">
        <v>366</v>
      </c>
      <c r="AA7" t="s">
        <v>347</v>
      </c>
      <c r="AB7" t="s">
        <v>314</v>
      </c>
      <c r="AC7" t="s">
        <v>306</v>
      </c>
      <c r="AD7" t="s">
        <v>655</v>
      </c>
      <c r="AE7" t="s">
        <v>296</v>
      </c>
      <c r="AF7" t="s">
        <v>652</v>
      </c>
      <c r="AG7" t="s">
        <v>311</v>
      </c>
      <c r="AH7" t="s">
        <v>302</v>
      </c>
      <c r="AI7" t="s">
        <v>300</v>
      </c>
      <c r="AJ7" t="s">
        <v>266</v>
      </c>
      <c r="AK7" t="s">
        <v>270</v>
      </c>
      <c r="AL7" t="s">
        <v>263</v>
      </c>
      <c r="AM7" t="s">
        <v>245</v>
      </c>
      <c r="AN7" t="s">
        <v>245</v>
      </c>
      <c r="AO7" t="s">
        <v>228</v>
      </c>
      <c r="AP7" t="s">
        <v>221</v>
      </c>
      <c r="AQ7" t="s">
        <v>212</v>
      </c>
      <c r="AR7" t="s">
        <v>179</v>
      </c>
      <c r="AS7" t="s">
        <v>155</v>
      </c>
      <c r="AT7" t="s">
        <v>111</v>
      </c>
      <c r="AU7" t="s">
        <v>97</v>
      </c>
      <c r="AV7" t="s">
        <v>84</v>
      </c>
      <c r="AW7" t="s">
        <v>1</v>
      </c>
      <c r="AX7" t="s">
        <v>73</v>
      </c>
      <c r="AY7" t="s">
        <v>71</v>
      </c>
      <c r="AZ7" t="s">
        <v>4</v>
      </c>
      <c r="BA7" t="s">
        <v>24</v>
      </c>
      <c r="BB7" t="s">
        <v>59</v>
      </c>
      <c r="BC7" t="s">
        <v>80</v>
      </c>
    </row>
    <row r="8" spans="1:55" x14ac:dyDescent="0.25">
      <c r="A8" s="3" t="s">
        <v>77</v>
      </c>
      <c r="C8" t="s">
        <v>555</v>
      </c>
      <c r="D8" t="s">
        <v>550</v>
      </c>
      <c r="E8" t="s">
        <v>544</v>
      </c>
      <c r="F8" t="s">
        <v>526</v>
      </c>
      <c r="G8" t="s">
        <v>539</v>
      </c>
      <c r="H8" t="s">
        <v>515</v>
      </c>
      <c r="I8" t="s">
        <v>509</v>
      </c>
      <c r="J8" t="s">
        <v>523</v>
      </c>
      <c r="K8" t="s">
        <v>539</v>
      </c>
      <c r="L8" t="s">
        <v>499</v>
      </c>
      <c r="M8" t="s">
        <v>496</v>
      </c>
      <c r="N8" t="s">
        <v>491</v>
      </c>
      <c r="O8" t="s">
        <v>485</v>
      </c>
      <c r="P8" t="s">
        <v>478</v>
      </c>
      <c r="Q8" t="s">
        <v>455</v>
      </c>
      <c r="R8" t="s">
        <v>447</v>
      </c>
      <c r="S8" t="s">
        <v>630</v>
      </c>
      <c r="T8" t="s">
        <v>421</v>
      </c>
      <c r="U8" t="s">
        <v>400</v>
      </c>
      <c r="V8" t="s">
        <v>633</v>
      </c>
      <c r="W8" t="s">
        <v>382</v>
      </c>
      <c r="X8" t="s">
        <v>518</v>
      </c>
      <c r="Y8" t="s">
        <v>374</v>
      </c>
      <c r="Z8" t="s">
        <v>367</v>
      </c>
      <c r="AA8" t="s">
        <v>348</v>
      </c>
      <c r="AB8" t="s">
        <v>335</v>
      </c>
      <c r="AC8" t="s">
        <v>307</v>
      </c>
      <c r="AD8" t="s">
        <v>656</v>
      </c>
      <c r="AE8" t="s">
        <v>297</v>
      </c>
      <c r="AF8" t="s">
        <v>653</v>
      </c>
      <c r="AG8" t="s">
        <v>312</v>
      </c>
      <c r="AH8" t="s">
        <v>303</v>
      </c>
      <c r="AI8" t="s">
        <v>301</v>
      </c>
      <c r="AJ8" t="s">
        <v>264</v>
      </c>
      <c r="AK8" t="s">
        <v>271</v>
      </c>
      <c r="AL8" t="s">
        <v>262</v>
      </c>
      <c r="AM8" t="s">
        <v>257</v>
      </c>
      <c r="AN8" t="s">
        <v>246</v>
      </c>
      <c r="AO8" t="s">
        <v>227</v>
      </c>
      <c r="AP8" t="s">
        <v>219</v>
      </c>
      <c r="AQ8" t="s">
        <v>211</v>
      </c>
      <c r="AR8" t="s">
        <v>178</v>
      </c>
      <c r="AS8" t="s">
        <v>154</v>
      </c>
      <c r="AT8" t="s">
        <v>110</v>
      </c>
      <c r="AU8" t="s">
        <v>106</v>
      </c>
      <c r="AV8" t="s">
        <v>83</v>
      </c>
      <c r="AW8" t="s">
        <v>0</v>
      </c>
      <c r="AX8" t="s">
        <v>72</v>
      </c>
      <c r="AY8" t="s">
        <v>70</v>
      </c>
      <c r="AZ8" t="s">
        <v>3</v>
      </c>
      <c r="BA8" t="s">
        <v>23</v>
      </c>
      <c r="BB8" t="s">
        <v>58</v>
      </c>
      <c r="BC8" t="s">
        <v>91</v>
      </c>
    </row>
    <row r="9" spans="1:55" x14ac:dyDescent="0.25">
      <c r="A9" s="13" t="s">
        <v>85</v>
      </c>
      <c r="C9" t="s">
        <v>551</v>
      </c>
      <c r="D9" t="s">
        <v>551</v>
      </c>
      <c r="G9" t="s">
        <v>540</v>
      </c>
      <c r="H9" t="s">
        <v>514</v>
      </c>
      <c r="I9" t="s">
        <v>511</v>
      </c>
      <c r="J9" t="s">
        <v>521</v>
      </c>
      <c r="K9" t="s">
        <v>540</v>
      </c>
      <c r="L9" t="s">
        <v>495</v>
      </c>
      <c r="M9" t="s">
        <v>495</v>
      </c>
      <c r="O9" t="s">
        <v>486</v>
      </c>
      <c r="P9" t="s">
        <v>479</v>
      </c>
      <c r="R9" t="s">
        <v>448</v>
      </c>
      <c r="T9" t="s">
        <v>422</v>
      </c>
      <c r="U9" t="s">
        <v>401</v>
      </c>
      <c r="X9" t="s">
        <v>519</v>
      </c>
      <c r="Z9" t="s">
        <v>368</v>
      </c>
      <c r="AB9" t="s">
        <v>315</v>
      </c>
      <c r="AF9" t="s">
        <v>654</v>
      </c>
      <c r="AM9" t="s">
        <v>247</v>
      </c>
      <c r="AN9" t="s">
        <v>247</v>
      </c>
      <c r="AP9" t="s">
        <v>220</v>
      </c>
      <c r="AS9" t="s">
        <v>156</v>
      </c>
      <c r="AU9" t="s">
        <v>107</v>
      </c>
      <c r="AV9" t="s">
        <v>86</v>
      </c>
      <c r="AY9" t="s">
        <v>98</v>
      </c>
      <c r="BB9" t="s">
        <v>90</v>
      </c>
    </row>
    <row r="10" spans="1:55" x14ac:dyDescent="0.25">
      <c r="A10" s="13" t="s">
        <v>248</v>
      </c>
      <c r="S10" t="s">
        <v>629</v>
      </c>
      <c r="V10" t="s">
        <v>634</v>
      </c>
      <c r="AB10" t="s">
        <v>316</v>
      </c>
      <c r="AM10" t="s">
        <v>249</v>
      </c>
      <c r="AN10" t="s">
        <v>249</v>
      </c>
    </row>
    <row r="11" spans="1:55" x14ac:dyDescent="0.25">
      <c r="A11" s="13" t="s">
        <v>337</v>
      </c>
      <c r="X11" t="s">
        <v>520</v>
      </c>
      <c r="Z11" t="s">
        <v>369</v>
      </c>
    </row>
    <row r="12" spans="1:55" x14ac:dyDescent="0.25">
      <c r="A12" s="13" t="s">
        <v>628</v>
      </c>
      <c r="O12" t="s">
        <v>487</v>
      </c>
      <c r="P12" t="s">
        <v>481</v>
      </c>
    </row>
    <row r="13" spans="1:55" x14ac:dyDescent="0.25">
      <c r="A13" s="14" t="s">
        <v>225</v>
      </c>
    </row>
    <row r="14" spans="1:55" x14ac:dyDescent="0.25">
      <c r="A14" s="13" t="s">
        <v>451</v>
      </c>
    </row>
    <row r="15" spans="1:55" x14ac:dyDescent="0.25">
      <c r="A15" s="13" t="s">
        <v>452</v>
      </c>
    </row>
    <row r="16" spans="1:55" x14ac:dyDescent="0.25">
      <c r="A16" s="13" t="s">
        <v>610</v>
      </c>
    </row>
    <row r="17" spans="1:1" x14ac:dyDescent="0.25">
      <c r="A17" s="13" t="s">
        <v>453</v>
      </c>
    </row>
  </sheetData>
  <hyperlinks>
    <hyperlink ref="A1" location="contents!A1" display="Contents"/>
    <hyperlink ref="B1:BC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47"/>
  <sheetViews>
    <sheetView tabSelected="1" zoomScale="91" zoomScaleNormal="91" workbookViewId="0">
      <pane ySplit="3" topLeftCell="A64" activePane="bottomLeft" state="frozen"/>
      <selection pane="bottomLeft" activeCell="H86" sqref="H86"/>
    </sheetView>
  </sheetViews>
  <sheetFormatPr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21" t="s">
        <v>608</v>
      </c>
    </row>
    <row r="2" spans="1:15" x14ac:dyDescent="0.25">
      <c r="A2" s="1" t="s">
        <v>616</v>
      </c>
    </row>
    <row r="3" spans="1:15" x14ac:dyDescent="0.25">
      <c r="A3" t="s">
        <v>37</v>
      </c>
      <c r="B3" t="s">
        <v>38</v>
      </c>
      <c r="C3" t="s">
        <v>115</v>
      </c>
      <c r="D3" s="2" t="s">
        <v>99</v>
      </c>
      <c r="E3" t="s">
        <v>11</v>
      </c>
      <c r="F3" s="2" t="s">
        <v>21</v>
      </c>
      <c r="G3" s="2" t="s">
        <v>22</v>
      </c>
      <c r="H3" s="2" t="s">
        <v>558</v>
      </c>
      <c r="I3" s="2" t="s">
        <v>635</v>
      </c>
      <c r="J3" s="2" t="s">
        <v>148</v>
      </c>
      <c r="K3" s="2" t="s">
        <v>185</v>
      </c>
      <c r="L3" s="2" t="s">
        <v>441</v>
      </c>
      <c r="M3" t="s">
        <v>378</v>
      </c>
      <c r="O3" s="2" t="s">
        <v>647</v>
      </c>
    </row>
    <row r="4" spans="1:15" x14ac:dyDescent="0.25">
      <c r="D4" s="4" t="s">
        <v>93</v>
      </c>
      <c r="F4" s="4" t="s">
        <v>93</v>
      </c>
      <c r="I4" t="s">
        <v>207</v>
      </c>
      <c r="J4" t="s">
        <v>207</v>
      </c>
      <c r="K4" t="s">
        <v>207</v>
      </c>
      <c r="L4" s="9"/>
      <c r="O4" t="s">
        <v>207</v>
      </c>
    </row>
    <row r="5" spans="1:15" x14ac:dyDescent="0.25">
      <c r="D5" s="6" t="s">
        <v>94</v>
      </c>
      <c r="F5" s="6" t="s">
        <v>94</v>
      </c>
      <c r="I5" t="s">
        <v>207</v>
      </c>
      <c r="J5" t="s">
        <v>207</v>
      </c>
      <c r="K5" t="s">
        <v>207</v>
      </c>
      <c r="L5" s="9"/>
      <c r="O5" t="s">
        <v>207</v>
      </c>
    </row>
    <row r="6" spans="1:15" x14ac:dyDescent="0.25">
      <c r="D6" s="5" t="s">
        <v>95</v>
      </c>
      <c r="F6" s="5" t="s">
        <v>95</v>
      </c>
      <c r="I6" t="s">
        <v>207</v>
      </c>
      <c r="J6" t="s">
        <v>207</v>
      </c>
      <c r="K6" t="s">
        <v>207</v>
      </c>
      <c r="L6" s="9"/>
      <c r="O6" t="s">
        <v>207</v>
      </c>
    </row>
    <row r="7" spans="1:15" x14ac:dyDescent="0.25">
      <c r="D7" s="4" t="s">
        <v>93</v>
      </c>
      <c r="F7" s="2" t="s">
        <v>442</v>
      </c>
      <c r="I7" s="9" t="s">
        <v>207</v>
      </c>
      <c r="J7" s="9" t="s">
        <v>207</v>
      </c>
      <c r="K7" s="9" t="s">
        <v>207</v>
      </c>
      <c r="O7" s="9" t="s">
        <v>207</v>
      </c>
    </row>
    <row r="8" spans="1:15" x14ac:dyDescent="0.25">
      <c r="A8">
        <v>2</v>
      </c>
      <c r="B8" t="s">
        <v>139</v>
      </c>
      <c r="D8" s="4" t="s">
        <v>93</v>
      </c>
      <c r="E8" t="s">
        <v>6</v>
      </c>
      <c r="F8" s="24" t="s">
        <v>19</v>
      </c>
      <c r="I8" t="s">
        <v>151</v>
      </c>
      <c r="J8" s="9" t="s">
        <v>207</v>
      </c>
      <c r="K8" s="9" t="s">
        <v>207</v>
      </c>
      <c r="L8" s="9"/>
      <c r="O8" t="s">
        <v>151</v>
      </c>
    </row>
    <row r="9" spans="1:15" x14ac:dyDescent="0.25">
      <c r="A9">
        <v>3</v>
      </c>
      <c r="B9" t="s">
        <v>139</v>
      </c>
      <c r="D9" s="4" t="s">
        <v>93</v>
      </c>
      <c r="E9" t="s">
        <v>7</v>
      </c>
      <c r="F9" s="24" t="s">
        <v>20</v>
      </c>
      <c r="I9" s="9" t="s">
        <v>207</v>
      </c>
      <c r="J9" s="9" t="s">
        <v>207</v>
      </c>
      <c r="K9" s="9" t="s">
        <v>207</v>
      </c>
      <c r="L9" s="9"/>
      <c r="O9" s="9" t="s">
        <v>207</v>
      </c>
    </row>
    <row r="10" spans="1:15" x14ac:dyDescent="0.25">
      <c r="A10">
        <v>4</v>
      </c>
      <c r="B10" s="4" t="s">
        <v>114</v>
      </c>
      <c r="C10" s="4" t="s">
        <v>171</v>
      </c>
      <c r="D10" s="4" t="s">
        <v>93</v>
      </c>
      <c r="E10" t="s">
        <v>8</v>
      </c>
      <c r="F10" s="25" t="s">
        <v>28</v>
      </c>
      <c r="I10" t="s">
        <v>140</v>
      </c>
      <c r="J10" s="9" t="s">
        <v>207</v>
      </c>
      <c r="K10" s="9" t="s">
        <v>329</v>
      </c>
      <c r="L10" s="9"/>
      <c r="O10" t="s">
        <v>140</v>
      </c>
    </row>
    <row r="11" spans="1:15" x14ac:dyDescent="0.25">
      <c r="B11" s="4"/>
      <c r="C11" s="4"/>
      <c r="D11" s="4" t="s">
        <v>93</v>
      </c>
      <c r="F11" s="25" t="s">
        <v>621</v>
      </c>
      <c r="I11" s="9" t="s">
        <v>207</v>
      </c>
      <c r="J11" s="9" t="s">
        <v>207</v>
      </c>
      <c r="K11" s="9" t="s">
        <v>622</v>
      </c>
      <c r="L11" s="9"/>
      <c r="O11" s="9" t="s">
        <v>207</v>
      </c>
    </row>
    <row r="12" spans="1:15" x14ac:dyDescent="0.25">
      <c r="A12">
        <v>6</v>
      </c>
      <c r="B12" s="4" t="s">
        <v>112</v>
      </c>
      <c r="C12" s="4" t="s">
        <v>172</v>
      </c>
      <c r="D12" s="4" t="s">
        <v>93</v>
      </c>
      <c r="E12" t="s">
        <v>12</v>
      </c>
      <c r="F12" s="26" t="s">
        <v>29</v>
      </c>
      <c r="I12" t="s">
        <v>150</v>
      </c>
      <c r="J12" s="9" t="s">
        <v>207</v>
      </c>
      <c r="K12" s="9" t="s">
        <v>332</v>
      </c>
      <c r="L12" s="9"/>
      <c r="O12" t="s">
        <v>150</v>
      </c>
    </row>
    <row r="13" spans="1:15" x14ac:dyDescent="0.25">
      <c r="A13">
        <v>5</v>
      </c>
      <c r="B13" s="4" t="s">
        <v>116</v>
      </c>
      <c r="C13" s="4" t="s">
        <v>170</v>
      </c>
      <c r="D13" s="4" t="s">
        <v>93</v>
      </c>
      <c r="E13" t="s">
        <v>9</v>
      </c>
      <c r="F13" s="7" t="s">
        <v>26</v>
      </c>
      <c r="I13" t="s">
        <v>149</v>
      </c>
      <c r="J13" s="9" t="s">
        <v>207</v>
      </c>
      <c r="K13" s="9" t="s">
        <v>330</v>
      </c>
      <c r="L13" s="9"/>
      <c r="O13" t="s">
        <v>149</v>
      </c>
    </row>
    <row r="14" spans="1:15" x14ac:dyDescent="0.25">
      <c r="A14">
        <v>5</v>
      </c>
      <c r="B14" s="4" t="s">
        <v>116</v>
      </c>
      <c r="C14" s="4" t="s">
        <v>170</v>
      </c>
      <c r="D14" s="4" t="s">
        <v>93</v>
      </c>
      <c r="E14" t="s">
        <v>10</v>
      </c>
      <c r="F14" s="7" t="s">
        <v>27</v>
      </c>
      <c r="I14" s="9" t="s">
        <v>207</v>
      </c>
      <c r="J14" s="9" t="s">
        <v>207</v>
      </c>
      <c r="K14" s="9" t="s">
        <v>331</v>
      </c>
      <c r="L14" s="9"/>
      <c r="O14" s="9" t="s">
        <v>207</v>
      </c>
    </row>
    <row r="15" spans="1:15" x14ac:dyDescent="0.25">
      <c r="A15">
        <v>7</v>
      </c>
      <c r="B15" s="4" t="s">
        <v>120</v>
      </c>
      <c r="C15" s="4" t="s">
        <v>13</v>
      </c>
      <c r="D15" s="4" t="s">
        <v>93</v>
      </c>
      <c r="E15" t="s">
        <v>16</v>
      </c>
      <c r="F15" s="27" t="s">
        <v>13</v>
      </c>
      <c r="I15" t="s">
        <v>146</v>
      </c>
      <c r="J15" s="9" t="s">
        <v>207</v>
      </c>
      <c r="K15" s="9" t="s">
        <v>333</v>
      </c>
      <c r="L15" s="9"/>
      <c r="O15" t="s">
        <v>146</v>
      </c>
    </row>
    <row r="16" spans="1:15" x14ac:dyDescent="0.25">
      <c r="A16">
        <v>7</v>
      </c>
      <c r="B16" s="4" t="s">
        <v>120</v>
      </c>
      <c r="C16" s="4" t="s">
        <v>13</v>
      </c>
      <c r="D16" s="4" t="s">
        <v>93</v>
      </c>
      <c r="E16" t="s">
        <v>39</v>
      </c>
      <c r="F16" s="27" t="s">
        <v>36</v>
      </c>
      <c r="I16" s="9" t="s">
        <v>207</v>
      </c>
      <c r="J16" s="9" t="s">
        <v>207</v>
      </c>
      <c r="K16" s="9" t="s">
        <v>334</v>
      </c>
      <c r="L16" s="9"/>
      <c r="O16" s="9" t="s">
        <v>207</v>
      </c>
    </row>
    <row r="17" spans="1:15" x14ac:dyDescent="0.25">
      <c r="A17">
        <v>8</v>
      </c>
      <c r="B17" s="4" t="s">
        <v>126</v>
      </c>
      <c r="C17" s="4" t="s">
        <v>30</v>
      </c>
      <c r="D17" s="4" t="s">
        <v>93</v>
      </c>
      <c r="E17" t="s">
        <v>18</v>
      </c>
      <c r="F17" s="5" t="s">
        <v>30</v>
      </c>
      <c r="I17" t="s">
        <v>144</v>
      </c>
      <c r="J17" s="9" t="s">
        <v>207</v>
      </c>
      <c r="K17" s="9" t="s">
        <v>384</v>
      </c>
      <c r="L17" s="9"/>
      <c r="O17" t="s">
        <v>144</v>
      </c>
    </row>
    <row r="18" spans="1:15" x14ac:dyDescent="0.25">
      <c r="A18">
        <v>9</v>
      </c>
      <c r="B18" s="4" t="s">
        <v>128</v>
      </c>
      <c r="C18" s="4" t="s">
        <v>127</v>
      </c>
      <c r="D18" s="4" t="s">
        <v>93</v>
      </c>
      <c r="E18" t="s">
        <v>14</v>
      </c>
      <c r="F18" s="28" t="s">
        <v>14</v>
      </c>
      <c r="I18" t="s">
        <v>145</v>
      </c>
      <c r="J18" s="9" t="s">
        <v>207</v>
      </c>
      <c r="K18" s="9" t="s">
        <v>385</v>
      </c>
      <c r="L18" s="9"/>
      <c r="O18" t="s">
        <v>145</v>
      </c>
    </row>
    <row r="19" spans="1:15" x14ac:dyDescent="0.25">
      <c r="A19">
        <v>9</v>
      </c>
      <c r="B19" s="4" t="s">
        <v>128</v>
      </c>
      <c r="C19" s="4" t="s">
        <v>127</v>
      </c>
      <c r="D19" s="4" t="s">
        <v>93</v>
      </c>
      <c r="E19" t="s">
        <v>15</v>
      </c>
      <c r="F19" s="28" t="s">
        <v>15</v>
      </c>
      <c r="I19" s="9" t="s">
        <v>207</v>
      </c>
      <c r="J19" s="9" t="s">
        <v>207</v>
      </c>
      <c r="K19" s="9" t="s">
        <v>386</v>
      </c>
      <c r="L19" s="9"/>
      <c r="O19" s="9" t="s">
        <v>207</v>
      </c>
    </row>
    <row r="20" spans="1:15" x14ac:dyDescent="0.25">
      <c r="A20">
        <v>10</v>
      </c>
      <c r="B20" s="4" t="s">
        <v>117</v>
      </c>
      <c r="C20" s="4" t="s">
        <v>119</v>
      </c>
      <c r="D20" s="4" t="s">
        <v>93</v>
      </c>
      <c r="E20" t="s">
        <v>32</v>
      </c>
      <c r="F20" s="29" t="s">
        <v>32</v>
      </c>
      <c r="I20" t="s">
        <v>142</v>
      </c>
      <c r="J20" s="9" t="s">
        <v>207</v>
      </c>
      <c r="K20" s="9" t="s">
        <v>309</v>
      </c>
      <c r="L20" s="9"/>
      <c r="O20" t="s">
        <v>142</v>
      </c>
    </row>
    <row r="21" spans="1:15" x14ac:dyDescent="0.25">
      <c r="A21">
        <v>10</v>
      </c>
      <c r="B21" s="4" t="s">
        <v>117</v>
      </c>
      <c r="C21" s="4" t="s">
        <v>119</v>
      </c>
      <c r="D21" s="4" t="s">
        <v>93</v>
      </c>
      <c r="E21" t="s">
        <v>33</v>
      </c>
      <c r="F21" s="29" t="s">
        <v>33</v>
      </c>
      <c r="I21" s="9" t="s">
        <v>207</v>
      </c>
      <c r="J21" s="9" t="s">
        <v>207</v>
      </c>
      <c r="K21" s="9" t="s">
        <v>357</v>
      </c>
      <c r="L21" s="9"/>
      <c r="O21" s="9" t="s">
        <v>207</v>
      </c>
    </row>
    <row r="22" spans="1:15" x14ac:dyDescent="0.25">
      <c r="A22">
        <v>10</v>
      </c>
      <c r="B22" s="4" t="s">
        <v>117</v>
      </c>
      <c r="C22" s="4" t="s">
        <v>119</v>
      </c>
      <c r="D22" s="4" t="s">
        <v>93</v>
      </c>
      <c r="E22" t="s">
        <v>34</v>
      </c>
      <c r="F22" s="29" t="s">
        <v>34</v>
      </c>
      <c r="I22" s="9" t="s">
        <v>207</v>
      </c>
      <c r="J22" s="9" t="s">
        <v>207</v>
      </c>
      <c r="K22" s="9" t="s">
        <v>358</v>
      </c>
      <c r="L22" s="9"/>
      <c r="O22" s="9" t="s">
        <v>207</v>
      </c>
    </row>
    <row r="23" spans="1:15" x14ac:dyDescent="0.25">
      <c r="A23">
        <v>10</v>
      </c>
      <c r="B23" s="4" t="s">
        <v>117</v>
      </c>
      <c r="C23" s="4" t="s">
        <v>119</v>
      </c>
      <c r="D23" s="4" t="s">
        <v>93</v>
      </c>
      <c r="F23" s="29" t="s">
        <v>482</v>
      </c>
      <c r="I23" s="9" t="s">
        <v>207</v>
      </c>
      <c r="J23" s="9" t="s">
        <v>207</v>
      </c>
      <c r="K23" s="9" t="s">
        <v>501</v>
      </c>
      <c r="L23" s="9"/>
      <c r="O23" s="9" t="s">
        <v>207</v>
      </c>
    </row>
    <row r="24" spans="1:15" x14ac:dyDescent="0.25">
      <c r="A24">
        <v>10</v>
      </c>
      <c r="B24" s="4" t="s">
        <v>117</v>
      </c>
      <c r="C24" s="4" t="s">
        <v>119</v>
      </c>
      <c r="D24" s="4" t="s">
        <v>93</v>
      </c>
      <c r="F24" s="29" t="s">
        <v>500</v>
      </c>
      <c r="I24" s="9" t="s">
        <v>207</v>
      </c>
      <c r="J24" s="9" t="s">
        <v>207</v>
      </c>
      <c r="K24" s="9" t="s">
        <v>502</v>
      </c>
      <c r="L24" s="9"/>
      <c r="O24" s="9" t="s">
        <v>207</v>
      </c>
    </row>
    <row r="25" spans="1:15" x14ac:dyDescent="0.25">
      <c r="A25">
        <v>11</v>
      </c>
      <c r="B25" s="4" t="s">
        <v>123</v>
      </c>
      <c r="C25" s="4" t="s">
        <v>40</v>
      </c>
      <c r="D25" s="4" t="s">
        <v>93</v>
      </c>
      <c r="E25" t="s">
        <v>35</v>
      </c>
      <c r="F25" s="8" t="s">
        <v>40</v>
      </c>
      <c r="I25" t="s">
        <v>143</v>
      </c>
      <c r="J25" s="9" t="s">
        <v>207</v>
      </c>
      <c r="K25" s="9" t="s">
        <v>387</v>
      </c>
      <c r="L25" s="9"/>
      <c r="O25" t="s">
        <v>143</v>
      </c>
    </row>
    <row r="26" spans="1:15" x14ac:dyDescent="0.25">
      <c r="A26">
        <v>11</v>
      </c>
      <c r="B26" s="4" t="s">
        <v>123</v>
      </c>
      <c r="C26" s="4" t="s">
        <v>40</v>
      </c>
      <c r="D26" s="4" t="s">
        <v>93</v>
      </c>
      <c r="E26" t="s">
        <v>42</v>
      </c>
      <c r="F26" s="8" t="s">
        <v>41</v>
      </c>
      <c r="I26" s="9" t="s">
        <v>207</v>
      </c>
      <c r="J26" s="9" t="s">
        <v>207</v>
      </c>
      <c r="K26" s="9" t="s">
        <v>388</v>
      </c>
      <c r="L26" s="9"/>
      <c r="O26" s="9" t="s">
        <v>207</v>
      </c>
    </row>
    <row r="27" spans="1:15" x14ac:dyDescent="0.25">
      <c r="A27">
        <v>11</v>
      </c>
      <c r="B27" s="4" t="s">
        <v>123</v>
      </c>
      <c r="C27" s="4" t="s">
        <v>40</v>
      </c>
      <c r="D27" s="4" t="s">
        <v>93</v>
      </c>
      <c r="E27" t="s">
        <v>31</v>
      </c>
      <c r="F27" s="8" t="s">
        <v>31</v>
      </c>
      <c r="I27" s="9" t="s">
        <v>207</v>
      </c>
      <c r="J27" s="9" t="s">
        <v>207</v>
      </c>
      <c r="K27" s="9" t="s">
        <v>389</v>
      </c>
      <c r="L27" s="9"/>
      <c r="O27" s="9" t="s">
        <v>207</v>
      </c>
    </row>
    <row r="28" spans="1:15" x14ac:dyDescent="0.25">
      <c r="A28">
        <v>11</v>
      </c>
      <c r="B28" s="4" t="s">
        <v>123</v>
      </c>
      <c r="C28" s="4" t="s">
        <v>40</v>
      </c>
      <c r="D28" s="4" t="s">
        <v>93</v>
      </c>
      <c r="E28" t="s">
        <v>426</v>
      </c>
      <c r="F28" s="8" t="s">
        <v>426</v>
      </c>
      <c r="I28" s="9" t="s">
        <v>207</v>
      </c>
      <c r="J28" s="9" t="s">
        <v>207</v>
      </c>
      <c r="K28" s="9" t="s">
        <v>427</v>
      </c>
      <c r="L28" s="9"/>
      <c r="O28" s="9" t="s">
        <v>207</v>
      </c>
    </row>
    <row r="29" spans="1:15" x14ac:dyDescent="0.25">
      <c r="A29">
        <v>12</v>
      </c>
      <c r="B29" s="4" t="s">
        <v>122</v>
      </c>
      <c r="C29" s="4" t="s">
        <v>121</v>
      </c>
      <c r="D29" s="4" t="s">
        <v>93</v>
      </c>
      <c r="E29" t="s">
        <v>17</v>
      </c>
      <c r="F29" s="24" t="s">
        <v>43</v>
      </c>
      <c r="I29" t="s">
        <v>141</v>
      </c>
      <c r="J29" s="9" t="s">
        <v>207</v>
      </c>
      <c r="K29" s="9" t="s">
        <v>390</v>
      </c>
      <c r="L29" s="9"/>
      <c r="O29" t="s">
        <v>141</v>
      </c>
    </row>
    <row r="30" spans="1:15" x14ac:dyDescent="0.25">
      <c r="A30">
        <v>12</v>
      </c>
      <c r="B30" s="4" t="s">
        <v>122</v>
      </c>
      <c r="C30" s="4" t="s">
        <v>121</v>
      </c>
      <c r="D30" s="4" t="s">
        <v>93</v>
      </c>
      <c r="F30" s="24" t="s">
        <v>44</v>
      </c>
      <c r="I30" s="9" t="s">
        <v>207</v>
      </c>
      <c r="J30" s="9" t="s">
        <v>207</v>
      </c>
      <c r="K30" s="9" t="s">
        <v>430</v>
      </c>
      <c r="L30" s="9"/>
      <c r="O30" s="9" t="s">
        <v>207</v>
      </c>
    </row>
    <row r="31" spans="1:15" x14ac:dyDescent="0.25">
      <c r="A31">
        <v>12</v>
      </c>
      <c r="B31" s="4" t="s">
        <v>122</v>
      </c>
      <c r="C31" s="4" t="s">
        <v>121</v>
      </c>
      <c r="D31" s="4" t="s">
        <v>93</v>
      </c>
      <c r="F31" s="24" t="s">
        <v>45</v>
      </c>
      <c r="I31" s="9" t="s">
        <v>207</v>
      </c>
      <c r="J31" s="9" t="s">
        <v>207</v>
      </c>
      <c r="K31" s="9" t="s">
        <v>431</v>
      </c>
      <c r="L31" s="9"/>
      <c r="O31" s="9" t="s">
        <v>207</v>
      </c>
    </row>
    <row r="32" spans="1:15" x14ac:dyDescent="0.25">
      <c r="A32">
        <v>12</v>
      </c>
      <c r="B32" s="4" t="s">
        <v>122</v>
      </c>
      <c r="C32" s="4" t="s">
        <v>121</v>
      </c>
      <c r="D32" s="4" t="s">
        <v>93</v>
      </c>
      <c r="F32" s="24" t="s">
        <v>46</v>
      </c>
      <c r="I32" s="9" t="s">
        <v>207</v>
      </c>
      <c r="J32" s="9" t="s">
        <v>207</v>
      </c>
      <c r="K32" s="9" t="s">
        <v>428</v>
      </c>
      <c r="L32" s="9"/>
      <c r="O32" s="9" t="s">
        <v>207</v>
      </c>
    </row>
    <row r="33" spans="1:15" x14ac:dyDescent="0.25">
      <c r="B33" s="4" t="s">
        <v>122</v>
      </c>
      <c r="C33" s="4" t="s">
        <v>121</v>
      </c>
      <c r="D33" s="4" t="s">
        <v>93</v>
      </c>
      <c r="F33" s="24" t="s">
        <v>47</v>
      </c>
      <c r="I33" s="9" t="s">
        <v>207</v>
      </c>
      <c r="J33" s="9" t="s">
        <v>207</v>
      </c>
      <c r="K33" s="9" t="s">
        <v>432</v>
      </c>
      <c r="L33" s="9"/>
      <c r="O33" s="9" t="s">
        <v>207</v>
      </c>
    </row>
    <row r="34" spans="1:15" x14ac:dyDescent="0.25">
      <c r="B34" s="4" t="s">
        <v>122</v>
      </c>
      <c r="C34" s="4" t="s">
        <v>121</v>
      </c>
      <c r="D34" s="4" t="s">
        <v>93</v>
      </c>
      <c r="F34" s="24" t="s">
        <v>48</v>
      </c>
      <c r="I34" s="9" t="s">
        <v>207</v>
      </c>
      <c r="J34" s="9" t="s">
        <v>207</v>
      </c>
      <c r="K34" s="9" t="s">
        <v>207</v>
      </c>
      <c r="L34" s="9"/>
      <c r="O34" s="9" t="s">
        <v>207</v>
      </c>
    </row>
    <row r="35" spans="1:15" x14ac:dyDescent="0.25">
      <c r="B35" s="4" t="s">
        <v>122</v>
      </c>
      <c r="C35" s="4" t="s">
        <v>121</v>
      </c>
      <c r="D35" s="4" t="s">
        <v>93</v>
      </c>
      <c r="F35" s="24" t="s">
        <v>545</v>
      </c>
      <c r="I35" s="9" t="s">
        <v>207</v>
      </c>
      <c r="J35" s="9" t="s">
        <v>207</v>
      </c>
      <c r="K35" s="9" t="s">
        <v>546</v>
      </c>
      <c r="L35" s="9"/>
      <c r="O35" s="9" t="s">
        <v>207</v>
      </c>
    </row>
    <row r="36" spans="1:15" x14ac:dyDescent="0.25">
      <c r="A36">
        <v>13</v>
      </c>
      <c r="B36" s="4" t="s">
        <v>125</v>
      </c>
      <c r="C36" s="4" t="s">
        <v>124</v>
      </c>
      <c r="D36" s="4" t="s">
        <v>93</v>
      </c>
      <c r="F36" s="25" t="s">
        <v>49</v>
      </c>
      <c r="I36" t="s">
        <v>147</v>
      </c>
      <c r="J36" s="9" t="s">
        <v>207</v>
      </c>
      <c r="K36" s="9" t="s">
        <v>350</v>
      </c>
      <c r="L36" s="9"/>
      <c r="O36" t="s">
        <v>147</v>
      </c>
    </row>
    <row r="37" spans="1:15" x14ac:dyDescent="0.25">
      <c r="B37" s="4" t="s">
        <v>125</v>
      </c>
      <c r="C37" s="4" t="s">
        <v>124</v>
      </c>
      <c r="D37" s="4" t="s">
        <v>93</v>
      </c>
      <c r="F37" s="25" t="s">
        <v>50</v>
      </c>
      <c r="I37" s="9" t="s">
        <v>207</v>
      </c>
      <c r="J37" s="9" t="s">
        <v>207</v>
      </c>
      <c r="K37" s="9" t="s">
        <v>351</v>
      </c>
      <c r="L37" s="9"/>
      <c r="O37" s="9" t="s">
        <v>207</v>
      </c>
    </row>
    <row r="38" spans="1:15" x14ac:dyDescent="0.25">
      <c r="B38" s="4" t="s">
        <v>125</v>
      </c>
      <c r="C38" s="4" t="s">
        <v>124</v>
      </c>
      <c r="D38" s="4" t="s">
        <v>93</v>
      </c>
      <c r="F38" s="25" t="s">
        <v>51</v>
      </c>
      <c r="I38" s="9" t="s">
        <v>207</v>
      </c>
      <c r="J38" s="9" t="s">
        <v>207</v>
      </c>
      <c r="K38" s="9" t="s">
        <v>352</v>
      </c>
      <c r="L38" s="9"/>
      <c r="O38" s="9" t="s">
        <v>207</v>
      </c>
    </row>
    <row r="39" spans="1:15" x14ac:dyDescent="0.25">
      <c r="B39" s="4" t="s">
        <v>125</v>
      </c>
      <c r="C39" s="4" t="s">
        <v>124</v>
      </c>
      <c r="D39" s="4" t="s">
        <v>93</v>
      </c>
      <c r="F39" s="25" t="s">
        <v>53</v>
      </c>
      <c r="I39" s="9" t="s">
        <v>207</v>
      </c>
      <c r="J39" s="9" t="s">
        <v>207</v>
      </c>
      <c r="K39" s="9" t="s">
        <v>353</v>
      </c>
      <c r="L39" s="9"/>
      <c r="O39" s="9" t="s">
        <v>207</v>
      </c>
    </row>
    <row r="40" spans="1:15" x14ac:dyDescent="0.25">
      <c r="B40" s="4" t="s">
        <v>125</v>
      </c>
      <c r="C40" s="4" t="s">
        <v>124</v>
      </c>
      <c r="D40" s="4" t="s">
        <v>93</v>
      </c>
      <c r="F40" s="25" t="s">
        <v>52</v>
      </c>
      <c r="I40" s="9" t="s">
        <v>207</v>
      </c>
      <c r="J40" s="9" t="s">
        <v>207</v>
      </c>
      <c r="K40" s="9" t="s">
        <v>354</v>
      </c>
      <c r="L40" s="9"/>
      <c r="O40" s="9" t="s">
        <v>207</v>
      </c>
    </row>
    <row r="41" spans="1:15" x14ac:dyDescent="0.25">
      <c r="B41" s="4" t="s">
        <v>125</v>
      </c>
      <c r="C41" s="4" t="s">
        <v>124</v>
      </c>
      <c r="D41" s="4" t="s">
        <v>93</v>
      </c>
      <c r="F41" s="25" t="s">
        <v>229</v>
      </c>
      <c r="I41" s="9" t="s">
        <v>207</v>
      </c>
      <c r="J41" s="9" t="s">
        <v>207</v>
      </c>
      <c r="K41" s="9" t="s">
        <v>355</v>
      </c>
      <c r="L41" s="9"/>
      <c r="O41" s="9" t="s">
        <v>207</v>
      </c>
    </row>
    <row r="42" spans="1:15" x14ac:dyDescent="0.25">
      <c r="B42" s="4" t="s">
        <v>125</v>
      </c>
      <c r="C42" s="4" t="s">
        <v>124</v>
      </c>
      <c r="D42" s="4" t="s">
        <v>93</v>
      </c>
      <c r="F42" s="25" t="s">
        <v>230</v>
      </c>
      <c r="I42" s="9" t="s">
        <v>207</v>
      </c>
      <c r="J42" s="9" t="s">
        <v>207</v>
      </c>
      <c r="K42" s="9" t="s">
        <v>356</v>
      </c>
      <c r="L42" s="9"/>
      <c r="O42" s="9" t="s">
        <v>207</v>
      </c>
    </row>
    <row r="43" spans="1:15" x14ac:dyDescent="0.25">
      <c r="B43" s="4" t="s">
        <v>213</v>
      </c>
      <c r="C43" s="4" t="s">
        <v>214</v>
      </c>
      <c r="D43" s="4" t="s">
        <v>93</v>
      </c>
      <c r="F43" s="26" t="s">
        <v>214</v>
      </c>
      <c r="I43" t="s">
        <v>215</v>
      </c>
      <c r="J43" s="9" t="s">
        <v>207</v>
      </c>
      <c r="K43" s="9" t="s">
        <v>349</v>
      </c>
      <c r="L43" s="9"/>
      <c r="O43" t="s">
        <v>215</v>
      </c>
    </row>
    <row r="44" spans="1:15" x14ac:dyDescent="0.25">
      <c r="B44" s="4" t="s">
        <v>281</v>
      </c>
      <c r="C44" s="4" t="s">
        <v>282</v>
      </c>
      <c r="D44" s="4" t="s">
        <v>93</v>
      </c>
      <c r="F44" s="7" t="s">
        <v>278</v>
      </c>
      <c r="I44" t="s">
        <v>279</v>
      </c>
      <c r="J44" s="9" t="s">
        <v>207</v>
      </c>
      <c r="K44" s="9" t="s">
        <v>280</v>
      </c>
      <c r="L44" s="9"/>
      <c r="O44" t="s">
        <v>279</v>
      </c>
    </row>
    <row r="45" spans="1:15" x14ac:dyDescent="0.25">
      <c r="A45">
        <v>19</v>
      </c>
      <c r="B45" s="4" t="s">
        <v>113</v>
      </c>
      <c r="C45" s="4" t="s">
        <v>129</v>
      </c>
      <c r="D45" s="4" t="s">
        <v>93</v>
      </c>
      <c r="F45" s="27" t="s">
        <v>87</v>
      </c>
      <c r="I45" t="s">
        <v>433</v>
      </c>
      <c r="J45" s="9" t="s">
        <v>207</v>
      </c>
      <c r="K45" s="9" t="s">
        <v>372</v>
      </c>
      <c r="L45" s="9"/>
      <c r="O45" t="s">
        <v>433</v>
      </c>
    </row>
    <row r="46" spans="1:15" x14ac:dyDescent="0.25">
      <c r="B46" s="4" t="s">
        <v>113</v>
      </c>
      <c r="C46" s="4" t="s">
        <v>129</v>
      </c>
      <c r="D46" s="4" t="s">
        <v>93</v>
      </c>
      <c r="F46" s="27" t="s">
        <v>88</v>
      </c>
      <c r="I46" s="9" t="s">
        <v>207</v>
      </c>
      <c r="J46" s="9" t="s">
        <v>207</v>
      </c>
      <c r="K46" s="9" t="s">
        <v>371</v>
      </c>
      <c r="L46" s="9"/>
      <c r="O46" s="9" t="s">
        <v>207</v>
      </c>
    </row>
    <row r="47" spans="1:15" x14ac:dyDescent="0.25">
      <c r="B47" s="4" t="s">
        <v>113</v>
      </c>
      <c r="C47" s="4" t="s">
        <v>129</v>
      </c>
      <c r="D47" s="4" t="s">
        <v>93</v>
      </c>
      <c r="F47" s="27" t="s">
        <v>152</v>
      </c>
      <c r="I47" s="9" t="s">
        <v>207</v>
      </c>
      <c r="J47" s="9" t="s">
        <v>207</v>
      </c>
      <c r="K47" s="9" t="s">
        <v>370</v>
      </c>
      <c r="L47" s="9"/>
      <c r="O47" s="9" t="s">
        <v>207</v>
      </c>
    </row>
    <row r="48" spans="1:15" x14ac:dyDescent="0.25">
      <c r="B48" s="4" t="s">
        <v>250</v>
      </c>
      <c r="C48" s="4" t="s">
        <v>619</v>
      </c>
      <c r="D48" s="4" t="s">
        <v>93</v>
      </c>
      <c r="F48" s="5" t="s">
        <v>251</v>
      </c>
      <c r="I48" t="s">
        <v>434</v>
      </c>
      <c r="J48" s="9" t="s">
        <v>648</v>
      </c>
      <c r="K48" s="9" t="s">
        <v>253</v>
      </c>
      <c r="L48" s="9"/>
      <c r="O48" t="s">
        <v>434</v>
      </c>
    </row>
    <row r="49" spans="1:15" x14ac:dyDescent="0.25">
      <c r="B49" s="4" t="s">
        <v>250</v>
      </c>
      <c r="C49" s="4" t="s">
        <v>619</v>
      </c>
      <c r="D49" s="4" t="s">
        <v>93</v>
      </c>
      <c r="F49" s="5" t="s">
        <v>252</v>
      </c>
      <c r="I49" s="9" t="s">
        <v>207</v>
      </c>
      <c r="J49" s="9" t="s">
        <v>207</v>
      </c>
      <c r="K49" s="9" t="s">
        <v>254</v>
      </c>
      <c r="L49" s="9"/>
      <c r="O49" s="9" t="s">
        <v>207</v>
      </c>
    </row>
    <row r="50" spans="1:15" x14ac:dyDescent="0.25">
      <c r="B50" s="4" t="s">
        <v>340</v>
      </c>
      <c r="C50" s="4" t="s">
        <v>620</v>
      </c>
      <c r="D50" s="4" t="s">
        <v>93</v>
      </c>
      <c r="F50" s="28" t="s">
        <v>343</v>
      </c>
      <c r="I50" t="s">
        <v>435</v>
      </c>
      <c r="J50" s="9" t="s">
        <v>207</v>
      </c>
      <c r="K50" s="9" t="s">
        <v>344</v>
      </c>
      <c r="L50" s="9"/>
      <c r="O50" t="s">
        <v>435</v>
      </c>
    </row>
    <row r="51" spans="1:15" x14ac:dyDescent="0.25">
      <c r="B51" s="4" t="s">
        <v>340</v>
      </c>
      <c r="C51" s="4" t="s">
        <v>620</v>
      </c>
      <c r="D51" s="4" t="s">
        <v>93</v>
      </c>
      <c r="F51" s="28" t="s">
        <v>338</v>
      </c>
      <c r="I51" s="9" t="s">
        <v>207</v>
      </c>
      <c r="J51" s="9" t="s">
        <v>207</v>
      </c>
      <c r="K51" s="9" t="s">
        <v>341</v>
      </c>
      <c r="L51" s="9"/>
      <c r="O51" s="9" t="s">
        <v>207</v>
      </c>
    </row>
    <row r="52" spans="1:15" x14ac:dyDescent="0.25">
      <c r="B52" s="4" t="s">
        <v>340</v>
      </c>
      <c r="C52" s="4" t="s">
        <v>620</v>
      </c>
      <c r="D52" s="4" t="s">
        <v>93</v>
      </c>
      <c r="F52" s="28" t="s">
        <v>339</v>
      </c>
      <c r="I52" s="9" t="s">
        <v>207</v>
      </c>
      <c r="J52" s="9" t="s">
        <v>207</v>
      </c>
      <c r="K52" s="9" t="s">
        <v>342</v>
      </c>
      <c r="L52" s="9"/>
      <c r="O52" s="9" t="s">
        <v>207</v>
      </c>
    </row>
    <row r="53" spans="1:15" x14ac:dyDescent="0.25">
      <c r="B53" s="4" t="s">
        <v>340</v>
      </c>
      <c r="C53" s="4" t="s">
        <v>620</v>
      </c>
      <c r="D53" s="4" t="s">
        <v>93</v>
      </c>
      <c r="F53" s="28" t="s">
        <v>377</v>
      </c>
      <c r="I53" s="9" t="s">
        <v>207</v>
      </c>
      <c r="J53" s="9" t="s">
        <v>207</v>
      </c>
      <c r="K53" s="9" t="s">
        <v>376</v>
      </c>
      <c r="L53" s="9"/>
      <c r="O53" s="9" t="s">
        <v>207</v>
      </c>
    </row>
    <row r="54" spans="1:15" x14ac:dyDescent="0.25">
      <c r="A54">
        <v>15</v>
      </c>
      <c r="B54" t="s">
        <v>136</v>
      </c>
      <c r="D54" s="6" t="s">
        <v>94</v>
      </c>
      <c r="F54" s="29" t="s">
        <v>54</v>
      </c>
      <c r="I54" t="s">
        <v>157</v>
      </c>
      <c r="J54" s="9" t="s">
        <v>207</v>
      </c>
      <c r="K54" s="9" t="s">
        <v>207</v>
      </c>
      <c r="L54" s="9"/>
      <c r="O54" t="s">
        <v>157</v>
      </c>
    </row>
    <row r="55" spans="1:15" x14ac:dyDescent="0.25">
      <c r="D55" s="6" t="s">
        <v>94</v>
      </c>
      <c r="F55" s="29" t="s">
        <v>410</v>
      </c>
      <c r="I55" s="9" t="s">
        <v>207</v>
      </c>
      <c r="J55" s="9" t="s">
        <v>207</v>
      </c>
      <c r="K55" s="9" t="s">
        <v>207</v>
      </c>
      <c r="L55" s="9"/>
      <c r="O55" s="9" t="s">
        <v>207</v>
      </c>
    </row>
    <row r="56" spans="1:15" x14ac:dyDescent="0.25">
      <c r="D56" s="6" t="s">
        <v>94</v>
      </c>
      <c r="F56" s="30" t="s">
        <v>55</v>
      </c>
      <c r="I56" s="9" t="s">
        <v>207</v>
      </c>
      <c r="J56" s="9" t="s">
        <v>207</v>
      </c>
      <c r="K56" s="9" t="s">
        <v>291</v>
      </c>
      <c r="L56" s="9"/>
      <c r="O56" s="9" t="s">
        <v>207</v>
      </c>
    </row>
    <row r="57" spans="1:15" x14ac:dyDescent="0.25">
      <c r="D57" s="6" t="s">
        <v>94</v>
      </c>
      <c r="F57" s="30" t="s">
        <v>56</v>
      </c>
      <c r="I57" s="9" t="s">
        <v>207</v>
      </c>
      <c r="J57" s="9" t="s">
        <v>207</v>
      </c>
      <c r="K57" s="9" t="s">
        <v>207</v>
      </c>
      <c r="L57" s="9"/>
      <c r="O57" s="9" t="s">
        <v>207</v>
      </c>
    </row>
    <row r="58" spans="1:15" x14ac:dyDescent="0.25">
      <c r="B58" t="s">
        <v>160</v>
      </c>
      <c r="D58" s="6" t="s">
        <v>94</v>
      </c>
      <c r="F58" s="8" t="s">
        <v>158</v>
      </c>
      <c r="I58" t="s">
        <v>161</v>
      </c>
      <c r="J58" s="9" t="s">
        <v>207</v>
      </c>
      <c r="K58" s="9" t="s">
        <v>383</v>
      </c>
      <c r="L58" s="9"/>
      <c r="O58" t="s">
        <v>161</v>
      </c>
    </row>
    <row r="59" spans="1:15" x14ac:dyDescent="0.25">
      <c r="D59" s="5" t="s">
        <v>95</v>
      </c>
      <c r="F59" s="8" t="s">
        <v>159</v>
      </c>
      <c r="I59" s="9" t="s">
        <v>207</v>
      </c>
      <c r="J59" s="9" t="s">
        <v>207</v>
      </c>
      <c r="K59" t="s">
        <v>194</v>
      </c>
      <c r="L59">
        <v>14</v>
      </c>
      <c r="O59" s="9" t="s">
        <v>207</v>
      </c>
    </row>
    <row r="60" spans="1:15" x14ac:dyDescent="0.25">
      <c r="A60">
        <v>16</v>
      </c>
      <c r="B60" t="s">
        <v>138</v>
      </c>
      <c r="D60" s="6" t="s">
        <v>94</v>
      </c>
      <c r="F60" s="24" t="s">
        <v>65</v>
      </c>
      <c r="I60" t="s">
        <v>167</v>
      </c>
      <c r="J60" s="9" t="s">
        <v>207</v>
      </c>
      <c r="K60" s="9" t="s">
        <v>275</v>
      </c>
      <c r="L60" s="9"/>
      <c r="O60" t="s">
        <v>167</v>
      </c>
    </row>
    <row r="61" spans="1:15" x14ac:dyDescent="0.25">
      <c r="D61" s="6" t="s">
        <v>94</v>
      </c>
      <c r="F61" s="24" t="s">
        <v>535</v>
      </c>
      <c r="I61" t="s">
        <v>639</v>
      </c>
      <c r="J61" s="9" t="s">
        <v>207</v>
      </c>
      <c r="K61" s="9" t="s">
        <v>536</v>
      </c>
      <c r="L61" s="9"/>
      <c r="O61" t="s">
        <v>639</v>
      </c>
    </row>
    <row r="62" spans="1:15" x14ac:dyDescent="0.25">
      <c r="D62" s="6" t="s">
        <v>94</v>
      </c>
      <c r="E62" s="15"/>
      <c r="F62" s="24" t="s">
        <v>415</v>
      </c>
      <c r="I62" s="9" t="s">
        <v>207</v>
      </c>
      <c r="J62" s="9" t="s">
        <v>207</v>
      </c>
      <c r="K62" s="9" t="s">
        <v>416</v>
      </c>
      <c r="L62" s="9"/>
      <c r="M62" t="s">
        <v>378</v>
      </c>
      <c r="O62" s="9" t="s">
        <v>207</v>
      </c>
    </row>
    <row r="63" spans="1:15" x14ac:dyDescent="0.25">
      <c r="D63" s="6" t="s">
        <v>94</v>
      </c>
      <c r="F63" s="24" t="s">
        <v>162</v>
      </c>
      <c r="I63" t="s">
        <v>167</v>
      </c>
      <c r="J63" s="9" t="s">
        <v>207</v>
      </c>
      <c r="K63" s="9" t="s">
        <v>207</v>
      </c>
      <c r="L63" s="9"/>
      <c r="O63" s="9" t="s">
        <v>207</v>
      </c>
    </row>
    <row r="64" spans="1:15" x14ac:dyDescent="0.25">
      <c r="D64" s="5" t="s">
        <v>95</v>
      </c>
      <c r="F64" s="24" t="s">
        <v>60</v>
      </c>
      <c r="I64" s="9" t="s">
        <v>207</v>
      </c>
      <c r="J64" s="9" t="s">
        <v>207</v>
      </c>
      <c r="K64" t="s">
        <v>186</v>
      </c>
      <c r="L64">
        <v>12</v>
      </c>
      <c r="O64" s="9" t="s">
        <v>207</v>
      </c>
    </row>
    <row r="65" spans="1:15" x14ac:dyDescent="0.25">
      <c r="D65" s="5" t="s">
        <v>95</v>
      </c>
      <c r="F65" s="24" t="s">
        <v>61</v>
      </c>
      <c r="I65" s="9" t="s">
        <v>207</v>
      </c>
      <c r="J65" s="9" t="s">
        <v>207</v>
      </c>
      <c r="K65" t="s">
        <v>187</v>
      </c>
      <c r="L65">
        <v>13</v>
      </c>
      <c r="O65" s="9" t="s">
        <v>207</v>
      </c>
    </row>
    <row r="66" spans="1:15" x14ac:dyDescent="0.25">
      <c r="D66" s="5" t="s">
        <v>95</v>
      </c>
      <c r="F66" s="24" t="s">
        <v>62</v>
      </c>
      <c r="I66" s="9" t="s">
        <v>207</v>
      </c>
      <c r="J66" s="9" t="s">
        <v>207</v>
      </c>
      <c r="K66" t="s">
        <v>195</v>
      </c>
      <c r="L66">
        <v>21</v>
      </c>
      <c r="O66" s="9" t="s">
        <v>207</v>
      </c>
    </row>
    <row r="67" spans="1:15" x14ac:dyDescent="0.25">
      <c r="D67" s="5" t="s">
        <v>95</v>
      </c>
      <c r="F67" s="24" t="s">
        <v>64</v>
      </c>
      <c r="I67" s="9" t="s">
        <v>207</v>
      </c>
      <c r="J67" s="9" t="s">
        <v>207</v>
      </c>
      <c r="K67" t="s">
        <v>196</v>
      </c>
      <c r="L67">
        <v>22</v>
      </c>
      <c r="O67" s="9" t="s">
        <v>207</v>
      </c>
    </row>
    <row r="68" spans="1:15" x14ac:dyDescent="0.25">
      <c r="D68" s="5" t="s">
        <v>95</v>
      </c>
      <c r="F68" s="24" t="s">
        <v>63</v>
      </c>
      <c r="I68" s="9" t="s">
        <v>207</v>
      </c>
      <c r="J68" s="9" t="s">
        <v>207</v>
      </c>
      <c r="K68" t="s">
        <v>188</v>
      </c>
      <c r="L68">
        <v>24</v>
      </c>
      <c r="O68" s="9" t="s">
        <v>207</v>
      </c>
    </row>
    <row r="69" spans="1:15" x14ac:dyDescent="0.25">
      <c r="D69" s="5" t="s">
        <v>95</v>
      </c>
      <c r="F69" s="24" t="s">
        <v>408</v>
      </c>
      <c r="I69" s="9" t="s">
        <v>207</v>
      </c>
      <c r="J69" s="9" t="s">
        <v>207</v>
      </c>
      <c r="K69" t="s">
        <v>409</v>
      </c>
      <c r="L69">
        <v>23</v>
      </c>
      <c r="O69" s="9" t="s">
        <v>207</v>
      </c>
    </row>
    <row r="70" spans="1:15" x14ac:dyDescent="0.25">
      <c r="D70" s="5" t="s">
        <v>95</v>
      </c>
      <c r="F70" s="24" t="s">
        <v>418</v>
      </c>
      <c r="I70" s="9" t="s">
        <v>207</v>
      </c>
      <c r="J70" s="9" t="s">
        <v>207</v>
      </c>
      <c r="K70" t="s">
        <v>417</v>
      </c>
      <c r="L70">
        <v>11</v>
      </c>
      <c r="M70" t="s">
        <v>378</v>
      </c>
      <c r="O70" s="9" t="s">
        <v>207</v>
      </c>
    </row>
    <row r="71" spans="1:15" x14ac:dyDescent="0.25">
      <c r="A71">
        <v>18</v>
      </c>
      <c r="B71" t="s">
        <v>137</v>
      </c>
      <c r="D71" s="6" t="s">
        <v>94</v>
      </c>
      <c r="F71" s="25" t="s">
        <v>68</v>
      </c>
      <c r="I71" t="s">
        <v>168</v>
      </c>
      <c r="J71" s="9" t="s">
        <v>207</v>
      </c>
      <c r="K71" t="s">
        <v>274</v>
      </c>
      <c r="L71" s="9"/>
      <c r="O71" t="s">
        <v>168</v>
      </c>
    </row>
    <row r="72" spans="1:15" x14ac:dyDescent="0.25">
      <c r="D72" s="6" t="s">
        <v>94</v>
      </c>
      <c r="F72" s="25" t="s">
        <v>541</v>
      </c>
      <c r="I72" s="9" t="s">
        <v>207</v>
      </c>
      <c r="J72" s="9" t="s">
        <v>207</v>
      </c>
      <c r="K72" t="s">
        <v>47</v>
      </c>
      <c r="L72" s="9"/>
      <c r="O72" s="9" t="s">
        <v>207</v>
      </c>
    </row>
    <row r="73" spans="1:15" x14ac:dyDescent="0.25">
      <c r="D73" s="6" t="s">
        <v>94</v>
      </c>
      <c r="F73" s="25" t="s">
        <v>537</v>
      </c>
      <c r="I73" t="s">
        <v>640</v>
      </c>
      <c r="J73" s="9" t="s">
        <v>207</v>
      </c>
      <c r="K73" t="s">
        <v>538</v>
      </c>
      <c r="L73" s="9"/>
      <c r="O73" t="s">
        <v>640</v>
      </c>
    </row>
    <row r="74" spans="1:15" x14ac:dyDescent="0.25">
      <c r="D74" s="6" t="s">
        <v>94</v>
      </c>
      <c r="F74" s="25" t="s">
        <v>542</v>
      </c>
      <c r="I74" s="9" t="s">
        <v>207</v>
      </c>
      <c r="J74" s="9" t="s">
        <v>207</v>
      </c>
      <c r="K74" t="s">
        <v>47</v>
      </c>
      <c r="L74" s="9"/>
      <c r="O74" s="9" t="s">
        <v>207</v>
      </c>
    </row>
    <row r="75" spans="1:15" x14ac:dyDescent="0.25">
      <c r="D75" s="6" t="s">
        <v>94</v>
      </c>
      <c r="F75" s="25" t="s">
        <v>272</v>
      </c>
      <c r="I75" s="9" t="s">
        <v>207</v>
      </c>
      <c r="J75" s="9" t="s">
        <v>207</v>
      </c>
      <c r="K75" t="s">
        <v>273</v>
      </c>
      <c r="L75" s="9"/>
      <c r="M75" t="s">
        <v>378</v>
      </c>
      <c r="O75" s="9" t="s">
        <v>207</v>
      </c>
    </row>
    <row r="76" spans="1:15" x14ac:dyDescent="0.25">
      <c r="D76" s="5" t="s">
        <v>95</v>
      </c>
      <c r="F76" s="25" t="s">
        <v>66</v>
      </c>
      <c r="I76" s="9" t="s">
        <v>207</v>
      </c>
      <c r="J76" s="9" t="s">
        <v>207</v>
      </c>
      <c r="K76" t="s">
        <v>197</v>
      </c>
      <c r="L76">
        <v>35</v>
      </c>
      <c r="O76" s="9" t="s">
        <v>207</v>
      </c>
    </row>
    <row r="77" spans="1:15" x14ac:dyDescent="0.25">
      <c r="D77" s="5" t="s">
        <v>95</v>
      </c>
      <c r="F77" s="25" t="s">
        <v>67</v>
      </c>
      <c r="I77" s="9" t="s">
        <v>207</v>
      </c>
      <c r="J77" s="9" t="s">
        <v>207</v>
      </c>
      <c r="K77" t="s">
        <v>198</v>
      </c>
      <c r="L77">
        <v>34</v>
      </c>
      <c r="O77" s="9" t="s">
        <v>207</v>
      </c>
    </row>
    <row r="78" spans="1:15" x14ac:dyDescent="0.25">
      <c r="D78" s="5" t="s">
        <v>95</v>
      </c>
      <c r="F78" s="25" t="s">
        <v>276</v>
      </c>
      <c r="H78">
        <v>1</v>
      </c>
      <c r="I78" s="9" t="s">
        <v>207</v>
      </c>
      <c r="J78" s="9" t="s">
        <v>207</v>
      </c>
      <c r="K78" t="s">
        <v>277</v>
      </c>
      <c r="L78">
        <v>32</v>
      </c>
      <c r="M78" t="s">
        <v>378</v>
      </c>
      <c r="O78" s="9" t="s">
        <v>207</v>
      </c>
    </row>
    <row r="79" spans="1:15" x14ac:dyDescent="0.25">
      <c r="A79">
        <v>20</v>
      </c>
      <c r="B79" t="s">
        <v>130</v>
      </c>
      <c r="D79" s="6" t="s">
        <v>94</v>
      </c>
      <c r="F79" s="26" t="s">
        <v>89</v>
      </c>
      <c r="I79" t="s">
        <v>169</v>
      </c>
      <c r="J79" s="9" t="s">
        <v>207</v>
      </c>
      <c r="K79" s="9" t="s">
        <v>255</v>
      </c>
      <c r="L79" s="9"/>
      <c r="O79" t="s">
        <v>169</v>
      </c>
    </row>
    <row r="80" spans="1:15" x14ac:dyDescent="0.25">
      <c r="D80" s="6" t="s">
        <v>94</v>
      </c>
      <c r="F80" s="26" t="s">
        <v>397</v>
      </c>
      <c r="I80" s="9" t="s">
        <v>207</v>
      </c>
      <c r="J80" s="9" t="s">
        <v>207</v>
      </c>
      <c r="K80" s="9" t="s">
        <v>394</v>
      </c>
      <c r="L80" s="9"/>
      <c r="M80" t="s">
        <v>378</v>
      </c>
      <c r="O80" s="9" t="s">
        <v>207</v>
      </c>
    </row>
    <row r="81" spans="2:15" x14ac:dyDescent="0.25">
      <c r="D81" s="6" t="s">
        <v>94</v>
      </c>
      <c r="F81" s="26" t="s">
        <v>258</v>
      </c>
      <c r="I81" s="9" t="s">
        <v>207</v>
      </c>
      <c r="J81" s="9" t="s">
        <v>207</v>
      </c>
      <c r="K81" s="9" t="s">
        <v>259</v>
      </c>
      <c r="L81" s="9"/>
      <c r="M81" t="s">
        <v>378</v>
      </c>
      <c r="O81" s="9" t="s">
        <v>207</v>
      </c>
    </row>
    <row r="82" spans="2:15" x14ac:dyDescent="0.25">
      <c r="D82" s="6" t="s">
        <v>94</v>
      </c>
      <c r="F82" s="26" t="s">
        <v>231</v>
      </c>
      <c r="I82" s="9" t="s">
        <v>207</v>
      </c>
      <c r="J82" s="9" t="s">
        <v>207</v>
      </c>
      <c r="K82" s="9" t="s">
        <v>318</v>
      </c>
      <c r="L82" s="9"/>
      <c r="O82" s="9" t="s">
        <v>207</v>
      </c>
    </row>
    <row r="83" spans="2:15" x14ac:dyDescent="0.25">
      <c r="D83" s="6" t="s">
        <v>94</v>
      </c>
      <c r="F83" s="26" t="s">
        <v>232</v>
      </c>
      <c r="I83" s="9" t="s">
        <v>207</v>
      </c>
      <c r="J83" s="9" t="s">
        <v>207</v>
      </c>
      <c r="K83" s="9" t="s">
        <v>233</v>
      </c>
      <c r="L83" s="9"/>
      <c r="O83" s="9" t="s">
        <v>207</v>
      </c>
    </row>
    <row r="84" spans="2:15" x14ac:dyDescent="0.25">
      <c r="D84" s="10" t="s">
        <v>234</v>
      </c>
      <c r="F84" s="26" t="s">
        <v>235</v>
      </c>
      <c r="I84" s="9" t="s">
        <v>207</v>
      </c>
      <c r="J84" s="9" t="s">
        <v>207</v>
      </c>
      <c r="K84" s="9" t="s">
        <v>233</v>
      </c>
      <c r="L84" s="9"/>
      <c r="O84" s="9" t="s">
        <v>207</v>
      </c>
    </row>
    <row r="85" spans="2:15" x14ac:dyDescent="0.25">
      <c r="B85" t="s">
        <v>132</v>
      </c>
      <c r="D85" s="6" t="s">
        <v>94</v>
      </c>
      <c r="F85" s="31" t="s">
        <v>108</v>
      </c>
      <c r="I85" s="9" t="s">
        <v>207</v>
      </c>
      <c r="J85" s="9" t="s">
        <v>207</v>
      </c>
      <c r="K85" s="9" t="s">
        <v>359</v>
      </c>
      <c r="L85" s="9"/>
      <c r="O85" s="9" t="s">
        <v>207</v>
      </c>
    </row>
    <row r="86" spans="2:15" x14ac:dyDescent="0.25">
      <c r="B86" t="s">
        <v>118</v>
      </c>
      <c r="C86" t="s">
        <v>131</v>
      </c>
      <c r="D86" s="6" t="s">
        <v>94</v>
      </c>
      <c r="F86" s="26" t="s">
        <v>92</v>
      </c>
      <c r="I86" s="9" t="s">
        <v>207</v>
      </c>
      <c r="J86" s="9" t="s">
        <v>207</v>
      </c>
      <c r="K86" s="9" t="s">
        <v>317</v>
      </c>
      <c r="L86" s="9"/>
      <c r="O86" s="9" t="s">
        <v>207</v>
      </c>
    </row>
    <row r="87" spans="2:15" x14ac:dyDescent="0.25">
      <c r="D87" s="6" t="s">
        <v>94</v>
      </c>
      <c r="F87" s="26" t="s">
        <v>294</v>
      </c>
      <c r="I87" s="9" t="s">
        <v>207</v>
      </c>
      <c r="J87" s="9" t="s">
        <v>207</v>
      </c>
      <c r="K87" s="9" t="s">
        <v>328</v>
      </c>
      <c r="L87" s="9"/>
      <c r="O87" s="9" t="s">
        <v>207</v>
      </c>
    </row>
    <row r="88" spans="2:15" x14ac:dyDescent="0.25">
      <c r="B88" t="s">
        <v>133</v>
      </c>
      <c r="D88" s="5" t="s">
        <v>95</v>
      </c>
      <c r="F88" s="26" t="s">
        <v>393</v>
      </c>
      <c r="I88" s="9" t="s">
        <v>207</v>
      </c>
      <c r="J88" s="9" t="s">
        <v>207</v>
      </c>
      <c r="K88" t="s">
        <v>189</v>
      </c>
      <c r="L88">
        <v>17</v>
      </c>
      <c r="O88" s="9" t="s">
        <v>207</v>
      </c>
    </row>
    <row r="89" spans="2:15" x14ac:dyDescent="0.25">
      <c r="B89" t="s">
        <v>134</v>
      </c>
      <c r="D89" s="5" t="s">
        <v>95</v>
      </c>
      <c r="F89" s="26" t="s">
        <v>100</v>
      </c>
      <c r="I89" s="9" t="s">
        <v>207</v>
      </c>
      <c r="J89" s="9" t="s">
        <v>207</v>
      </c>
      <c r="K89" t="s">
        <v>190</v>
      </c>
      <c r="L89">
        <v>15</v>
      </c>
      <c r="O89" s="9" t="s">
        <v>207</v>
      </c>
    </row>
    <row r="90" spans="2:15" x14ac:dyDescent="0.25">
      <c r="D90" s="5" t="s">
        <v>95</v>
      </c>
      <c r="F90" s="26" t="s">
        <v>101</v>
      </c>
      <c r="I90" s="9" t="s">
        <v>207</v>
      </c>
      <c r="J90" s="9" t="s">
        <v>207</v>
      </c>
      <c r="K90" t="s">
        <v>191</v>
      </c>
      <c r="L90">
        <v>16</v>
      </c>
      <c r="O90" s="9" t="s">
        <v>207</v>
      </c>
    </row>
    <row r="91" spans="2:15" x14ac:dyDescent="0.25">
      <c r="D91" s="5" t="s">
        <v>95</v>
      </c>
      <c r="F91" s="26" t="s">
        <v>102</v>
      </c>
      <c r="I91" s="9" t="s">
        <v>207</v>
      </c>
      <c r="J91" s="9" t="s">
        <v>207</v>
      </c>
      <c r="K91" t="s">
        <v>199</v>
      </c>
      <c r="L91">
        <v>57</v>
      </c>
      <c r="O91" s="9" t="s">
        <v>207</v>
      </c>
    </row>
    <row r="92" spans="2:15" x14ac:dyDescent="0.25">
      <c r="D92" s="5" t="s">
        <v>95</v>
      </c>
      <c r="F92" s="26" t="s">
        <v>103</v>
      </c>
      <c r="I92" s="9" t="s">
        <v>207</v>
      </c>
      <c r="J92" s="9" t="s">
        <v>207</v>
      </c>
      <c r="K92" t="s">
        <v>200</v>
      </c>
      <c r="L92">
        <v>54</v>
      </c>
      <c r="O92" s="9" t="s">
        <v>207</v>
      </c>
    </row>
    <row r="93" spans="2:15" x14ac:dyDescent="0.25">
      <c r="D93" s="5" t="s">
        <v>95</v>
      </c>
      <c r="F93" s="26" t="s">
        <v>104</v>
      </c>
      <c r="I93" s="9" t="s">
        <v>207</v>
      </c>
      <c r="J93" s="9" t="s">
        <v>207</v>
      </c>
      <c r="K93" t="s">
        <v>201</v>
      </c>
      <c r="L93">
        <v>55</v>
      </c>
      <c r="O93" s="9" t="s">
        <v>207</v>
      </c>
    </row>
    <row r="94" spans="2:15" x14ac:dyDescent="0.25">
      <c r="D94" s="5" t="s">
        <v>95</v>
      </c>
      <c r="F94" s="26" t="s">
        <v>105</v>
      </c>
      <c r="I94" s="9" t="s">
        <v>207</v>
      </c>
      <c r="J94" s="9" t="s">
        <v>207</v>
      </c>
      <c r="K94" t="s">
        <v>202</v>
      </c>
      <c r="L94">
        <v>56</v>
      </c>
      <c r="O94" s="9" t="s">
        <v>207</v>
      </c>
    </row>
    <row r="95" spans="2:15" x14ac:dyDescent="0.25">
      <c r="D95" s="5" t="s">
        <v>95</v>
      </c>
      <c r="F95" s="26" t="s">
        <v>396</v>
      </c>
      <c r="I95" s="9" t="s">
        <v>207</v>
      </c>
      <c r="J95" s="9" t="s">
        <v>207</v>
      </c>
      <c r="K95" t="s">
        <v>395</v>
      </c>
      <c r="L95">
        <v>53</v>
      </c>
      <c r="M95" t="s">
        <v>378</v>
      </c>
      <c r="O95" s="9" t="s">
        <v>207</v>
      </c>
    </row>
    <row r="96" spans="2:15" x14ac:dyDescent="0.25">
      <c r="D96" s="5" t="s">
        <v>95</v>
      </c>
      <c r="F96" s="26" t="s">
        <v>260</v>
      </c>
      <c r="I96" s="9" t="s">
        <v>207</v>
      </c>
      <c r="J96" s="9" t="s">
        <v>207</v>
      </c>
      <c r="K96" t="s">
        <v>391</v>
      </c>
      <c r="L96">
        <v>52</v>
      </c>
      <c r="M96" t="s">
        <v>378</v>
      </c>
      <c r="O96" s="9" t="s">
        <v>207</v>
      </c>
    </row>
    <row r="97" spans="1:15" x14ac:dyDescent="0.25">
      <c r="D97" s="6" t="s">
        <v>94</v>
      </c>
      <c r="F97" s="7" t="s">
        <v>547</v>
      </c>
      <c r="I97" t="s">
        <v>636</v>
      </c>
      <c r="J97" s="9" t="s">
        <v>207</v>
      </c>
      <c r="K97" t="s">
        <v>548</v>
      </c>
      <c r="O97" t="s">
        <v>636</v>
      </c>
    </row>
    <row r="98" spans="1:15" x14ac:dyDescent="0.25">
      <c r="A98">
        <v>17</v>
      </c>
      <c r="B98" t="s">
        <v>135</v>
      </c>
      <c r="D98" s="6" t="s">
        <v>94</v>
      </c>
      <c r="F98" s="25" t="s">
        <v>488</v>
      </c>
      <c r="I98" t="s">
        <v>637</v>
      </c>
      <c r="J98" s="9" t="s">
        <v>207</v>
      </c>
      <c r="K98" s="9" t="s">
        <v>457</v>
      </c>
      <c r="L98" s="9"/>
      <c r="M98" t="s">
        <v>378</v>
      </c>
      <c r="O98" t="s">
        <v>637</v>
      </c>
    </row>
    <row r="99" spans="1:15" x14ac:dyDescent="0.25">
      <c r="D99" s="5" t="s">
        <v>95</v>
      </c>
      <c r="F99" s="25" t="s">
        <v>456</v>
      </c>
      <c r="I99" s="9" t="s">
        <v>207</v>
      </c>
      <c r="J99" s="9" t="s">
        <v>207</v>
      </c>
      <c r="K99" t="s">
        <v>336</v>
      </c>
      <c r="L99">
        <v>51</v>
      </c>
      <c r="M99" t="s">
        <v>378</v>
      </c>
      <c r="O99" s="9" t="s">
        <v>207</v>
      </c>
    </row>
    <row r="100" spans="1:15" x14ac:dyDescent="0.25">
      <c r="B100" t="s">
        <v>530</v>
      </c>
      <c r="D100" s="6" t="s">
        <v>94</v>
      </c>
      <c r="F100" s="5" t="s">
        <v>528</v>
      </c>
      <c r="I100" t="s">
        <v>638</v>
      </c>
      <c r="J100" s="9" t="s">
        <v>207</v>
      </c>
      <c r="K100" t="s">
        <v>531</v>
      </c>
      <c r="O100" t="s">
        <v>638</v>
      </c>
    </row>
    <row r="101" spans="1:15" x14ac:dyDescent="0.25">
      <c r="D101" s="6" t="s">
        <v>94</v>
      </c>
      <c r="F101" s="5" t="s">
        <v>650</v>
      </c>
      <c r="I101" s="9" t="s">
        <v>207</v>
      </c>
      <c r="J101" s="9" t="s">
        <v>207</v>
      </c>
      <c r="K101" t="s">
        <v>651</v>
      </c>
      <c r="O101" s="9" t="s">
        <v>207</v>
      </c>
    </row>
    <row r="102" spans="1:15" x14ac:dyDescent="0.25">
      <c r="D102" s="6" t="s">
        <v>94</v>
      </c>
      <c r="F102" s="5" t="s">
        <v>529</v>
      </c>
      <c r="I102" s="9" t="s">
        <v>207</v>
      </c>
      <c r="J102" s="9" t="s">
        <v>207</v>
      </c>
      <c r="K102" t="s">
        <v>532</v>
      </c>
      <c r="O102" s="9" t="s">
        <v>207</v>
      </c>
    </row>
    <row r="103" spans="1:15" x14ac:dyDescent="0.25">
      <c r="D103" s="10" t="s">
        <v>234</v>
      </c>
      <c r="F103" s="5" t="s">
        <v>533</v>
      </c>
      <c r="I103" s="9" t="s">
        <v>207</v>
      </c>
      <c r="J103" s="9" t="s">
        <v>207</v>
      </c>
      <c r="K103" t="s">
        <v>534</v>
      </c>
      <c r="O103" s="9" t="s">
        <v>207</v>
      </c>
    </row>
    <row r="104" spans="1:15" x14ac:dyDescent="0.25">
      <c r="B104" t="s">
        <v>163</v>
      </c>
      <c r="D104" s="6" t="s">
        <v>94</v>
      </c>
      <c r="F104" s="27" t="s">
        <v>209</v>
      </c>
      <c r="I104" t="s">
        <v>641</v>
      </c>
      <c r="J104" s="9" t="s">
        <v>207</v>
      </c>
      <c r="K104" t="s">
        <v>289</v>
      </c>
      <c r="L104" s="9"/>
      <c r="O104" t="s">
        <v>641</v>
      </c>
    </row>
    <row r="105" spans="1:15" x14ac:dyDescent="0.25">
      <c r="D105" s="5" t="s">
        <v>95</v>
      </c>
      <c r="F105" s="27" t="s">
        <v>164</v>
      </c>
      <c r="I105" s="9" t="s">
        <v>207</v>
      </c>
      <c r="J105" s="9" t="s">
        <v>207</v>
      </c>
      <c r="K105" t="s">
        <v>193</v>
      </c>
      <c r="L105">
        <v>41</v>
      </c>
      <c r="O105" s="9" t="s">
        <v>207</v>
      </c>
    </row>
    <row r="106" spans="1:15" x14ac:dyDescent="0.25">
      <c r="D106" s="5" t="s">
        <v>95</v>
      </c>
      <c r="F106" s="27" t="s">
        <v>165</v>
      </c>
      <c r="I106" s="9" t="s">
        <v>207</v>
      </c>
      <c r="J106" s="9" t="s">
        <v>207</v>
      </c>
      <c r="K106" t="s">
        <v>203</v>
      </c>
      <c r="L106">
        <v>43</v>
      </c>
      <c r="O106" s="9" t="s">
        <v>207</v>
      </c>
    </row>
    <row r="107" spans="1:15" x14ac:dyDescent="0.25">
      <c r="D107" s="5" t="s">
        <v>95</v>
      </c>
      <c r="F107" s="27" t="s">
        <v>166</v>
      </c>
      <c r="I107" s="9" t="s">
        <v>207</v>
      </c>
      <c r="J107" s="9" t="s">
        <v>207</v>
      </c>
      <c r="K107" t="s">
        <v>256</v>
      </c>
      <c r="L107">
        <v>42</v>
      </c>
      <c r="O107" s="9" t="s">
        <v>207</v>
      </c>
    </row>
    <row r="108" spans="1:15" x14ac:dyDescent="0.25">
      <c r="D108" s="6" t="s">
        <v>94</v>
      </c>
      <c r="F108" s="27" t="s">
        <v>467</v>
      </c>
      <c r="I108" s="9" t="s">
        <v>207</v>
      </c>
      <c r="J108" s="9" t="s">
        <v>207</v>
      </c>
      <c r="K108" t="s">
        <v>458</v>
      </c>
      <c r="M108" t="s">
        <v>466</v>
      </c>
      <c r="O108" s="9" t="s">
        <v>207</v>
      </c>
    </row>
    <row r="109" spans="1:15" x14ac:dyDescent="0.25">
      <c r="D109" s="6" t="s">
        <v>94</v>
      </c>
      <c r="F109" s="27" t="s">
        <v>468</v>
      </c>
      <c r="I109" s="9" t="s">
        <v>207</v>
      </c>
      <c r="J109" s="9" t="s">
        <v>207</v>
      </c>
      <c r="K109" t="s">
        <v>459</v>
      </c>
      <c r="M109" t="s">
        <v>466</v>
      </c>
      <c r="O109" s="9" t="s">
        <v>207</v>
      </c>
    </row>
    <row r="110" spans="1:15" x14ac:dyDescent="0.25">
      <c r="D110" s="6" t="s">
        <v>94</v>
      </c>
      <c r="F110" s="27" t="s">
        <v>469</v>
      </c>
      <c r="I110" s="9" t="s">
        <v>207</v>
      </c>
      <c r="J110" s="9" t="s">
        <v>207</v>
      </c>
      <c r="K110" t="s">
        <v>460</v>
      </c>
      <c r="M110" t="s">
        <v>466</v>
      </c>
      <c r="O110" s="9" t="s">
        <v>207</v>
      </c>
    </row>
    <row r="111" spans="1:15" x14ac:dyDescent="0.25">
      <c r="D111" s="6" t="s">
        <v>94</v>
      </c>
      <c r="F111" s="27" t="s">
        <v>470</v>
      </c>
      <c r="I111" s="9" t="s">
        <v>207</v>
      </c>
      <c r="J111" s="9" t="s">
        <v>207</v>
      </c>
      <c r="K111" t="s">
        <v>461</v>
      </c>
      <c r="M111" t="s">
        <v>466</v>
      </c>
      <c r="O111" s="9" t="s">
        <v>207</v>
      </c>
    </row>
    <row r="112" spans="1:15" x14ac:dyDescent="0.25">
      <c r="D112" s="6" t="s">
        <v>94</v>
      </c>
      <c r="F112" s="27" t="s">
        <v>471</v>
      </c>
      <c r="I112" s="9" t="s">
        <v>207</v>
      </c>
      <c r="J112" s="9" t="s">
        <v>207</v>
      </c>
      <c r="K112" t="s">
        <v>462</v>
      </c>
      <c r="M112" t="s">
        <v>466</v>
      </c>
      <c r="O112" s="9" t="s">
        <v>207</v>
      </c>
    </row>
    <row r="113" spans="2:15" x14ac:dyDescent="0.25">
      <c r="D113" s="6" t="s">
        <v>94</v>
      </c>
      <c r="F113" s="27" t="s">
        <v>472</v>
      </c>
      <c r="I113" s="9" t="s">
        <v>207</v>
      </c>
      <c r="J113" s="9" t="s">
        <v>207</v>
      </c>
      <c r="K113" t="s">
        <v>463</v>
      </c>
      <c r="M113" t="s">
        <v>466</v>
      </c>
      <c r="O113" s="9" t="s">
        <v>207</v>
      </c>
    </row>
    <row r="114" spans="2:15" x14ac:dyDescent="0.25">
      <c r="D114" s="6" t="s">
        <v>94</v>
      </c>
      <c r="F114" s="27" t="s">
        <v>475</v>
      </c>
      <c r="I114" s="9" t="s">
        <v>207</v>
      </c>
      <c r="J114" s="9" t="s">
        <v>207</v>
      </c>
      <c r="K114" t="s">
        <v>483</v>
      </c>
      <c r="M114" t="s">
        <v>466</v>
      </c>
      <c r="O114" s="9" t="s">
        <v>207</v>
      </c>
    </row>
    <row r="115" spans="2:15" x14ac:dyDescent="0.25">
      <c r="D115" s="6" t="s">
        <v>94</v>
      </c>
      <c r="F115" s="27" t="s">
        <v>473</v>
      </c>
      <c r="I115" s="9" t="s">
        <v>207</v>
      </c>
      <c r="J115" s="9" t="s">
        <v>207</v>
      </c>
      <c r="K115" t="s">
        <v>464</v>
      </c>
      <c r="M115" t="s">
        <v>466</v>
      </c>
      <c r="O115" s="9" t="s">
        <v>207</v>
      </c>
    </row>
    <row r="116" spans="2:15" x14ac:dyDescent="0.25">
      <c r="D116" s="6" t="s">
        <v>94</v>
      </c>
      <c r="F116" s="27" t="s">
        <v>474</v>
      </c>
      <c r="I116" s="9" t="s">
        <v>207</v>
      </c>
      <c r="J116" s="9" t="s">
        <v>207</v>
      </c>
      <c r="K116" t="s">
        <v>465</v>
      </c>
      <c r="M116" t="s">
        <v>466</v>
      </c>
      <c r="O116" s="9" t="s">
        <v>207</v>
      </c>
    </row>
    <row r="117" spans="2:15" x14ac:dyDescent="0.25">
      <c r="B117" t="s">
        <v>438</v>
      </c>
      <c r="D117" s="6" t="s">
        <v>94</v>
      </c>
      <c r="F117" s="28" t="s">
        <v>411</v>
      </c>
      <c r="I117" t="s">
        <v>642</v>
      </c>
      <c r="J117" s="9" t="s">
        <v>207</v>
      </c>
      <c r="K117" t="s">
        <v>413</v>
      </c>
      <c r="L117" s="9"/>
      <c r="O117" t="s">
        <v>642</v>
      </c>
    </row>
    <row r="118" spans="2:15" x14ac:dyDescent="0.25">
      <c r="D118" s="6" t="s">
        <v>94</v>
      </c>
      <c r="F118" s="28" t="s">
        <v>492</v>
      </c>
      <c r="I118" s="9" t="s">
        <v>207</v>
      </c>
      <c r="J118" s="9" t="s">
        <v>207</v>
      </c>
      <c r="K118" t="s">
        <v>407</v>
      </c>
      <c r="L118" s="9"/>
      <c r="O118" s="9" t="s">
        <v>207</v>
      </c>
    </row>
    <row r="119" spans="2:15" x14ac:dyDescent="0.25">
      <c r="D119" s="6" t="s">
        <v>94</v>
      </c>
      <c r="F119" s="28" t="s">
        <v>402</v>
      </c>
      <c r="I119" s="9" t="s">
        <v>207</v>
      </c>
      <c r="J119" s="9" t="s">
        <v>207</v>
      </c>
      <c r="K119" t="s">
        <v>406</v>
      </c>
      <c r="L119" s="9"/>
      <c r="M119" t="s">
        <v>378</v>
      </c>
      <c r="O119" s="9" t="s">
        <v>207</v>
      </c>
    </row>
    <row r="120" spans="2:15" x14ac:dyDescent="0.25">
      <c r="D120" s="6" t="s">
        <v>94</v>
      </c>
      <c r="F120" s="28" t="s">
        <v>439</v>
      </c>
      <c r="I120" s="9" t="s">
        <v>207</v>
      </c>
      <c r="J120" s="9" t="s">
        <v>207</v>
      </c>
      <c r="K120" t="s">
        <v>440</v>
      </c>
      <c r="L120" s="9"/>
      <c r="M120" t="s">
        <v>378</v>
      </c>
      <c r="O120" s="9" t="s">
        <v>207</v>
      </c>
    </row>
    <row r="121" spans="2:15" x14ac:dyDescent="0.25">
      <c r="D121" s="5" t="s">
        <v>95</v>
      </c>
      <c r="F121" s="28" t="s">
        <v>412</v>
      </c>
      <c r="I121" s="9" t="s">
        <v>207</v>
      </c>
      <c r="J121" s="9" t="s">
        <v>207</v>
      </c>
      <c r="K121" t="s">
        <v>414</v>
      </c>
      <c r="L121">
        <v>44</v>
      </c>
      <c r="O121" s="9" t="s">
        <v>207</v>
      </c>
    </row>
    <row r="122" spans="2:15" x14ac:dyDescent="0.25">
      <c r="D122" s="5" t="s">
        <v>95</v>
      </c>
      <c r="F122" s="28" t="s">
        <v>405</v>
      </c>
      <c r="I122" s="9" t="s">
        <v>207</v>
      </c>
      <c r="J122" s="9" t="s">
        <v>207</v>
      </c>
      <c r="K122" t="s">
        <v>192</v>
      </c>
      <c r="L122">
        <v>36</v>
      </c>
      <c r="O122" s="9" t="s">
        <v>207</v>
      </c>
    </row>
    <row r="123" spans="2:15" x14ac:dyDescent="0.25">
      <c r="D123" s="5" t="s">
        <v>95</v>
      </c>
      <c r="F123" s="28" t="s">
        <v>403</v>
      </c>
      <c r="I123" s="9" t="s">
        <v>207</v>
      </c>
      <c r="J123" s="9" t="s">
        <v>207</v>
      </c>
      <c r="K123" t="s">
        <v>404</v>
      </c>
      <c r="L123">
        <v>33</v>
      </c>
      <c r="M123" t="s">
        <v>378</v>
      </c>
      <c r="O123" s="9" t="s">
        <v>207</v>
      </c>
    </row>
    <row r="124" spans="2:15" x14ac:dyDescent="0.25">
      <c r="D124" s="5" t="s">
        <v>95</v>
      </c>
      <c r="F124" s="28" t="s">
        <v>436</v>
      </c>
      <c r="I124" s="9" t="s">
        <v>207</v>
      </c>
      <c r="J124" s="9" t="s">
        <v>207</v>
      </c>
      <c r="K124" t="s">
        <v>437</v>
      </c>
      <c r="L124">
        <v>31</v>
      </c>
      <c r="M124" t="s">
        <v>378</v>
      </c>
      <c r="O124" s="9" t="s">
        <v>207</v>
      </c>
    </row>
    <row r="125" spans="2:15" x14ac:dyDescent="0.25">
      <c r="B125" t="s">
        <v>173</v>
      </c>
      <c r="D125" s="6" t="s">
        <v>94</v>
      </c>
      <c r="F125" s="32" t="s">
        <v>174</v>
      </c>
      <c r="I125" t="s">
        <v>643</v>
      </c>
      <c r="J125" s="9" t="s">
        <v>207</v>
      </c>
      <c r="K125" s="9" t="s">
        <v>321</v>
      </c>
      <c r="L125" s="9"/>
      <c r="O125" t="s">
        <v>643</v>
      </c>
    </row>
    <row r="126" spans="2:15" x14ac:dyDescent="0.25">
      <c r="B126" t="s">
        <v>241</v>
      </c>
      <c r="D126" s="6" t="s">
        <v>94</v>
      </c>
      <c r="F126" s="32" t="s">
        <v>175</v>
      </c>
      <c r="I126" s="9" t="s">
        <v>207</v>
      </c>
      <c r="J126" s="9" t="s">
        <v>207</v>
      </c>
      <c r="K126" s="9" t="s">
        <v>322</v>
      </c>
      <c r="L126" s="9"/>
      <c r="O126" s="9" t="s">
        <v>207</v>
      </c>
    </row>
    <row r="127" spans="2:15" x14ac:dyDescent="0.25">
      <c r="B127" t="s">
        <v>243</v>
      </c>
      <c r="D127" s="6" t="s">
        <v>94</v>
      </c>
      <c r="F127" s="32" t="s">
        <v>182</v>
      </c>
      <c r="I127" s="9" t="s">
        <v>207</v>
      </c>
      <c r="J127" s="9" t="s">
        <v>207</v>
      </c>
      <c r="K127" s="9" t="s">
        <v>323</v>
      </c>
      <c r="L127" s="9"/>
      <c r="M127" t="s">
        <v>378</v>
      </c>
      <c r="O127" s="9" t="s">
        <v>207</v>
      </c>
    </row>
    <row r="128" spans="2:15" x14ac:dyDescent="0.25">
      <c r="B128" t="s">
        <v>242</v>
      </c>
      <c r="D128" s="6" t="s">
        <v>94</v>
      </c>
      <c r="F128" s="32" t="s">
        <v>208</v>
      </c>
      <c r="I128" s="9" t="s">
        <v>207</v>
      </c>
      <c r="J128" s="9" t="s">
        <v>207</v>
      </c>
      <c r="K128" s="9" t="s">
        <v>324</v>
      </c>
      <c r="L128" s="9"/>
      <c r="M128" t="s">
        <v>378</v>
      </c>
      <c r="O128" s="9" t="s">
        <v>207</v>
      </c>
    </row>
    <row r="129" spans="2:15" x14ac:dyDescent="0.25">
      <c r="D129" s="6" t="s">
        <v>94</v>
      </c>
      <c r="F129" s="32" t="s">
        <v>319</v>
      </c>
      <c r="I129" s="9" t="s">
        <v>207</v>
      </c>
      <c r="J129" s="9" t="s">
        <v>207</v>
      </c>
      <c r="K129" s="9" t="s">
        <v>320</v>
      </c>
      <c r="L129" s="9"/>
      <c r="M129" t="s">
        <v>378</v>
      </c>
      <c r="O129" s="9" t="s">
        <v>207</v>
      </c>
    </row>
    <row r="130" spans="2:15" x14ac:dyDescent="0.25">
      <c r="B130" t="s">
        <v>240</v>
      </c>
      <c r="D130" s="6" t="s">
        <v>94</v>
      </c>
      <c r="F130" s="32" t="s">
        <v>236</v>
      </c>
      <c r="I130" s="9" t="s">
        <v>207</v>
      </c>
      <c r="J130" s="9" t="s">
        <v>207</v>
      </c>
      <c r="K130" s="9" t="s">
        <v>237</v>
      </c>
      <c r="L130" s="9"/>
      <c r="M130" t="s">
        <v>378</v>
      </c>
      <c r="O130" s="9" t="s">
        <v>207</v>
      </c>
    </row>
    <row r="131" spans="2:15" x14ac:dyDescent="0.25">
      <c r="D131" s="5" t="s">
        <v>95</v>
      </c>
      <c r="F131" s="32" t="s">
        <v>176</v>
      </c>
      <c r="I131" s="9" t="s">
        <v>207</v>
      </c>
      <c r="J131" s="9" t="s">
        <v>207</v>
      </c>
      <c r="K131" t="s">
        <v>204</v>
      </c>
      <c r="L131">
        <v>64</v>
      </c>
      <c r="O131" s="9" t="s">
        <v>207</v>
      </c>
    </row>
    <row r="132" spans="2:15" x14ac:dyDescent="0.25">
      <c r="D132" s="5" t="s">
        <v>95</v>
      </c>
      <c r="F132" s="32" t="s">
        <v>177</v>
      </c>
      <c r="I132" s="9" t="s">
        <v>207</v>
      </c>
      <c r="J132" s="9" t="s">
        <v>207</v>
      </c>
      <c r="K132" t="s">
        <v>205</v>
      </c>
      <c r="L132">
        <v>65</v>
      </c>
      <c r="O132" s="9" t="s">
        <v>207</v>
      </c>
    </row>
    <row r="133" spans="2:15" x14ac:dyDescent="0.25">
      <c r="D133" s="5" t="s">
        <v>95</v>
      </c>
      <c r="F133" s="32" t="s">
        <v>443</v>
      </c>
      <c r="I133" s="9" t="s">
        <v>207</v>
      </c>
      <c r="J133" s="9" t="s">
        <v>207</v>
      </c>
      <c r="K133" t="s">
        <v>210</v>
      </c>
      <c r="L133">
        <v>66</v>
      </c>
      <c r="O133" s="9" t="s">
        <v>207</v>
      </c>
    </row>
    <row r="134" spans="2:15" x14ac:dyDescent="0.25">
      <c r="D134" s="5" t="s">
        <v>95</v>
      </c>
      <c r="F134" s="32" t="s">
        <v>183</v>
      </c>
      <c r="I134" s="9" t="s">
        <v>207</v>
      </c>
      <c r="J134" s="9" t="s">
        <v>207</v>
      </c>
      <c r="K134" t="s">
        <v>206</v>
      </c>
      <c r="L134">
        <v>68</v>
      </c>
      <c r="O134" s="9" t="s">
        <v>207</v>
      </c>
    </row>
    <row r="135" spans="2:15" x14ac:dyDescent="0.25">
      <c r="D135" s="5" t="s">
        <v>95</v>
      </c>
      <c r="F135" s="32" t="s">
        <v>223</v>
      </c>
      <c r="I135" s="9" t="s">
        <v>207</v>
      </c>
      <c r="J135" s="9" t="s">
        <v>207</v>
      </c>
      <c r="K135" t="s">
        <v>224</v>
      </c>
      <c r="L135">
        <v>67</v>
      </c>
      <c r="O135" s="9" t="s">
        <v>207</v>
      </c>
    </row>
    <row r="136" spans="2:15" x14ac:dyDescent="0.25">
      <c r="D136" s="5" t="s">
        <v>95</v>
      </c>
      <c r="F136" s="32" t="s">
        <v>516</v>
      </c>
      <c r="I136" s="9" t="s">
        <v>207</v>
      </c>
      <c r="J136" s="9" t="s">
        <v>207</v>
      </c>
      <c r="K136" t="s">
        <v>510</v>
      </c>
      <c r="L136">
        <v>69</v>
      </c>
      <c r="M136" t="s">
        <v>378</v>
      </c>
      <c r="O136" s="9" t="s">
        <v>207</v>
      </c>
    </row>
    <row r="137" spans="2:15" x14ac:dyDescent="0.25">
      <c r="D137" s="5" t="s">
        <v>95</v>
      </c>
      <c r="F137" s="32" t="s">
        <v>184</v>
      </c>
      <c r="I137" s="9" t="s">
        <v>207</v>
      </c>
      <c r="J137" s="9" t="s">
        <v>207</v>
      </c>
      <c r="K137" t="s">
        <v>326</v>
      </c>
      <c r="L137">
        <v>63</v>
      </c>
      <c r="M137" t="s">
        <v>378</v>
      </c>
      <c r="O137" s="9" t="s">
        <v>207</v>
      </c>
    </row>
    <row r="138" spans="2:15" x14ac:dyDescent="0.25">
      <c r="D138" s="5" t="s">
        <v>95</v>
      </c>
      <c r="F138" s="32" t="s">
        <v>325</v>
      </c>
      <c r="I138" s="9" t="s">
        <v>207</v>
      </c>
      <c r="J138" s="9" t="s">
        <v>207</v>
      </c>
      <c r="K138" t="s">
        <v>327</v>
      </c>
      <c r="L138">
        <v>62</v>
      </c>
      <c r="M138" t="s">
        <v>378</v>
      </c>
      <c r="O138" s="9" t="s">
        <v>207</v>
      </c>
    </row>
    <row r="139" spans="2:15" x14ac:dyDescent="0.25">
      <c r="D139" s="5" t="s">
        <v>95</v>
      </c>
      <c r="F139" s="32" t="s">
        <v>238</v>
      </c>
      <c r="I139" s="9" t="s">
        <v>207</v>
      </c>
      <c r="J139" s="9" t="s">
        <v>207</v>
      </c>
      <c r="K139" t="s">
        <v>239</v>
      </c>
      <c r="L139">
        <v>61</v>
      </c>
      <c r="M139" t="s">
        <v>378</v>
      </c>
      <c r="O139" s="9" t="s">
        <v>207</v>
      </c>
    </row>
    <row r="140" spans="2:15" x14ac:dyDescent="0.25">
      <c r="D140" s="6" t="s">
        <v>94</v>
      </c>
      <c r="F140" s="8" t="s">
        <v>361</v>
      </c>
      <c r="I140" t="s">
        <v>644</v>
      </c>
      <c r="J140" s="9" t="s">
        <v>207</v>
      </c>
      <c r="K140" t="s">
        <v>362</v>
      </c>
      <c r="L140" s="9"/>
      <c r="O140" t="s">
        <v>644</v>
      </c>
    </row>
    <row r="141" spans="2:15" x14ac:dyDescent="0.25">
      <c r="D141" s="5" t="s">
        <v>95</v>
      </c>
      <c r="F141" s="8" t="s">
        <v>360</v>
      </c>
      <c r="I141" s="9" t="s">
        <v>207</v>
      </c>
      <c r="J141" s="9" t="s">
        <v>207</v>
      </c>
      <c r="K141" t="s">
        <v>363</v>
      </c>
      <c r="L141">
        <v>71</v>
      </c>
      <c r="O141" s="9" t="s">
        <v>207</v>
      </c>
    </row>
    <row r="142" spans="2:15" x14ac:dyDescent="0.25">
      <c r="D142" s="5" t="s">
        <v>95</v>
      </c>
      <c r="F142" s="8" t="s">
        <v>444</v>
      </c>
      <c r="I142" s="9" t="s">
        <v>207</v>
      </c>
      <c r="J142" s="9" t="s">
        <v>207</v>
      </c>
      <c r="K142" t="s">
        <v>364</v>
      </c>
      <c r="L142">
        <v>72</v>
      </c>
      <c r="O142" s="9" t="s">
        <v>207</v>
      </c>
    </row>
    <row r="143" spans="2:15" x14ac:dyDescent="0.25">
      <c r="D143" s="6" t="s">
        <v>94</v>
      </c>
      <c r="F143" s="23" t="s">
        <v>216</v>
      </c>
      <c r="I143" t="s">
        <v>645</v>
      </c>
      <c r="J143" s="9" t="s">
        <v>207</v>
      </c>
      <c r="K143" t="s">
        <v>290</v>
      </c>
      <c r="L143" s="9"/>
      <c r="O143" t="s">
        <v>645</v>
      </c>
    </row>
    <row r="144" spans="2:15" x14ac:dyDescent="0.25">
      <c r="D144" s="5" t="s">
        <v>95</v>
      </c>
      <c r="F144" s="23" t="s">
        <v>217</v>
      </c>
      <c r="I144" s="9" t="s">
        <v>207</v>
      </c>
      <c r="J144" s="9" t="s">
        <v>207</v>
      </c>
      <c r="K144" t="s">
        <v>218</v>
      </c>
      <c r="L144">
        <v>45</v>
      </c>
      <c r="O144" s="9" t="s">
        <v>207</v>
      </c>
    </row>
    <row r="145" spans="2:15" x14ac:dyDescent="0.25">
      <c r="B145" t="s">
        <v>283</v>
      </c>
      <c r="D145" s="6" t="s">
        <v>94</v>
      </c>
      <c r="F145" s="7" t="s">
        <v>284</v>
      </c>
      <c r="I145" t="s">
        <v>646</v>
      </c>
      <c r="J145" s="9" t="s">
        <v>207</v>
      </c>
      <c r="K145" t="s">
        <v>287</v>
      </c>
      <c r="L145" s="9"/>
      <c r="O145" t="s">
        <v>646</v>
      </c>
    </row>
    <row r="146" spans="2:15" x14ac:dyDescent="0.25">
      <c r="D146" s="6" t="s">
        <v>94</v>
      </c>
      <c r="F146" s="7" t="s">
        <v>292</v>
      </c>
      <c r="I146" s="9" t="s">
        <v>207</v>
      </c>
      <c r="J146" s="9" t="s">
        <v>207</v>
      </c>
      <c r="K146" t="s">
        <v>288</v>
      </c>
      <c r="L146" s="9"/>
      <c r="M146" t="s">
        <v>378</v>
      </c>
      <c r="O146" s="9" t="s">
        <v>207</v>
      </c>
    </row>
    <row r="147" spans="2:15" x14ac:dyDescent="0.25">
      <c r="D147" s="5" t="s">
        <v>95</v>
      </c>
      <c r="F147" s="7" t="s">
        <v>285</v>
      </c>
      <c r="I147" s="9" t="s">
        <v>207</v>
      </c>
      <c r="J147" s="9" t="s">
        <v>207</v>
      </c>
      <c r="K147" t="s">
        <v>286</v>
      </c>
      <c r="L147">
        <v>46</v>
      </c>
      <c r="M147" t="s">
        <v>378</v>
      </c>
      <c r="O147" s="9" t="s">
        <v>207</v>
      </c>
    </row>
  </sheetData>
  <hyperlinks>
    <hyperlink ref="A1" location="contents!A1" display="Contents"/>
  </hyperlink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8" workbookViewId="0">
      <selection activeCell="B34" sqref="B34"/>
    </sheetView>
  </sheetViews>
  <sheetFormatPr defaultRowHeight="15" x14ac:dyDescent="0.25"/>
  <cols>
    <col min="1" max="1" width="35.42578125" style="16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21" t="s">
        <v>608</v>
      </c>
    </row>
    <row r="2" spans="1:7" x14ac:dyDescent="0.25">
      <c r="A2" s="1" t="s">
        <v>625</v>
      </c>
    </row>
    <row r="3" spans="1:7" x14ac:dyDescent="0.25">
      <c r="A3" s="22" t="s">
        <v>557</v>
      </c>
      <c r="B3" s="21" t="str">
        <f>HYPERLINK("[report_info.xlsx]in_out_data_names!A3","switch_config_preprocessing")</f>
        <v>switch_config_preprocessing</v>
      </c>
      <c r="C3" t="str">
        <f>CONCATENATE("=HYPERLINK(","""",G$3,D3,"""",";","""",A3,"""", ")")</f>
        <v>=HYPERLINK("[report_info.xlsx]in_out_data_names!A3";"switch_config_preprocessing")</v>
      </c>
      <c r="D3" t="str">
        <f>CONCATENATE(E3,F3,"3")</f>
        <v>A3</v>
      </c>
      <c r="F3" t="str">
        <f>CHAR(ROW(G65))</f>
        <v>A</v>
      </c>
      <c r="G3" t="s">
        <v>623</v>
      </c>
    </row>
    <row r="4" spans="1:7" x14ac:dyDescent="0.25">
      <c r="A4" s="22" t="s">
        <v>589</v>
      </c>
      <c r="B4" s="21" t="str">
        <f>HYPERLINK("[report_info.xlsx]in_out_data_names!B3","chassis_params_collection")</f>
        <v>chassis_params_collection</v>
      </c>
      <c r="C4" t="str">
        <f t="shared" ref="C4:C51" si="0">CONCATENATE("=HYPERLINK(","""",G$3,D4,"""",";","""",A4,"""", ")")</f>
        <v>=HYPERLINK("[report_info.xlsx]in_out_data_names!B3";"chassis_params_collection")</v>
      </c>
      <c r="D4" t="str">
        <f t="shared" ref="D4:D51" si="1">CONCATENATE(E4,F4,"3")</f>
        <v>B3</v>
      </c>
      <c r="F4" t="str">
        <f t="shared" ref="F4:F28" si="2">CHAR(ROW(G66))</f>
        <v>B</v>
      </c>
    </row>
    <row r="5" spans="1:7" x14ac:dyDescent="0.25">
      <c r="A5" s="22" t="s">
        <v>590</v>
      </c>
      <c r="B5" s="2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tr">
        <f t="shared" si="2"/>
        <v>C</v>
      </c>
    </row>
    <row r="6" spans="1:7" x14ac:dyDescent="0.25">
      <c r="A6" s="22" t="s">
        <v>591</v>
      </c>
      <c r="B6" s="2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tr">
        <f t="shared" si="2"/>
        <v>D</v>
      </c>
    </row>
    <row r="7" spans="1:7" x14ac:dyDescent="0.25">
      <c r="A7" s="22" t="s">
        <v>592</v>
      </c>
      <c r="B7" s="2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tr">
        <f t="shared" si="2"/>
        <v>E</v>
      </c>
    </row>
    <row r="8" spans="1:7" x14ac:dyDescent="0.25">
      <c r="A8" s="22" t="s">
        <v>593</v>
      </c>
      <c r="B8" s="2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tr">
        <f t="shared" si="2"/>
        <v>F</v>
      </c>
    </row>
    <row r="9" spans="1:7" x14ac:dyDescent="0.25">
      <c r="A9" s="22" t="s">
        <v>594</v>
      </c>
      <c r="B9" s="2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tr">
        <f t="shared" si="2"/>
        <v>G</v>
      </c>
    </row>
    <row r="10" spans="1:7" x14ac:dyDescent="0.25">
      <c r="A10" s="22" t="s">
        <v>595</v>
      </c>
      <c r="B10" s="2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tr">
        <f t="shared" si="2"/>
        <v>H</v>
      </c>
    </row>
    <row r="11" spans="1:7" x14ac:dyDescent="0.25">
      <c r="A11" s="22" t="s">
        <v>596</v>
      </c>
      <c r="B11" s="2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tr">
        <f t="shared" si="2"/>
        <v>I</v>
      </c>
    </row>
    <row r="12" spans="1:7" x14ac:dyDescent="0.25">
      <c r="A12" s="22" t="s">
        <v>597</v>
      </c>
      <c r="B12" s="2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tr">
        <f t="shared" si="2"/>
        <v>J</v>
      </c>
    </row>
    <row r="13" spans="1:7" x14ac:dyDescent="0.25">
      <c r="A13" s="22" t="s">
        <v>598</v>
      </c>
      <c r="B13" s="2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tr">
        <f t="shared" si="2"/>
        <v>K</v>
      </c>
    </row>
    <row r="14" spans="1:7" x14ac:dyDescent="0.25">
      <c r="A14" s="22" t="s">
        <v>599</v>
      </c>
      <c r="B14" s="2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tr">
        <f t="shared" si="2"/>
        <v>L</v>
      </c>
    </row>
    <row r="15" spans="1:7" x14ac:dyDescent="0.25">
      <c r="A15" s="22" t="s">
        <v>600</v>
      </c>
      <c r="B15" s="2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tr">
        <f t="shared" si="2"/>
        <v>M</v>
      </c>
    </row>
    <row r="16" spans="1:7" x14ac:dyDescent="0.25">
      <c r="A16" s="22" t="s">
        <v>601</v>
      </c>
      <c r="B16" s="2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tr">
        <f t="shared" si="2"/>
        <v>N</v>
      </c>
    </row>
    <row r="17" spans="1:6" x14ac:dyDescent="0.25">
      <c r="A17" s="22" t="s">
        <v>602</v>
      </c>
      <c r="B17" s="2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tr">
        <f t="shared" si="2"/>
        <v>O</v>
      </c>
    </row>
    <row r="18" spans="1:6" x14ac:dyDescent="0.25">
      <c r="A18" s="22" t="s">
        <v>603</v>
      </c>
      <c r="B18" s="2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tr">
        <f t="shared" si="2"/>
        <v>P</v>
      </c>
    </row>
    <row r="19" spans="1:6" x14ac:dyDescent="0.25">
      <c r="A19" s="22" t="s">
        <v>559</v>
      </c>
      <c r="B19" s="2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tr">
        <f t="shared" si="2"/>
        <v>Q</v>
      </c>
    </row>
    <row r="20" spans="1:6" x14ac:dyDescent="0.25">
      <c r="A20" s="22" t="s">
        <v>560</v>
      </c>
      <c r="B20" s="2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tr">
        <f t="shared" si="2"/>
        <v>R</v>
      </c>
    </row>
    <row r="21" spans="1:6" x14ac:dyDescent="0.25">
      <c r="A21" s="22" t="s">
        <v>561</v>
      </c>
      <c r="B21" s="2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tr">
        <f t="shared" si="2"/>
        <v>S</v>
      </c>
    </row>
    <row r="22" spans="1:6" x14ac:dyDescent="0.25">
      <c r="A22" s="22" t="s">
        <v>562</v>
      </c>
      <c r="B22" s="2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tr">
        <f t="shared" si="2"/>
        <v>T</v>
      </c>
    </row>
    <row r="23" spans="1:6" x14ac:dyDescent="0.25">
      <c r="A23" s="22" t="s">
        <v>607</v>
      </c>
      <c r="B23" s="2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tr">
        <f t="shared" si="2"/>
        <v>U</v>
      </c>
    </row>
    <row r="24" spans="1:6" x14ac:dyDescent="0.25">
      <c r="A24" s="22" t="s">
        <v>564</v>
      </c>
      <c r="B24" s="2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tr">
        <f t="shared" si="2"/>
        <v>V</v>
      </c>
    </row>
    <row r="25" spans="1:6" x14ac:dyDescent="0.25">
      <c r="A25" s="22" t="s">
        <v>563</v>
      </c>
      <c r="B25" s="2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tr">
        <f t="shared" si="2"/>
        <v>W</v>
      </c>
    </row>
    <row r="26" spans="1:6" x14ac:dyDescent="0.25">
      <c r="A26" s="22" t="s">
        <v>565</v>
      </c>
      <c r="B26" s="2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tr">
        <f t="shared" si="2"/>
        <v>X</v>
      </c>
    </row>
    <row r="27" spans="1:6" x14ac:dyDescent="0.25">
      <c r="A27" s="22" t="s">
        <v>566</v>
      </c>
      <c r="B27" s="2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tr">
        <f t="shared" si="2"/>
        <v>Y</v>
      </c>
    </row>
    <row r="28" spans="1:6" x14ac:dyDescent="0.25">
      <c r="A28" s="22" t="s">
        <v>567</v>
      </c>
      <c r="B28" s="2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tr">
        <f t="shared" si="2"/>
        <v>Z</v>
      </c>
    </row>
    <row r="29" spans="1:6" x14ac:dyDescent="0.25">
      <c r="A29" s="22" t="s">
        <v>568</v>
      </c>
      <c r="B29" s="2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tr">
        <f>CHAR(ROW(C65))</f>
        <v>A</v>
      </c>
    </row>
    <row r="30" spans="1:6" x14ac:dyDescent="0.25">
      <c r="A30" s="22" t="s">
        <v>569</v>
      </c>
      <c r="B30" s="2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tr">
        <f t="shared" ref="F30:F51" si="3">CHAR(ROW(C66))</f>
        <v>B</v>
      </c>
    </row>
    <row r="31" spans="1:6" x14ac:dyDescent="0.25">
      <c r="A31" s="22" t="s">
        <v>570</v>
      </c>
      <c r="B31" s="2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tr">
        <f t="shared" si="3"/>
        <v>C</v>
      </c>
    </row>
    <row r="32" spans="1:6" x14ac:dyDescent="0.25">
      <c r="A32" s="22" t="s">
        <v>571</v>
      </c>
      <c r="B32" s="2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tr">
        <f t="shared" si="3"/>
        <v>D</v>
      </c>
    </row>
    <row r="33" spans="1:6" x14ac:dyDescent="0.25">
      <c r="A33" s="22" t="s">
        <v>572</v>
      </c>
      <c r="B33" s="2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tr">
        <f t="shared" si="3"/>
        <v>E</v>
      </c>
    </row>
    <row r="34" spans="1:6" x14ac:dyDescent="0.25">
      <c r="A34" s="22" t="s">
        <v>573</v>
      </c>
      <c r="B34" s="2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tr">
        <f t="shared" si="3"/>
        <v>F</v>
      </c>
    </row>
    <row r="35" spans="1:6" x14ac:dyDescent="0.25">
      <c r="A35" s="22" t="s">
        <v>574</v>
      </c>
      <c r="B35" s="21" t="str">
        <f>HYPERLINK("[report_info.xlsx]in_out_data_names!AG3","switch_pair_analysis_in")</f>
        <v>switch_pair_analysis_in</v>
      </c>
      <c r="C35" t="str">
        <f t="shared" si="0"/>
        <v>=HYPERLINK("[report_info.xlsx]in_out_data_names!AG3";"switch_pair_analysis_in")</v>
      </c>
      <c r="D35" t="str">
        <f t="shared" si="1"/>
        <v>AG3</v>
      </c>
      <c r="E35" t="s">
        <v>624</v>
      </c>
      <c r="F35" t="str">
        <f t="shared" si="3"/>
        <v>G</v>
      </c>
    </row>
    <row r="36" spans="1:6" x14ac:dyDescent="0.25">
      <c r="A36" s="22" t="s">
        <v>606</v>
      </c>
      <c r="B36" s="21" t="str">
        <f>HYPERLINK("[report_info.xlsx]in_out_data_names!AH3","port_statistics_analysis_out")</f>
        <v>port_statistics_analysis_out</v>
      </c>
      <c r="C36" t="str">
        <f t="shared" si="0"/>
        <v>=HYPERLINK("[report_info.xlsx]in_out_data_names!AH3";"port_statistics_analysis_out")</v>
      </c>
      <c r="D36" t="str">
        <f t="shared" si="1"/>
        <v>AH3</v>
      </c>
      <c r="E36" t="s">
        <v>624</v>
      </c>
      <c r="F36" t="str">
        <f t="shared" si="3"/>
        <v>H</v>
      </c>
    </row>
    <row r="37" spans="1:6" x14ac:dyDescent="0.25">
      <c r="A37" s="22" t="s">
        <v>605</v>
      </c>
      <c r="B37" s="21" t="str">
        <f>HYPERLINK("[report_info.xlsx]in_out_data_names!AI3","port_statistics_analysis_in")</f>
        <v>port_statistics_analysis_in</v>
      </c>
      <c r="C37" t="str">
        <f t="shared" si="0"/>
        <v>=HYPERLINK("[report_info.xlsx]in_out_data_names!AI3";"port_statistics_analysis_in")</v>
      </c>
      <c r="D37" t="str">
        <f t="shared" si="1"/>
        <v>AI3</v>
      </c>
      <c r="E37" t="s">
        <v>624</v>
      </c>
      <c r="F37" t="str">
        <f t="shared" si="3"/>
        <v>I</v>
      </c>
    </row>
    <row r="38" spans="1:6" x14ac:dyDescent="0.25">
      <c r="A38" s="22" t="s">
        <v>575</v>
      </c>
      <c r="B38" s="21" t="str">
        <f>HYPERLINK("[report_info.xlsx]in_out_data_names!AJ3","maps_npiv_ports_analysis_out")</f>
        <v>maps_npiv_ports_analysis_out</v>
      </c>
      <c r="C38" t="str">
        <f t="shared" si="0"/>
        <v>=HYPERLINK("[report_info.xlsx]in_out_data_names!AJ3";"maps_npiv_ports_analysis_out")</v>
      </c>
      <c r="D38" t="str">
        <f t="shared" si="1"/>
        <v>AJ3</v>
      </c>
      <c r="E38" t="s">
        <v>624</v>
      </c>
      <c r="F38" t="str">
        <f t="shared" si="3"/>
        <v>J</v>
      </c>
    </row>
    <row r="39" spans="1:6" x14ac:dyDescent="0.25">
      <c r="A39" s="22" t="s">
        <v>576</v>
      </c>
      <c r="B39" s="21" t="str">
        <f>HYPERLINK("[report_info.xlsx]in_out_data_names!AK3","maps_npiv_ports_analysis_in")</f>
        <v>maps_npiv_ports_analysis_in</v>
      </c>
      <c r="C39" t="str">
        <f t="shared" si="0"/>
        <v>=HYPERLINK("[report_info.xlsx]in_out_data_names!AK3";"maps_npiv_ports_analysis_in")</v>
      </c>
      <c r="D39" t="str">
        <f t="shared" si="1"/>
        <v>AK3</v>
      </c>
      <c r="E39" t="s">
        <v>624</v>
      </c>
      <c r="F39" t="str">
        <f t="shared" si="3"/>
        <v>K</v>
      </c>
    </row>
    <row r="40" spans="1:6" x14ac:dyDescent="0.25">
      <c r="A40" s="22" t="s">
        <v>577</v>
      </c>
      <c r="B40" s="21" t="str">
        <f>HYPERLINK("[report_info.xlsx]in_out_data_names!AL3","fabric_label_analysis_out")</f>
        <v>fabric_label_analysis_out</v>
      </c>
      <c r="C40" t="str">
        <f t="shared" si="0"/>
        <v>=HYPERLINK("[report_info.xlsx]in_out_data_names!AL3";"fabric_label_analysis_out")</v>
      </c>
      <c r="D40" t="str">
        <f t="shared" si="1"/>
        <v>AL3</v>
      </c>
      <c r="E40" t="s">
        <v>624</v>
      </c>
      <c r="F40" t="str">
        <f t="shared" si="3"/>
        <v>L</v>
      </c>
    </row>
    <row r="41" spans="1:6" x14ac:dyDescent="0.25">
      <c r="A41" s="22" t="s">
        <v>578</v>
      </c>
      <c r="B41" s="21" t="str">
        <f>HYPERLINK("[report_info.xlsx]in_out_data_names!AM3","fabric_label_analysis_in")</f>
        <v>fabric_label_analysis_in</v>
      </c>
      <c r="C41" t="str">
        <f t="shared" si="0"/>
        <v>=HYPERLINK("[report_info.xlsx]in_out_data_names!AM3";"fabric_label_analysis_in")</v>
      </c>
      <c r="D41" t="str">
        <f t="shared" si="1"/>
        <v>AM3</v>
      </c>
      <c r="E41" t="s">
        <v>624</v>
      </c>
      <c r="F41" t="str">
        <f t="shared" si="3"/>
        <v>M</v>
      </c>
    </row>
    <row r="42" spans="1:6" x14ac:dyDescent="0.25">
      <c r="A42" s="22" t="s">
        <v>579</v>
      </c>
      <c r="B42" s="21" t="str">
        <f>HYPERLINK("[report_info.xlsx]in_out_data_names!AN3","port_err_sfp_cfg_analysis_out")</f>
        <v>port_err_sfp_cfg_analysis_out</v>
      </c>
      <c r="C42" t="str">
        <f t="shared" si="0"/>
        <v>=HYPERLINK("[report_info.xlsx]in_out_data_names!AN3";"port_err_sfp_cfg_analysis_out")</v>
      </c>
      <c r="D42" t="str">
        <f t="shared" si="1"/>
        <v>AN3</v>
      </c>
      <c r="E42" t="s">
        <v>624</v>
      </c>
      <c r="F42" t="str">
        <f t="shared" si="3"/>
        <v>N</v>
      </c>
    </row>
    <row r="43" spans="1:6" x14ac:dyDescent="0.25">
      <c r="A43" s="22" t="s">
        <v>580</v>
      </c>
      <c r="B43" s="21" t="str">
        <f>HYPERLINK("[report_info.xlsx]in_out_data_names!AO3","port_err_sfp_cfg_analysis_in")</f>
        <v>port_err_sfp_cfg_analysis_in</v>
      </c>
      <c r="C43" t="str">
        <f t="shared" si="0"/>
        <v>=HYPERLINK("[report_info.xlsx]in_out_data_names!AO3";"port_err_sfp_cfg_analysis_in")</v>
      </c>
      <c r="D43" t="str">
        <f t="shared" si="1"/>
        <v>AO3</v>
      </c>
      <c r="E43" t="s">
        <v>624</v>
      </c>
      <c r="F43" t="str">
        <f t="shared" si="3"/>
        <v>O</v>
      </c>
    </row>
    <row r="44" spans="1:6" x14ac:dyDescent="0.25">
      <c r="A44" s="22" t="s">
        <v>581</v>
      </c>
      <c r="B44" s="21" t="str">
        <f>HYPERLINK("[report_info.xlsx]in_out_data_names!AP3","snesor_analysis_out")</f>
        <v>snesor_analysis_out</v>
      </c>
      <c r="C44" t="str">
        <f t="shared" si="0"/>
        <v>=HYPERLINK("[report_info.xlsx]in_out_data_names!AP3";"snesor_analysis_out")</v>
      </c>
      <c r="D44" t="str">
        <f t="shared" si="1"/>
        <v>AP3</v>
      </c>
      <c r="E44" t="s">
        <v>624</v>
      </c>
      <c r="F44" t="str">
        <f t="shared" si="3"/>
        <v>P</v>
      </c>
    </row>
    <row r="45" spans="1:6" x14ac:dyDescent="0.25">
      <c r="A45" s="22" t="s">
        <v>582</v>
      </c>
      <c r="B45" s="21" t="str">
        <f>HYPERLINK("[report_info.xlsx]in_out_data_names!AQ3","sensor_analysis_in")</f>
        <v>sensor_analysis_in</v>
      </c>
      <c r="C45" t="str">
        <f t="shared" si="0"/>
        <v>=HYPERLINK("[report_info.xlsx]in_out_data_names!AQ3";"sensor_analysis_in")</v>
      </c>
      <c r="D45" t="str">
        <f t="shared" si="1"/>
        <v>AQ3</v>
      </c>
      <c r="E45" t="s">
        <v>624</v>
      </c>
      <c r="F45" t="str">
        <f t="shared" si="3"/>
        <v>Q</v>
      </c>
    </row>
    <row r="46" spans="1:6" x14ac:dyDescent="0.25">
      <c r="A46" s="22" t="s">
        <v>583</v>
      </c>
      <c r="B46" s="21" t="str">
        <f>HYPERLINK("[report_info.xlsx]in_out_data_names!AR3","storage_host_analysis_out")</f>
        <v>storage_host_analysis_out</v>
      </c>
      <c r="C46" t="str">
        <f t="shared" si="0"/>
        <v>=HYPERLINK("[report_info.xlsx]in_out_data_names!AR3";"storage_host_analysis_out")</v>
      </c>
      <c r="D46" t="str">
        <f t="shared" si="1"/>
        <v>AR3</v>
      </c>
      <c r="E46" t="s">
        <v>624</v>
      </c>
      <c r="F46" t="str">
        <f t="shared" si="3"/>
        <v>R</v>
      </c>
    </row>
    <row r="47" spans="1:6" x14ac:dyDescent="0.25">
      <c r="A47" s="22" t="s">
        <v>584</v>
      </c>
      <c r="B47" s="21" t="str">
        <f>HYPERLINK("[report_info.xlsx]in_out_data_names!AS3","storage_host_analysis_in")</f>
        <v>storage_host_analysis_in</v>
      </c>
      <c r="C47" t="str">
        <f t="shared" si="0"/>
        <v>=HYPERLINK("[report_info.xlsx]in_out_data_names!AS3";"storage_host_analysis_in")</v>
      </c>
      <c r="D47" t="str">
        <f t="shared" si="1"/>
        <v>AS3</v>
      </c>
      <c r="E47" t="s">
        <v>624</v>
      </c>
      <c r="F47" t="str">
        <f t="shared" si="3"/>
        <v>S</v>
      </c>
    </row>
    <row r="48" spans="1:6" x14ac:dyDescent="0.25">
      <c r="A48" s="22" t="s">
        <v>585</v>
      </c>
      <c r="B48" s="21" t="str">
        <f>HYPERLINK("[report_info.xlsx]in_out_data_names!AT3","fcr_xd_device_analysis_out")</f>
        <v>fcr_xd_device_analysis_out</v>
      </c>
      <c r="C48" t="str">
        <f t="shared" si="0"/>
        <v>=HYPERLINK("[report_info.xlsx]in_out_data_names!AT3";"fcr_xd_device_analysis_out")</v>
      </c>
      <c r="D48" t="str">
        <f t="shared" si="1"/>
        <v>AT3</v>
      </c>
      <c r="E48" t="s">
        <v>624</v>
      </c>
      <c r="F48" t="str">
        <f t="shared" si="3"/>
        <v>T</v>
      </c>
    </row>
    <row r="49" spans="1:6" x14ac:dyDescent="0.25">
      <c r="A49" s="22" t="s">
        <v>586</v>
      </c>
      <c r="B49" s="21" t="str">
        <f>HYPERLINK("[report_info.xlsx]in_out_data_names!AU3","fcr_xd_device_analysis_in")</f>
        <v>fcr_xd_device_analysis_in</v>
      </c>
      <c r="C49" t="str">
        <f t="shared" si="0"/>
        <v>=HYPERLINK("[report_info.xlsx]in_out_data_names!AU3";"fcr_xd_device_analysis_in")</v>
      </c>
      <c r="D49" t="str">
        <f t="shared" si="1"/>
        <v>AU3</v>
      </c>
      <c r="E49" t="s">
        <v>624</v>
      </c>
      <c r="F49" t="str">
        <f t="shared" si="3"/>
        <v>U</v>
      </c>
    </row>
    <row r="50" spans="1:6" x14ac:dyDescent="0.25">
      <c r="A50" s="22" t="s">
        <v>587</v>
      </c>
      <c r="B50" s="21" t="str">
        <f>HYPERLINK("[report_info.xlsx]in_out_data_names!AV3","blade_system_analysis_out")</f>
        <v>blade_system_analysis_out</v>
      </c>
      <c r="C50" t="str">
        <f t="shared" si="0"/>
        <v>=HYPERLINK("[report_info.xlsx]in_out_data_names!AV3";"blade_system_analysis_out")</v>
      </c>
      <c r="D50" t="str">
        <f t="shared" si="1"/>
        <v>AV3</v>
      </c>
      <c r="E50" t="s">
        <v>624</v>
      </c>
      <c r="F50" t="str">
        <f t="shared" si="3"/>
        <v>V</v>
      </c>
    </row>
    <row r="51" spans="1:6" x14ac:dyDescent="0.25">
      <c r="A51" s="22" t="s">
        <v>588</v>
      </c>
      <c r="B51" s="21" t="str">
        <f>HYPERLINK("[report_info.xlsx]in_out_data_names!AW3","blade_system_analysis_in")</f>
        <v>blade_system_analysis_in</v>
      </c>
      <c r="C51" t="str">
        <f t="shared" si="0"/>
        <v>=HYPERLINK("[report_info.xlsx]in_out_data_names!AW3";"blade_system_analysis_in")</v>
      </c>
      <c r="D51" t="str">
        <f t="shared" si="1"/>
        <v>AW3</v>
      </c>
      <c r="E51" t="s">
        <v>624</v>
      </c>
      <c r="F51" t="str">
        <f t="shared" si="3"/>
        <v>W</v>
      </c>
    </row>
  </sheetData>
  <hyperlinks>
    <hyperlink ref="A1" location="contents!A1" display="Contents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W24"/>
  <sheetViews>
    <sheetView topLeftCell="AC1" workbookViewId="0">
      <selection activeCell="AF9" sqref="AF9"/>
    </sheetView>
  </sheetViews>
  <sheetFormatPr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26" customWidth="1"/>
    <col min="45" max="45" width="22.28515625" customWidth="1"/>
    <col min="46" max="46" width="26" customWidth="1"/>
    <col min="47" max="47" width="25.5703125" customWidth="1"/>
    <col min="48" max="48" width="35.42578125" customWidth="1"/>
    <col min="49" max="49" width="32.5703125" customWidth="1"/>
  </cols>
  <sheetData>
    <row r="1" spans="1:49" x14ac:dyDescent="0.25">
      <c r="A1" s="21" t="s">
        <v>608</v>
      </c>
      <c r="B1" s="21" t="s">
        <v>608</v>
      </c>
      <c r="C1" s="21" t="s">
        <v>608</v>
      </c>
      <c r="D1" s="21" t="s">
        <v>608</v>
      </c>
      <c r="E1" s="21" t="s">
        <v>608</v>
      </c>
      <c r="F1" s="21" t="s">
        <v>608</v>
      </c>
      <c r="G1" s="21" t="s">
        <v>608</v>
      </c>
      <c r="H1" s="21" t="s">
        <v>608</v>
      </c>
      <c r="I1" s="21" t="s">
        <v>608</v>
      </c>
      <c r="J1" s="21" t="s">
        <v>608</v>
      </c>
      <c r="K1" s="21" t="s">
        <v>608</v>
      </c>
      <c r="L1" s="21" t="s">
        <v>608</v>
      </c>
      <c r="M1" s="21" t="s">
        <v>608</v>
      </c>
      <c r="N1" s="21" t="s">
        <v>608</v>
      </c>
      <c r="O1" s="21" t="s">
        <v>608</v>
      </c>
      <c r="P1" s="21" t="s">
        <v>608</v>
      </c>
      <c r="Q1" s="21" t="s">
        <v>608</v>
      </c>
      <c r="R1" s="21" t="s">
        <v>608</v>
      </c>
      <c r="S1" s="21" t="s">
        <v>608</v>
      </c>
      <c r="T1" s="21" t="s">
        <v>608</v>
      </c>
      <c r="U1" s="21" t="s">
        <v>608</v>
      </c>
      <c r="V1" s="21" t="s">
        <v>608</v>
      </c>
      <c r="W1" s="21" t="s">
        <v>608</v>
      </c>
      <c r="X1" s="21" t="s">
        <v>608</v>
      </c>
      <c r="Y1" s="21" t="s">
        <v>608</v>
      </c>
      <c r="Z1" s="21" t="s">
        <v>608</v>
      </c>
      <c r="AA1" s="21" t="s">
        <v>608</v>
      </c>
      <c r="AB1" s="21" t="s">
        <v>608</v>
      </c>
      <c r="AC1" s="21" t="s">
        <v>608</v>
      </c>
      <c r="AD1" s="21" t="s">
        <v>608</v>
      </c>
      <c r="AE1" s="21" t="s">
        <v>608</v>
      </c>
      <c r="AF1" s="21" t="s">
        <v>608</v>
      </c>
      <c r="AG1" s="21" t="s">
        <v>608</v>
      </c>
      <c r="AH1" s="21" t="s">
        <v>608</v>
      </c>
      <c r="AI1" s="21" t="s">
        <v>608</v>
      </c>
      <c r="AJ1" s="21" t="s">
        <v>608</v>
      </c>
      <c r="AK1" s="21" t="s">
        <v>608</v>
      </c>
      <c r="AL1" s="21" t="s">
        <v>608</v>
      </c>
      <c r="AM1" s="21" t="s">
        <v>608</v>
      </c>
      <c r="AN1" s="21" t="s">
        <v>608</v>
      </c>
      <c r="AO1" s="21" t="s">
        <v>608</v>
      </c>
      <c r="AP1" s="21" t="s">
        <v>608</v>
      </c>
      <c r="AQ1" s="21" t="s">
        <v>608</v>
      </c>
      <c r="AR1" s="21" t="s">
        <v>608</v>
      </c>
      <c r="AS1" s="21" t="s">
        <v>608</v>
      </c>
      <c r="AT1" s="21" t="s">
        <v>608</v>
      </c>
      <c r="AU1" s="21" t="s">
        <v>608</v>
      </c>
      <c r="AV1" s="21" t="s">
        <v>608</v>
      </c>
      <c r="AW1" s="21" t="s">
        <v>608</v>
      </c>
    </row>
    <row r="2" spans="1:49" x14ac:dyDescent="0.25">
      <c r="A2" s="1" t="s">
        <v>617</v>
      </c>
      <c r="B2" s="21" t="s">
        <v>627</v>
      </c>
      <c r="C2" s="21" t="s">
        <v>627</v>
      </c>
      <c r="D2" s="21" t="s">
        <v>627</v>
      </c>
      <c r="E2" s="21" t="s">
        <v>627</v>
      </c>
      <c r="F2" s="21" t="s">
        <v>627</v>
      </c>
      <c r="G2" s="21" t="s">
        <v>627</v>
      </c>
      <c r="H2" s="21" t="s">
        <v>627</v>
      </c>
      <c r="I2" s="21" t="s">
        <v>627</v>
      </c>
      <c r="J2" s="21" t="s">
        <v>627</v>
      </c>
      <c r="K2" s="21" t="s">
        <v>627</v>
      </c>
      <c r="L2" s="21" t="s">
        <v>627</v>
      </c>
      <c r="M2" s="21" t="s">
        <v>627</v>
      </c>
      <c r="N2" s="21" t="s">
        <v>627</v>
      </c>
      <c r="O2" s="21" t="s">
        <v>627</v>
      </c>
      <c r="P2" s="21" t="s">
        <v>627</v>
      </c>
      <c r="Q2" s="21" t="s">
        <v>627</v>
      </c>
      <c r="R2" s="21" t="s">
        <v>627</v>
      </c>
      <c r="S2" s="21" t="s">
        <v>627</v>
      </c>
      <c r="T2" s="21" t="s">
        <v>627</v>
      </c>
      <c r="U2" s="21" t="s">
        <v>627</v>
      </c>
      <c r="V2" s="21" t="s">
        <v>627</v>
      </c>
      <c r="W2" s="21" t="s">
        <v>627</v>
      </c>
      <c r="X2" s="21" t="s">
        <v>627</v>
      </c>
      <c r="Y2" s="21" t="s">
        <v>627</v>
      </c>
      <c r="Z2" s="21" t="s">
        <v>627</v>
      </c>
      <c r="AA2" s="21" t="s">
        <v>627</v>
      </c>
      <c r="AB2" s="21" t="s">
        <v>627</v>
      </c>
      <c r="AC2" s="21" t="s">
        <v>627</v>
      </c>
      <c r="AD2" s="21" t="s">
        <v>627</v>
      </c>
      <c r="AE2" s="21" t="s">
        <v>627</v>
      </c>
      <c r="AF2" s="21" t="s">
        <v>627</v>
      </c>
      <c r="AG2" s="21" t="s">
        <v>627</v>
      </c>
      <c r="AH2" s="21" t="s">
        <v>627</v>
      </c>
      <c r="AI2" s="21" t="s">
        <v>627</v>
      </c>
      <c r="AJ2" s="21" t="s">
        <v>627</v>
      </c>
      <c r="AK2" s="21" t="s">
        <v>627</v>
      </c>
      <c r="AL2" s="21" t="s">
        <v>627</v>
      </c>
      <c r="AM2" s="21" t="s">
        <v>627</v>
      </c>
      <c r="AN2" s="21" t="s">
        <v>627</v>
      </c>
      <c r="AO2" s="21" t="s">
        <v>627</v>
      </c>
      <c r="AP2" s="21" t="s">
        <v>627</v>
      </c>
      <c r="AQ2" s="21" t="s">
        <v>627</v>
      </c>
      <c r="AR2" s="21" t="s">
        <v>627</v>
      </c>
      <c r="AS2" s="21" t="s">
        <v>627</v>
      </c>
      <c r="AT2" s="21" t="s">
        <v>627</v>
      </c>
      <c r="AU2" s="21" t="s">
        <v>627</v>
      </c>
      <c r="AV2" s="21" t="s">
        <v>627</v>
      </c>
      <c r="AW2" s="21" t="s">
        <v>627</v>
      </c>
    </row>
    <row r="3" spans="1:49" x14ac:dyDescent="0.25">
      <c r="A3" s="3" t="s">
        <v>557</v>
      </c>
      <c r="B3" s="3" t="s">
        <v>589</v>
      </c>
      <c r="C3" s="3" t="s">
        <v>590</v>
      </c>
      <c r="D3" s="3" t="s">
        <v>591</v>
      </c>
      <c r="E3" s="3" t="s">
        <v>592</v>
      </c>
      <c r="F3" s="3" t="s">
        <v>593</v>
      </c>
      <c r="G3" s="3" t="s">
        <v>594</v>
      </c>
      <c r="H3" s="3" t="s">
        <v>595</v>
      </c>
      <c r="I3" s="3" t="s">
        <v>596</v>
      </c>
      <c r="J3" s="3" t="s">
        <v>597</v>
      </c>
      <c r="K3" s="3" t="s">
        <v>598</v>
      </c>
      <c r="L3" s="3" t="s">
        <v>599</v>
      </c>
      <c r="M3" s="3" t="s">
        <v>600</v>
      </c>
      <c r="N3" s="3" t="s">
        <v>601</v>
      </c>
      <c r="O3" s="3" t="s">
        <v>602</v>
      </c>
      <c r="P3" s="3" t="s">
        <v>603</v>
      </c>
      <c r="Q3" s="3" t="s">
        <v>559</v>
      </c>
      <c r="R3" s="1" t="s">
        <v>560</v>
      </c>
      <c r="S3" s="3" t="s">
        <v>561</v>
      </c>
      <c r="T3" s="1" t="s">
        <v>562</v>
      </c>
      <c r="U3" s="1" t="s">
        <v>607</v>
      </c>
      <c r="V3" s="3" t="s">
        <v>564</v>
      </c>
      <c r="W3" s="14" t="s">
        <v>563</v>
      </c>
      <c r="X3" s="3" t="s">
        <v>565</v>
      </c>
      <c r="Y3" s="14" t="s">
        <v>566</v>
      </c>
      <c r="Z3" s="3" t="s">
        <v>567</v>
      </c>
      <c r="AA3" s="14" t="s">
        <v>568</v>
      </c>
      <c r="AB3" s="3" t="s">
        <v>569</v>
      </c>
      <c r="AC3" s="14" t="s">
        <v>570</v>
      </c>
      <c r="AD3" s="3" t="s">
        <v>571</v>
      </c>
      <c r="AE3" s="14" t="s">
        <v>572</v>
      </c>
      <c r="AF3" s="3" t="s">
        <v>573</v>
      </c>
      <c r="AG3" s="14" t="s">
        <v>574</v>
      </c>
      <c r="AH3" s="3" t="s">
        <v>606</v>
      </c>
      <c r="AI3" s="14" t="s">
        <v>605</v>
      </c>
      <c r="AJ3" s="3" t="s">
        <v>575</v>
      </c>
      <c r="AK3" s="14" t="s">
        <v>576</v>
      </c>
      <c r="AL3" s="3" t="s">
        <v>577</v>
      </c>
      <c r="AM3" s="14" t="s">
        <v>578</v>
      </c>
      <c r="AN3" s="3" t="s">
        <v>579</v>
      </c>
      <c r="AO3" s="14" t="s">
        <v>580</v>
      </c>
      <c r="AP3" s="3" t="s">
        <v>649</v>
      </c>
      <c r="AQ3" s="14" t="s">
        <v>582</v>
      </c>
      <c r="AR3" s="3" t="s">
        <v>583</v>
      </c>
      <c r="AS3" s="14" t="s">
        <v>584</v>
      </c>
      <c r="AT3" s="3" t="s">
        <v>585</v>
      </c>
      <c r="AU3" s="14" t="s">
        <v>586</v>
      </c>
      <c r="AV3" s="3" t="s">
        <v>587</v>
      </c>
      <c r="AW3" s="14" t="s">
        <v>588</v>
      </c>
    </row>
    <row r="4" spans="1:49" x14ac:dyDescent="0.25">
      <c r="A4" s="2" t="s">
        <v>19</v>
      </c>
      <c r="B4" s="2" t="s">
        <v>28</v>
      </c>
      <c r="C4" s="2" t="s">
        <v>26</v>
      </c>
      <c r="D4" s="2" t="s">
        <v>29</v>
      </c>
      <c r="E4" s="2" t="s">
        <v>13</v>
      </c>
      <c r="F4" s="2" t="s">
        <v>43</v>
      </c>
      <c r="G4" s="2" t="s">
        <v>30</v>
      </c>
      <c r="H4" s="2" t="s">
        <v>14</v>
      </c>
      <c r="I4" s="2" t="s">
        <v>32</v>
      </c>
      <c r="J4" s="2" t="s">
        <v>40</v>
      </c>
      <c r="K4" s="2" t="s">
        <v>49</v>
      </c>
      <c r="L4" s="2" t="s">
        <v>214</v>
      </c>
      <c r="M4" s="2" t="s">
        <v>278</v>
      </c>
      <c r="N4" s="2" t="s">
        <v>87</v>
      </c>
      <c r="O4" s="2" t="s">
        <v>251</v>
      </c>
      <c r="P4" s="2" t="s">
        <v>343</v>
      </c>
      <c r="Q4" s="2" t="s">
        <v>174</v>
      </c>
      <c r="R4" t="s">
        <v>49</v>
      </c>
      <c r="S4" s="2" t="s">
        <v>89</v>
      </c>
      <c r="T4" t="s">
        <v>30</v>
      </c>
      <c r="U4" t="s">
        <v>232</v>
      </c>
      <c r="V4" s="2" t="s">
        <v>284</v>
      </c>
      <c r="W4" s="16" t="s">
        <v>28</v>
      </c>
      <c r="X4" s="17" t="s">
        <v>162</v>
      </c>
      <c r="Y4" s="9" t="s">
        <v>28</v>
      </c>
      <c r="Z4" s="2" t="s">
        <v>535</v>
      </c>
      <c r="AA4" t="s">
        <v>65</v>
      </c>
      <c r="AB4" s="2" t="s">
        <v>68</v>
      </c>
      <c r="AC4" t="s">
        <v>40</v>
      </c>
      <c r="AD4" s="2" t="s">
        <v>537</v>
      </c>
      <c r="AE4" t="s">
        <v>40</v>
      </c>
      <c r="AF4" s="2" t="s">
        <v>528</v>
      </c>
      <c r="AG4" t="s">
        <v>65</v>
      </c>
      <c r="AH4" s="2" t="s">
        <v>488</v>
      </c>
      <c r="AI4" t="s">
        <v>30</v>
      </c>
      <c r="AJ4" s="2" t="s">
        <v>411</v>
      </c>
      <c r="AK4" t="s">
        <v>89</v>
      </c>
      <c r="AL4" s="2" t="s">
        <v>54</v>
      </c>
      <c r="AN4" s="2" t="s">
        <v>209</v>
      </c>
      <c r="AO4" t="s">
        <v>89</v>
      </c>
      <c r="AP4" s="2" t="s">
        <v>216</v>
      </c>
      <c r="AQ4" t="s">
        <v>65</v>
      </c>
      <c r="AR4" s="2" t="s">
        <v>361</v>
      </c>
      <c r="AS4" t="s">
        <v>89</v>
      </c>
      <c r="AT4" s="2" t="s">
        <v>547</v>
      </c>
      <c r="AU4" t="s">
        <v>65</v>
      </c>
      <c r="AV4" s="2" t="s">
        <v>158</v>
      </c>
      <c r="AW4" t="s">
        <v>87</v>
      </c>
    </row>
    <row r="5" spans="1:49" x14ac:dyDescent="0.25">
      <c r="A5" s="2" t="s">
        <v>20</v>
      </c>
      <c r="B5" s="2" t="s">
        <v>621</v>
      </c>
      <c r="C5" s="2" t="s">
        <v>27</v>
      </c>
      <c r="D5" s="16"/>
      <c r="E5" s="2" t="s">
        <v>36</v>
      </c>
      <c r="F5" s="2" t="s">
        <v>44</v>
      </c>
      <c r="G5" s="16"/>
      <c r="H5" s="2" t="s">
        <v>15</v>
      </c>
      <c r="I5" s="2" t="s">
        <v>33</v>
      </c>
      <c r="J5" s="2" t="s">
        <v>41</v>
      </c>
      <c r="K5" s="2" t="s">
        <v>50</v>
      </c>
      <c r="L5" s="16"/>
      <c r="N5" s="2" t="s">
        <v>88</v>
      </c>
      <c r="O5" s="2" t="s">
        <v>252</v>
      </c>
      <c r="P5" s="2" t="s">
        <v>338</v>
      </c>
      <c r="Q5" s="17" t="s">
        <v>175</v>
      </c>
      <c r="R5" s="9" t="s">
        <v>53</v>
      </c>
      <c r="S5" s="2" t="s">
        <v>397</v>
      </c>
      <c r="T5" t="s">
        <v>27</v>
      </c>
      <c r="U5" t="s">
        <v>235</v>
      </c>
      <c r="V5" s="17" t="s">
        <v>292</v>
      </c>
      <c r="W5" s="16" t="s">
        <v>26</v>
      </c>
      <c r="X5" s="17" t="s">
        <v>65</v>
      </c>
      <c r="Y5" s="9" t="s">
        <v>26</v>
      </c>
      <c r="Z5" s="2" t="s">
        <v>415</v>
      </c>
      <c r="AA5" t="s">
        <v>28</v>
      </c>
      <c r="AB5" s="17" t="s">
        <v>541</v>
      </c>
      <c r="AC5" s="9" t="s">
        <v>41</v>
      </c>
      <c r="AD5" s="17" t="s">
        <v>272</v>
      </c>
      <c r="AE5" s="9" t="s">
        <v>41</v>
      </c>
      <c r="AF5" s="2" t="s">
        <v>650</v>
      </c>
      <c r="AG5" s="9" t="s">
        <v>89</v>
      </c>
      <c r="AH5" s="2" t="s">
        <v>456</v>
      </c>
      <c r="AI5" t="s">
        <v>27</v>
      </c>
      <c r="AJ5" s="17" t="s">
        <v>492</v>
      </c>
      <c r="AK5" s="9" t="s">
        <v>209</v>
      </c>
      <c r="AL5" s="2" t="s">
        <v>56</v>
      </c>
      <c r="AN5" s="2" t="s">
        <v>164</v>
      </c>
      <c r="AO5" t="s">
        <v>14</v>
      </c>
      <c r="AP5" s="17" t="s">
        <v>217</v>
      </c>
      <c r="AQ5" s="9" t="s">
        <v>54</v>
      </c>
      <c r="AR5" s="2" t="s">
        <v>360</v>
      </c>
      <c r="AS5" t="s">
        <v>54</v>
      </c>
      <c r="AU5" s="9" t="s">
        <v>54</v>
      </c>
      <c r="AW5" t="s">
        <v>88</v>
      </c>
    </row>
    <row r="6" spans="1:49" x14ac:dyDescent="0.25">
      <c r="F6" s="2" t="s">
        <v>45</v>
      </c>
      <c r="I6" s="2" t="s">
        <v>34</v>
      </c>
      <c r="J6" s="2" t="s">
        <v>31</v>
      </c>
      <c r="K6" s="2" t="s">
        <v>51</v>
      </c>
      <c r="N6" s="2" t="s">
        <v>152</v>
      </c>
      <c r="P6" s="2" t="s">
        <v>339</v>
      </c>
      <c r="Q6" s="17" t="s">
        <v>208</v>
      </c>
      <c r="R6" s="9" t="s">
        <v>50</v>
      </c>
      <c r="S6" s="2" t="s">
        <v>258</v>
      </c>
      <c r="T6" t="s">
        <v>65</v>
      </c>
      <c r="U6" t="s">
        <v>89</v>
      </c>
      <c r="V6" s="2" t="s">
        <v>285</v>
      </c>
      <c r="W6" s="16" t="s">
        <v>27</v>
      </c>
      <c r="X6" s="9"/>
      <c r="Y6" s="9" t="s">
        <v>27</v>
      </c>
      <c r="Z6" s="2" t="s">
        <v>60</v>
      </c>
      <c r="AA6" t="s">
        <v>26</v>
      </c>
      <c r="AC6" s="9" t="s">
        <v>47</v>
      </c>
      <c r="AD6" s="17" t="s">
        <v>542</v>
      </c>
      <c r="AE6" s="9" t="s">
        <v>47</v>
      </c>
      <c r="AF6" s="17" t="s">
        <v>529</v>
      </c>
      <c r="AI6" t="s">
        <v>65</v>
      </c>
      <c r="AJ6" s="17" t="s">
        <v>402</v>
      </c>
      <c r="AK6" s="9" t="s">
        <v>14</v>
      </c>
      <c r="AN6" s="2" t="s">
        <v>165</v>
      </c>
      <c r="AO6" t="s">
        <v>15</v>
      </c>
      <c r="AQ6" s="9" t="s">
        <v>214</v>
      </c>
      <c r="AR6" s="2" t="s">
        <v>444</v>
      </c>
      <c r="AS6" t="s">
        <v>343</v>
      </c>
      <c r="AU6" s="9" t="s">
        <v>89</v>
      </c>
      <c r="AW6" t="s">
        <v>152</v>
      </c>
    </row>
    <row r="7" spans="1:49" x14ac:dyDescent="0.25">
      <c r="F7" s="2" t="s">
        <v>46</v>
      </c>
      <c r="I7" s="2" t="s">
        <v>482</v>
      </c>
      <c r="J7" s="2" t="s">
        <v>426</v>
      </c>
      <c r="K7" s="2" t="s">
        <v>53</v>
      </c>
      <c r="Q7" s="17" t="s">
        <v>182</v>
      </c>
      <c r="R7" s="9" t="s">
        <v>51</v>
      </c>
      <c r="S7" s="2" t="s">
        <v>232</v>
      </c>
      <c r="T7" t="s">
        <v>26</v>
      </c>
      <c r="U7" t="s">
        <v>30</v>
      </c>
      <c r="W7" t="s">
        <v>29</v>
      </c>
      <c r="X7" s="9"/>
      <c r="Y7" s="9" t="s">
        <v>29</v>
      </c>
      <c r="Z7" s="2" t="s">
        <v>61</v>
      </c>
      <c r="AA7" t="s">
        <v>27</v>
      </c>
      <c r="AC7" s="9" t="s">
        <v>426</v>
      </c>
      <c r="AD7" s="17" t="s">
        <v>66</v>
      </c>
      <c r="AE7" s="9" t="s">
        <v>426</v>
      </c>
      <c r="AH7" s="19"/>
      <c r="AI7" t="s">
        <v>89</v>
      </c>
      <c r="AJ7" s="17" t="s">
        <v>439</v>
      </c>
      <c r="AK7" s="9" t="s">
        <v>15</v>
      </c>
      <c r="AN7" s="2" t="s">
        <v>166</v>
      </c>
      <c r="AO7" t="s">
        <v>30</v>
      </c>
      <c r="AS7" t="s">
        <v>338</v>
      </c>
      <c r="AU7" s="9" t="s">
        <v>43</v>
      </c>
      <c r="AW7" t="s">
        <v>251</v>
      </c>
    </row>
    <row r="8" spans="1:49" x14ac:dyDescent="0.25">
      <c r="F8" s="2" t="s">
        <v>47</v>
      </c>
      <c r="I8" s="2" t="s">
        <v>500</v>
      </c>
      <c r="K8" s="2" t="s">
        <v>52</v>
      </c>
      <c r="Q8" s="17" t="s">
        <v>319</v>
      </c>
      <c r="R8" s="9" t="s">
        <v>65</v>
      </c>
      <c r="S8" s="2" t="s">
        <v>231</v>
      </c>
      <c r="T8" t="s">
        <v>28</v>
      </c>
      <c r="U8" t="s">
        <v>27</v>
      </c>
      <c r="W8" t="s">
        <v>89</v>
      </c>
      <c r="X8" s="9"/>
      <c r="Y8" s="9" t="s">
        <v>87</v>
      </c>
      <c r="Z8" s="2" t="s">
        <v>64</v>
      </c>
      <c r="AA8" t="s">
        <v>29</v>
      </c>
      <c r="AC8" s="9" t="s">
        <v>14</v>
      </c>
      <c r="AD8" s="17" t="s">
        <v>67</v>
      </c>
      <c r="AE8" s="9" t="s">
        <v>14</v>
      </c>
      <c r="AI8" t="s">
        <v>26</v>
      </c>
      <c r="AJ8" s="17" t="s">
        <v>158</v>
      </c>
      <c r="AK8" s="9" t="s">
        <v>30</v>
      </c>
      <c r="AN8" s="2" t="s">
        <v>467</v>
      </c>
      <c r="AO8" t="s">
        <v>27</v>
      </c>
      <c r="AS8" t="s">
        <v>339</v>
      </c>
      <c r="AU8" s="9" t="s">
        <v>44</v>
      </c>
      <c r="AW8" t="s">
        <v>159</v>
      </c>
    </row>
    <row r="9" spans="1:49" x14ac:dyDescent="0.25">
      <c r="F9" s="2" t="s">
        <v>48</v>
      </c>
      <c r="K9" s="2" t="s">
        <v>229</v>
      </c>
      <c r="Q9" s="17" t="s">
        <v>236</v>
      </c>
      <c r="R9" s="9" t="s">
        <v>26</v>
      </c>
      <c r="S9" s="2" t="s">
        <v>393</v>
      </c>
      <c r="T9" t="s">
        <v>32</v>
      </c>
      <c r="U9" t="s">
        <v>65</v>
      </c>
      <c r="W9" t="s">
        <v>54</v>
      </c>
      <c r="X9" s="9"/>
      <c r="Y9" s="9" t="s">
        <v>54</v>
      </c>
      <c r="Z9" s="2" t="s">
        <v>408</v>
      </c>
      <c r="AA9" t="s">
        <v>87</v>
      </c>
      <c r="AC9" s="9" t="s">
        <v>15</v>
      </c>
      <c r="AD9" s="17" t="s">
        <v>276</v>
      </c>
      <c r="AE9" s="9" t="s">
        <v>15</v>
      </c>
      <c r="AI9" t="s">
        <v>28</v>
      </c>
      <c r="AJ9" s="17" t="s">
        <v>412</v>
      </c>
      <c r="AK9" s="9" t="s">
        <v>27</v>
      </c>
      <c r="AN9" s="2" t="s">
        <v>468</v>
      </c>
      <c r="AO9" t="s">
        <v>65</v>
      </c>
      <c r="AU9" s="9" t="s">
        <v>47</v>
      </c>
    </row>
    <row r="10" spans="1:49" x14ac:dyDescent="0.25">
      <c r="F10" s="2" t="s">
        <v>545</v>
      </c>
      <c r="K10" s="2" t="s">
        <v>230</v>
      </c>
      <c r="Q10" s="17" t="s">
        <v>176</v>
      </c>
      <c r="R10" s="9" t="s">
        <v>27</v>
      </c>
      <c r="S10" s="2" t="s">
        <v>100</v>
      </c>
      <c r="T10" t="s">
        <v>34</v>
      </c>
      <c r="U10" t="s">
        <v>26</v>
      </c>
      <c r="X10" s="9"/>
      <c r="Y10" s="9" t="s">
        <v>56</v>
      </c>
      <c r="Z10" s="2" t="s">
        <v>63</v>
      </c>
      <c r="AA10" t="s">
        <v>54</v>
      </c>
      <c r="AC10" s="9" t="s">
        <v>28</v>
      </c>
      <c r="AE10" s="9" t="s">
        <v>28</v>
      </c>
      <c r="AI10" t="s">
        <v>32</v>
      </c>
      <c r="AJ10" s="17" t="s">
        <v>405</v>
      </c>
      <c r="AK10" s="9" t="s">
        <v>65</v>
      </c>
      <c r="AN10" s="2" t="s">
        <v>469</v>
      </c>
      <c r="AO10" t="s">
        <v>32</v>
      </c>
      <c r="AU10" s="9" t="s">
        <v>45</v>
      </c>
    </row>
    <row r="11" spans="1:49" x14ac:dyDescent="0.25">
      <c r="Q11" s="17" t="s">
        <v>177</v>
      </c>
      <c r="R11" s="9" t="s">
        <v>28</v>
      </c>
      <c r="S11" s="2" t="s">
        <v>101</v>
      </c>
      <c r="T11" t="s">
        <v>33</v>
      </c>
      <c r="U11" t="s">
        <v>28</v>
      </c>
      <c r="Z11" s="2" t="s">
        <v>62</v>
      </c>
      <c r="AA11" t="s">
        <v>56</v>
      </c>
      <c r="AC11" s="9" t="s">
        <v>26</v>
      </c>
      <c r="AE11" s="9" t="s">
        <v>26</v>
      </c>
      <c r="AI11" t="s">
        <v>34</v>
      </c>
      <c r="AJ11" s="17" t="s">
        <v>403</v>
      </c>
      <c r="AK11" s="9" t="s">
        <v>29</v>
      </c>
      <c r="AN11" s="2" t="s">
        <v>470</v>
      </c>
      <c r="AO11" t="s">
        <v>232</v>
      </c>
      <c r="AU11" s="9" t="s">
        <v>48</v>
      </c>
    </row>
    <row r="12" spans="1:49" x14ac:dyDescent="0.25">
      <c r="Q12" s="17" t="s">
        <v>443</v>
      </c>
      <c r="R12" s="9" t="s">
        <v>89</v>
      </c>
      <c r="S12" s="2" t="s">
        <v>102</v>
      </c>
      <c r="T12" t="s">
        <v>51</v>
      </c>
      <c r="U12" t="s">
        <v>32</v>
      </c>
      <c r="Z12" s="2" t="s">
        <v>418</v>
      </c>
      <c r="AA12" t="s">
        <v>528</v>
      </c>
      <c r="AC12" s="9" t="s">
        <v>27</v>
      </c>
      <c r="AE12" s="9" t="s">
        <v>27</v>
      </c>
      <c r="AI12" t="s">
        <v>33</v>
      </c>
      <c r="AJ12" s="17" t="s">
        <v>436</v>
      </c>
      <c r="AK12" s="9" t="s">
        <v>32</v>
      </c>
      <c r="AN12" s="2" t="s">
        <v>471</v>
      </c>
      <c r="AO12" t="s">
        <v>231</v>
      </c>
      <c r="AU12" s="9" t="s">
        <v>545</v>
      </c>
    </row>
    <row r="13" spans="1:49" x14ac:dyDescent="0.25">
      <c r="Q13" s="17" t="s">
        <v>183</v>
      </c>
      <c r="R13" s="9" t="s">
        <v>232</v>
      </c>
      <c r="S13" s="2" t="s">
        <v>103</v>
      </c>
      <c r="T13" t="s">
        <v>88</v>
      </c>
      <c r="U13" t="s">
        <v>34</v>
      </c>
      <c r="AC13" s="9" t="s">
        <v>29</v>
      </c>
      <c r="AE13" s="9" t="s">
        <v>29</v>
      </c>
      <c r="AI13" t="s">
        <v>51</v>
      </c>
      <c r="AJ13" s="17" t="s">
        <v>159</v>
      </c>
      <c r="AK13" s="9" t="s">
        <v>232</v>
      </c>
      <c r="AN13" s="2" t="s">
        <v>472</v>
      </c>
      <c r="AO13" t="s">
        <v>34</v>
      </c>
    </row>
    <row r="14" spans="1:49" x14ac:dyDescent="0.25">
      <c r="Q14" s="17" t="s">
        <v>223</v>
      </c>
      <c r="R14" s="9" t="s">
        <v>231</v>
      </c>
      <c r="S14" s="2" t="s">
        <v>104</v>
      </c>
      <c r="T14" t="s">
        <v>252</v>
      </c>
      <c r="U14" t="s">
        <v>33</v>
      </c>
      <c r="AC14" s="9" t="s">
        <v>87</v>
      </c>
      <c r="AE14" s="9" t="s">
        <v>87</v>
      </c>
      <c r="AI14" t="s">
        <v>88</v>
      </c>
      <c r="AK14" s="9" t="s">
        <v>231</v>
      </c>
      <c r="AN14" s="2" t="s">
        <v>475</v>
      </c>
      <c r="AO14" t="s">
        <v>33</v>
      </c>
    </row>
    <row r="15" spans="1:49" x14ac:dyDescent="0.25">
      <c r="Q15" s="17" t="s">
        <v>516</v>
      </c>
      <c r="R15" s="9" t="s">
        <v>30</v>
      </c>
      <c r="S15" s="2" t="s">
        <v>105</v>
      </c>
      <c r="T15" t="s">
        <v>54</v>
      </c>
      <c r="U15" t="s">
        <v>51</v>
      </c>
      <c r="AC15" s="9" t="s">
        <v>54</v>
      </c>
      <c r="AE15" s="9" t="s">
        <v>54</v>
      </c>
      <c r="AI15" t="s">
        <v>54</v>
      </c>
      <c r="AK15" s="9" t="s">
        <v>34</v>
      </c>
      <c r="AN15" s="2" t="s">
        <v>473</v>
      </c>
      <c r="AO15" t="s">
        <v>51</v>
      </c>
    </row>
    <row r="16" spans="1:49" x14ac:dyDescent="0.25">
      <c r="Q16" s="17" t="s">
        <v>184</v>
      </c>
      <c r="R16" s="9" t="s">
        <v>32</v>
      </c>
      <c r="S16" s="2" t="s">
        <v>396</v>
      </c>
      <c r="T16" t="s">
        <v>40</v>
      </c>
      <c r="U16" t="s">
        <v>88</v>
      </c>
      <c r="AE16" s="9" t="s">
        <v>528</v>
      </c>
      <c r="AK16" s="9" t="s">
        <v>33</v>
      </c>
      <c r="AO16" t="s">
        <v>88</v>
      </c>
    </row>
    <row r="17" spans="17:41" x14ac:dyDescent="0.25">
      <c r="Q17" s="17" t="s">
        <v>325</v>
      </c>
      <c r="R17" s="9" t="s">
        <v>34</v>
      </c>
      <c r="S17" s="2" t="s">
        <v>260</v>
      </c>
      <c r="T17" t="s">
        <v>41</v>
      </c>
      <c r="U17" t="s">
        <v>252</v>
      </c>
      <c r="AK17" s="9" t="s">
        <v>51</v>
      </c>
      <c r="AO17" t="s">
        <v>54</v>
      </c>
    </row>
    <row r="18" spans="17:41" x14ac:dyDescent="0.25">
      <c r="Q18" s="17" t="s">
        <v>238</v>
      </c>
      <c r="R18" s="9" t="s">
        <v>33</v>
      </c>
      <c r="T18" t="s">
        <v>68</v>
      </c>
      <c r="U18" t="s">
        <v>343</v>
      </c>
      <c r="AK18" s="9" t="s">
        <v>88</v>
      </c>
    </row>
    <row r="19" spans="17:41" x14ac:dyDescent="0.25">
      <c r="R19" s="9" t="s">
        <v>88</v>
      </c>
      <c r="T19" t="s">
        <v>165</v>
      </c>
      <c r="U19" t="s">
        <v>54</v>
      </c>
      <c r="AK19" s="9" t="s">
        <v>54</v>
      </c>
    </row>
    <row r="20" spans="17:41" x14ac:dyDescent="0.25">
      <c r="R20" s="9" t="s">
        <v>54</v>
      </c>
      <c r="T20" t="s">
        <v>209</v>
      </c>
      <c r="AK20" s="9" t="s">
        <v>40</v>
      </c>
    </row>
    <row r="21" spans="17:41" x14ac:dyDescent="0.25">
      <c r="AB21" s="18"/>
      <c r="AC21" s="9"/>
      <c r="AK21" s="9" t="s">
        <v>272</v>
      </c>
    </row>
    <row r="22" spans="17:41" x14ac:dyDescent="0.25">
      <c r="AK22" t="s">
        <v>87</v>
      </c>
    </row>
    <row r="23" spans="17:41" x14ac:dyDescent="0.25">
      <c r="AK23" s="9" t="s">
        <v>251</v>
      </c>
    </row>
    <row r="24" spans="17:41" x14ac:dyDescent="0.25">
      <c r="AK24" s="9" t="s">
        <v>528</v>
      </c>
    </row>
  </sheetData>
  <hyperlinks>
    <hyperlink ref="A1" location="contents!A1" display="Contents"/>
    <hyperlink ref="B1:AW1" location="contents!A1" display="Contents"/>
    <hyperlink ref="B2" location="io_data_names_links!A1" display="Links to IO data names"/>
    <hyperlink ref="C2:AW2" location="io_data_names_links!A1" display="Links to IO data names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"/>
  <sheetViews>
    <sheetView workbookViewId="0">
      <selection activeCell="U16" sqref="U16"/>
    </sheetView>
  </sheetViews>
  <sheetFormatPr defaultRowHeight="15" x14ac:dyDescent="0.25"/>
  <cols>
    <col min="1" max="1" width="18.42578125" customWidth="1"/>
    <col min="2" max="2" width="142" customWidth="1"/>
    <col min="3" max="3" width="31.42578125" customWidth="1"/>
  </cols>
  <sheetData>
    <row r="1" spans="1:3" x14ac:dyDescent="0.25">
      <c r="A1" s="21" t="s">
        <v>608</v>
      </c>
    </row>
    <row r="2" spans="1:3" x14ac:dyDescent="0.25">
      <c r="A2" s="1" t="s">
        <v>618</v>
      </c>
    </row>
    <row r="3" spans="1:3" x14ac:dyDescent="0.25">
      <c r="A3" s="3" t="s">
        <v>78</v>
      </c>
      <c r="B3" s="3" t="s">
        <v>552</v>
      </c>
      <c r="C3" s="3" t="s">
        <v>553</v>
      </c>
    </row>
    <row r="4" spans="1:3" x14ac:dyDescent="0.25">
      <c r="A4" t="s">
        <v>423</v>
      </c>
      <c r="B4" t="s">
        <v>556</v>
      </c>
      <c r="C4" t="s">
        <v>449</v>
      </c>
    </row>
    <row r="5" spans="1:3" x14ac:dyDescent="0.25">
      <c r="A5" t="s">
        <v>424</v>
      </c>
      <c r="B5" t="s">
        <v>604</v>
      </c>
      <c r="C5" t="s">
        <v>425</v>
      </c>
    </row>
  </sheetData>
  <hyperlinks>
    <hyperlink ref="A1" location="contents!A1" display="Content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report_requisites</vt:lpstr>
      <vt:lpstr>project_steps</vt:lpstr>
      <vt:lpstr>io_data_names_links</vt:lpstr>
      <vt:lpstr>in_out_data_names</vt:lpstr>
      <vt:lpstr>software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2022-05-29T11:43:42Z</dcterms:modified>
</cp:coreProperties>
</file>