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ents" sheetId="1" state="visible" r:id="rId2"/>
    <sheet name="report_requisites" sheetId="2" state="visible" r:id="rId3"/>
    <sheet name="project_steps" sheetId="3" state="visible" r:id="rId4"/>
    <sheet name="io_data_names_links" sheetId="4" state="visible" r:id="rId5"/>
    <sheet name="in_out_data_names" sheetId="5" state="visible" r:id="rId6"/>
    <sheet name="softwar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<sst xmlns="http://schemas.openxmlformats.org/spreadsheetml/2006/main" count="1889" uniqueCount="661">
  <si>
    <t xml:space="preserve">Contents</t>
  </si>
  <si>
    <t xml:space="preserve">Details</t>
  </si>
  <si>
    <t xml:space="preserve">report_requisites</t>
  </si>
  <si>
    <t xml:space="preserve">Customer information, project title and service related folders</t>
  </si>
  <si>
    <t xml:space="preserve">project_steps</t>
  </si>
  <si>
    <t xml:space="preserve">Project progress stage information (stage details, output data category, excel export and force run keys, etc)</t>
  </si>
  <si>
    <t xml:space="preserve">io_data_names_links</t>
  </si>
  <si>
    <t xml:space="preserve">Links to input and output data names</t>
  </si>
  <si>
    <t xml:space="preserve">in_out_data_names</t>
  </si>
  <si>
    <t xml:space="preserve">Module input and output data names</t>
  </si>
  <si>
    <t xml:space="preserve">software</t>
  </si>
  <si>
    <t xml:space="preserve">Additional software path</t>
  </si>
  <si>
    <t xml:space="preserve">name</t>
  </si>
  <si>
    <t xml:space="preserve">value</t>
  </si>
  <si>
    <t xml:space="preserve">customer_name</t>
  </si>
  <si>
    <t xml:space="preserve">DataLine Nord</t>
  </si>
  <si>
    <t xml:space="preserve">Novatek</t>
  </si>
  <si>
    <t xml:space="preserve">IBS</t>
  </si>
  <si>
    <t xml:space="preserve">rnc.rosneft</t>
  </si>
  <si>
    <t xml:space="preserve">MTS_msk</t>
  </si>
  <si>
    <t xml:space="preserve">MTS_south</t>
  </si>
  <si>
    <t xml:space="preserve">MTS_sib</t>
  </si>
  <si>
    <t xml:space="preserve">MTS_spb</t>
  </si>
  <si>
    <t xml:space="preserve">MTS_Techblock</t>
  </si>
  <si>
    <t xml:space="preserve">MTS</t>
  </si>
  <si>
    <t xml:space="preserve">MegafonMSK</t>
  </si>
  <si>
    <t xml:space="preserve">Uralsibins</t>
  </si>
  <si>
    <t xml:space="preserve">Sibintek</t>
  </si>
  <si>
    <t xml:space="preserve">Mondi</t>
  </si>
  <si>
    <t xml:space="preserve">Gazprom</t>
  </si>
  <si>
    <t xml:space="preserve">TransneftUral</t>
  </si>
  <si>
    <t xml:space="preserve">nsh-spb</t>
  </si>
  <si>
    <t xml:space="preserve">Unicredit</t>
  </si>
  <si>
    <t xml:space="preserve">CKR</t>
  </si>
  <si>
    <t xml:space="preserve">Mechel</t>
  </si>
  <si>
    <t xml:space="preserve">AlfaBank</t>
  </si>
  <si>
    <t xml:space="preserve">OTPBank</t>
  </si>
  <si>
    <t xml:space="preserve">Lenenergo</t>
  </si>
  <si>
    <t xml:space="preserve">Gs-labs</t>
  </si>
  <si>
    <t xml:space="preserve">Rossiya</t>
  </si>
  <si>
    <t xml:space="preserve">Rencredit</t>
  </si>
  <si>
    <t xml:space="preserve">Novatrans</t>
  </si>
  <si>
    <t xml:space="preserve">Липецк ИТЦ - Регард</t>
  </si>
  <si>
    <t xml:space="preserve">Faberlic</t>
  </si>
  <si>
    <t xml:space="preserve">gosznak</t>
  </si>
  <si>
    <t xml:space="preserve">megafon_nw</t>
  </si>
  <si>
    <t xml:space="preserve">sportmaster</t>
  </si>
  <si>
    <t xml:space="preserve">sibintek</t>
  </si>
  <si>
    <t xml:space="preserve">stf_cust</t>
  </si>
  <si>
    <t xml:space="preserve">VCKP</t>
  </si>
  <si>
    <t xml:space="preserve">sbrf</t>
  </si>
  <si>
    <t xml:space="preserve">sw-test</t>
  </si>
  <si>
    <t xml:space="preserve">stf_sfp</t>
  </si>
  <si>
    <t xml:space="preserve">Uralsib</t>
  </si>
  <si>
    <t xml:space="preserve">sf_cust</t>
  </si>
  <si>
    <t xml:space="preserve">date</t>
  </si>
  <si>
    <t xml:space="preserve">project_title</t>
  </si>
  <si>
    <t xml:space="preserve">SAN inventory</t>
  </si>
  <si>
    <t xml:space="preserve">SAN check</t>
  </si>
  <si>
    <t xml:space="preserve">SAN Assessment</t>
  </si>
  <si>
    <t xml:space="preserve">Performance issue</t>
  </si>
  <si>
    <t xml:space="preserve">SAN_Assessment</t>
  </si>
  <si>
    <t xml:space="preserve">Zone checking</t>
  </si>
  <si>
    <t xml:space="preserve">Synergy review</t>
  </si>
  <si>
    <t xml:space="preserve">SAN resiliency</t>
  </si>
  <si>
    <t xml:space="preserve">SAN checking</t>
  </si>
  <si>
    <t xml:space="preserve">SAN Implementation</t>
  </si>
  <si>
    <t xml:space="preserve">SAN implementation check</t>
  </si>
  <si>
    <t xml:space="preserve">after install</t>
  </si>
  <si>
    <t xml:space="preserve">before install</t>
  </si>
  <si>
    <t xml:space="preserve">project_folder</t>
  </si>
  <si>
    <t xml:space="preserve">C:\Users\konst\Documents\01.CUSTOMERS\DataLine\SAN NORD\NOV2022</t>
  </si>
  <si>
    <t xml:space="preserve">C:\Users\vlasenko\OneDrive - Hewlett Packard Enterprise\Documents\01.CUSTOMERS\Novatek\SAN Assessment\MAR2022</t>
  </si>
  <si>
    <t xml:space="preserve">C:\Users\vlasenko\OneDrive - Hewlett Packard Enterprise\Documents\01.CUSTOMERS\Novatek\SAN Assessment\FEB2022</t>
  </si>
  <si>
    <t xml:space="preserve">C:\Users\vlasenko\OneDrive - Hewlett Packard Enterprise\Documents\01.CUSTOMERS\IBS\SAN FEB22</t>
  </si>
  <si>
    <t xml:space="preserve">C:\Users\vlasenko\OneDrive - Hewlett Packard Enterprise\Documents\01.CUSTOMERS\Rosneft\JAN2022</t>
  </si>
  <si>
    <t xml:space="preserve">C:\Users\vlasenko\OneDrive - Hewlett Packard Enterprise\Documents\01.CUSTOMERS\MTS\SAN Assessment\JAN2022\mts_msc</t>
  </si>
  <si>
    <t xml:space="preserve">C:\Users\vlasenko\OneDrive - Hewlett Packard Enterprise\Documents\01.CUSTOMERS\MTS\SAN Assessment\NOV2021\mts_south</t>
  </si>
  <si>
    <t xml:space="preserve">C:\Users\vlasenko\OneDrive - Hewlett Packard Enterprise\Documents\01.CUSTOMERS\MTS\SAN Assessment\NOV2021\mts_sib</t>
  </si>
  <si>
    <t xml:space="preserve">C:\Users\vlasenko\OneDrive - Hewlett Packard Enterprise\Documents\01.CUSTOMERS\MTS\SAN Assessment\NOV2021\mts_spb</t>
  </si>
  <si>
    <t xml:space="preserve">C:\Users\vlasenko\OneDrive - Hewlett Packard Enterprise\Documents\01.CUSTOMERS\MTS\SAN Assessment\NOV2021\mts_msk</t>
  </si>
  <si>
    <t xml:space="preserve">C:\Users\vlasenko\OneDrive - Hewlett Packard Enterprise\Documents\01.CUSTOMERS\MTS\SAN Assessment\NOV2021\mts_tech</t>
  </si>
  <si>
    <t xml:space="preserve">C:\Users\vlasenko\OneDrive - Hewlett Packard Enterprise\Documents\01.CUSTOMERS\MTS\SAN Assessment\NOV2021</t>
  </si>
  <si>
    <t xml:space="preserve">C:\Users\vlasenko\OneDrive - Hewlett Packard Enterprise\Documents\01.CUSTOMERS\Megafon\MegafonMSK\SAN Assessment\OCT21</t>
  </si>
  <si>
    <t xml:space="preserve">C:\Users\vlasenko\OneDrive - Hewlett Packard Enterprise\Documents\01.CUSTOMERS\Uralsibins\SAN Assessment\OCT2021</t>
  </si>
  <si>
    <t xml:space="preserve">C:\Users\vlasenko\Documents\01.CUSTOMERS\Uralsibins\SAN Assessment\OCT2021</t>
  </si>
  <si>
    <t xml:space="preserve">C:\Users\vlasenko\Documents\01.CUSTOMERS\Sibintek\SAN Assessment\OCT21</t>
  </si>
  <si>
    <t xml:space="preserve">C:\Users\vlasenko\Documents\01.CUSTOMERS\Sibintek\SAN Assessment\SEP21</t>
  </si>
  <si>
    <t xml:space="preserve">C:\Users\vlasenko\OneDrive - Hewlett Packard Enterprise\Documents\01.CUSTOMERS\Novatek\SAN Assessment\SEP2021</t>
  </si>
  <si>
    <t xml:space="preserve">C:\Users\vlasenko\Documents\01.CUSTOMERS\Mondi\SAN Assessment\AUG2021</t>
  </si>
  <si>
    <t xml:space="preserve">C:\Users\vlasenko\Documents\01.CUSTOMERS\Sibintek\SAN Assessment\MAY21</t>
  </si>
  <si>
    <t xml:space="preserve">C:\Users\vlasenko\OneDrive - Hewlett Packard Enterprise\Documents\01.CUSTOMERS\IBS\SAN APR21</t>
  </si>
  <si>
    <t xml:space="preserve">C:\Users\vlasenko\Documents\01.CUSTOMERS\Gazprom\APR21</t>
  </si>
  <si>
    <t xml:space="preserve">C:\Users\vlasenko\OneDrive - Hewlett Packard Enterprise\Documents\01.CUSTOMERS\Megafon\MegafonMSK\SAN Assessment\MAY21</t>
  </si>
  <si>
    <t xml:space="preserve">C:\Users\vlasenko\Documents\01.CUSTOMERS\Megafon\MegafonMSK\SAN Assessment\APR21</t>
  </si>
  <si>
    <t xml:space="preserve">C:\Users\vlasenko\Documents\01.CUSTOMERS\Transneft - Ural\SAN Assessment\APR21</t>
  </si>
  <si>
    <t xml:space="preserve">C:\Users\vlasenko\Documents\01.CUSTOMERS\NCH-SPB\SAN Assessment\MAR21</t>
  </si>
  <si>
    <t xml:space="preserve">C:\Users\vlasenko\OneDrive - Hewlett Packard Enterprise\Documents\01.CUSTOMERS\Unicredit\SAN Assessment\MAR 2021</t>
  </si>
  <si>
    <t xml:space="preserve">C:\Users\vlasenko\Documents\01.CUSTOMERS\CKR\SAN Impl FEB2021</t>
  </si>
  <si>
    <t xml:space="preserve">C:\Users\vlasenko\OneDrive - Hewlett Packard Enterprise\Documents\01.CUSTOMERS\Mechel\SAN Assessment FEB21</t>
  </si>
  <si>
    <t xml:space="preserve">C:\Users\vlasenko\Documents\01.CUSTOMERS\AlfaBank\JAN 2021</t>
  </si>
  <si>
    <t xml:space="preserve">C:\Users\vlasenko\OneDrive - Hewlett Packard Enterprise\Documents\01.CUSTOMERS\OTPBank\SAN Assessment DEC2020</t>
  </si>
  <si>
    <t xml:space="preserve">C:\Users\vlasenko\OneDrive - Hewlett Packard Enterprise\Documents\01.CUSTOMERS\Lenenergo\FEB2021_verification</t>
  </si>
  <si>
    <t xml:space="preserve">C:\Users\vlasenko\Documents\01.CUSTOMERS\Lenenergo\FEB2021</t>
  </si>
  <si>
    <t xml:space="preserve">C:\Users\vlasenko\Documents\01.CUSTOMERS\Lenenergo\DEC2020</t>
  </si>
  <si>
    <t xml:space="preserve">C:\Users\vlasenko\Documents\01.CUSTOMERS\Gs-labs</t>
  </si>
  <si>
    <t xml:space="preserve">C:\Users\vlasenko\Documents\01.CUSTOMERS\Rossiya\DEC2020</t>
  </si>
  <si>
    <t xml:space="preserve">C:\Users\vlasenko\Documents\01.CUSTOMERS\Rossiya</t>
  </si>
  <si>
    <t xml:space="preserve">C:\Users\vlasenko\Documents\01.CUSTOMERS\Rencredit\SAN Assessment OCT2020</t>
  </si>
  <si>
    <t xml:space="preserve">C:\Users\vlasenko\Documents\01.CUSTOMERS\IBS\SAN Assessment AUG20</t>
  </si>
  <si>
    <t xml:space="preserve">C:\Users\vlasenko\Documents\01.CUSTOMERS\Novatrans\SAN Assessment AUG2020</t>
  </si>
  <si>
    <t xml:space="preserve">C:\Users\vlasenko\Documents\01.CUSTOMERS\Regard\postinstall</t>
  </si>
  <si>
    <t xml:space="preserve">C:\Users\vlasenko\Documents\01.CUSTOMERS\Faberlic</t>
  </si>
  <si>
    <t xml:space="preserve">C:\Users\vlasenko\Documents\01.CUSTOMERS\Gosznak</t>
  </si>
  <si>
    <t xml:space="preserve">C:\Users\vlasenko\Documents\01.CUSTOMERS\Megafon\MegafonNW</t>
  </si>
  <si>
    <t xml:space="preserve">C:\Users\vlasenko\Documents\01.CUSTOMERS\Sportmaster\SAN Assessment APR20</t>
  </si>
  <si>
    <t xml:space="preserve">C:\Users\vlasenko\Documents\01.CUSTOMERS\Sibintek</t>
  </si>
  <si>
    <t xml:space="preserve">C:\Users\vlasenko\Documents\01.CUSTOMERS\Megafon\All SANs\STF</t>
  </si>
  <si>
    <t xml:space="preserve">C:\Users\vlasenko\Documents\01.CUSTOMERS\VCKP\Dec19</t>
  </si>
  <si>
    <t xml:space="preserve">C:\Users\vlasenko\Documents\01.CUSTOMERS\Sberbank\SberbankSAN\SAN Assessment Dec 2019</t>
  </si>
  <si>
    <t xml:space="preserve">C:\Users\vlasenko\Documents\01.CUSTOMERS\Megafon\All SANs\sw_test</t>
  </si>
  <si>
    <t xml:space="preserve">C:\Users\vlasenko\Documents\01.CUSTOMERS\Megafon Moscow\SFP</t>
  </si>
  <si>
    <t xml:space="preserve">C:\Users\vlasenko\Documents\01.CUSTOMERS\Uralss</t>
  </si>
  <si>
    <t xml:space="preserve">C:\Users\vlasenko\Documents\01.CUSTOMERS\Megafon\All SANs\SF</t>
  </si>
  <si>
    <t xml:space="preserve">supportsave_folder</t>
  </si>
  <si>
    <t xml:space="preserve">D:\Documents\06.CONFIGS\DataLine\Nord 03.11.2022\ssave</t>
  </si>
  <si>
    <t xml:space="preserve">C:\Users\vlasenko\OneDrive - Hewlett Packard Enterprise\Documents\06.CONFIGS\Novatek\MAR22\ssave</t>
  </si>
  <si>
    <t xml:space="preserve">C:\Users\vlasenko\OneDrive - Hewlett Packard Enterprise\Documents\06.CONFIGS\Novatek\FEB22\ssave</t>
  </si>
  <si>
    <t xml:space="preserve">C:\Users\vlasenko\OneDrive - Hewlett Packard Enterprise\Documents\06.CONFIGS\IBS\FEB22\ssave</t>
  </si>
  <si>
    <t xml:space="preserve">C:\Users\vlasenko\OneDrive - Hewlett Packard Enterprise\Documents\06.CONFIGS\Rosneft\JAN2022</t>
  </si>
  <si>
    <t xml:space="preserve">C:\Users\vlasenko\OneDrive - Hewlett Packard Enterprise\Documents\06.CONFIGS\MTS\JAN22\mts_msc\ssave_2</t>
  </si>
  <si>
    <t xml:space="preserve">C:\Users\vlasenko\OneDrive - Hewlett Packard Enterprise\Documents\06.CONFIGS\MTS\NOV21\ssave_south</t>
  </si>
  <si>
    <t xml:space="preserve">C:\Users\vlasenko\OneDrive - Hewlett Packard Enterprise\Documents\06.CONFIGS\MTS\NOV21\ssave_sib</t>
  </si>
  <si>
    <t xml:space="preserve">C:\Users\vlasenko\OneDrive - Hewlett Packard Enterprise\Documents\06.CONFIGS\MTS\NOV21\ssave_spb\10_12_2021</t>
  </si>
  <si>
    <t xml:space="preserve">C:\Users\vlasenko\OneDrive - Hewlett Packard Enterprise\Documents\06.CONFIGS\MTS\NOV21\ssave_tech</t>
  </si>
  <si>
    <t xml:space="preserve">C:\Users\vlasenko\OneDrive - Hewlett Packard Enterprise\Documents\06.CONFIGS\MTS\NOV21\ssave</t>
  </si>
  <si>
    <t xml:space="preserve">C:\Users\vlasenko\OneDrive - Hewlett Packard Enterprise\Documents\06.CONFIGS\MegafonMSK\OCT21\ssave</t>
  </si>
  <si>
    <t xml:space="preserve">C:\Users\vlasenko\OneDrive - Hewlett Packard Enterprise\Documents\06.CONFIGS\Uralsib\OCT21\FCSWITCH</t>
  </si>
  <si>
    <t xml:space="preserve">C:\Users\vlasenko\Documents\06.CONFIGS\Uralsib\OCT21\FCSWITCH</t>
  </si>
  <si>
    <t xml:space="preserve">C:\Users\vlasenko\Documents\06.CONFIGS\Sibintek\OCT21\2021-10-04</t>
  </si>
  <si>
    <t xml:space="preserve">C:\Users\vlasenko\Documents\06.CONFIGS\Sibintek\SEP21\ssave</t>
  </si>
  <si>
    <t xml:space="preserve">C:\Users\vlasenko\OneDrive - Hewlett Packard Enterprise\Documents\06.CONFIGS\Novatek\SEP21\ssave</t>
  </si>
  <si>
    <t xml:space="preserve">C:\Users\vlasenko\Documents\06.CONFIGS\Mondi\AUG2021\supportsave_13082021</t>
  </si>
  <si>
    <t xml:space="preserve">C:\Users\vlasenko\Documents\06.CONFIGS\Sibintek\MAY21\ssave</t>
  </si>
  <si>
    <t xml:space="preserve">C:\Users\vlasenko\OneDrive - Hewlett Packard Enterprise\Documents\06.CONFIGS\IBS\APR21\ssave</t>
  </si>
  <si>
    <t xml:space="preserve">C:\Users\vlasenko\Documents\06.CONFIGS\Gazprom\APR21</t>
  </si>
  <si>
    <t xml:space="preserve">C:\Users\vlasenko\OneDrive - Hewlett Packard Enterprise\Documents\06.CONFIGS\MegafonMSK\APR21\ssave\supportsave-20-05-2021</t>
  </si>
  <si>
    <t xml:space="preserve">C:\Users\vlasenko\Documents\06.CONFIGS\MegafonMSK\APR21\ssave</t>
  </si>
  <si>
    <t xml:space="preserve">C:\Users\vlasenko\Documents\06.CONFIGS\TansneftUral\APR21\sshow</t>
  </si>
  <si>
    <t xml:space="preserve">C:\Users\vlasenko\Documents\06.CONFIGS\ZSD\MAR21\ZES_supportsave</t>
  </si>
  <si>
    <t xml:space="preserve">C:\Users\vlasenko\OneDrive - Hewlett Packard Enterprise\Documents\06.CONFIGS\UniCredit\MAR 2021\supportsave_20210310</t>
  </si>
  <si>
    <t xml:space="preserve">C:\Users\vlasenko\Documents\06.CONFIGS\CKR\FEB21</t>
  </si>
  <si>
    <t xml:space="preserve">C:\Users\vlasenko\OneDrive - Hewlett Packard Enterprise\Documents\06.CONFIGS\Mechel\29012021</t>
  </si>
  <si>
    <t xml:space="preserve">C:\Users\vlasenko\Documents\06.CONFIGS\AlfaBank\JAN 2021\ssave</t>
  </si>
  <si>
    <t xml:space="preserve">C:\Users\vlasenko\OneDrive - Hewlett Packard Enterprise\Documents\06.CONFIGS\Otpbank</t>
  </si>
  <si>
    <t xml:space="preserve">C:\Users\vlasenko\OneDrive - Hewlett Packard Enterprise\Documents\06.CONFIGS\Lenenergo\FEB2021\ssave_25022021</t>
  </si>
  <si>
    <t xml:space="preserve">C:\Users\vlasenko\Documents\06.CONFIGS\Lenenergo\FEB2021\ssave</t>
  </si>
  <si>
    <t xml:space="preserve">C:\Users\vlasenko\Documents\06.CONFIGS\Lenenergo\ssave</t>
  </si>
  <si>
    <t xml:space="preserve">C:\Users\vlasenko\Documents\06.CONFIGS\GS_labs\0212\92</t>
  </si>
  <si>
    <t xml:space="preserve">C:\Users\vlasenko\Documents\06.CONFIGS\Rossiya\16122020\</t>
  </si>
  <si>
    <t xml:space="preserve">C:\Users\vlasenko\Documents\06.CONFIGS\Rossiya\SANSW</t>
  </si>
  <si>
    <t xml:space="preserve">C:\Users\vlasenko\Documents\06.CONFIGS\Rencredit\Supportinfo-Thu-10-15-2020-15-00-18</t>
  </si>
  <si>
    <t xml:space="preserve">C:\Users\vlasenko\Documents\06.CONFIGS\Rencredit\Supportsave</t>
  </si>
  <si>
    <t xml:space="preserve">C:\Users\vlasenko\Documents\06.CONFIGS\IBS\supportsave</t>
  </si>
  <si>
    <t xml:space="preserve">C:\Users\vlasenko\Documents\06.CONFIGS\Ntrans\supportsave</t>
  </si>
  <si>
    <t xml:space="preserve">C:\Users\vlasenko\Documents\06.CONFIGS\Regard\post_install\san</t>
  </si>
  <si>
    <t xml:space="preserve">C:\Users\vlasenko\Documents\06.CONFIGS\Faberliс\Jul 2020</t>
  </si>
  <si>
    <t xml:space="preserve">C:\Users\vlasenko\Documents\06.CONFIGS\Gosznak</t>
  </si>
  <si>
    <t xml:space="preserve">C:\Users\vlasenko\Documents\06.CONFIGS\MegafonNW\12.05</t>
  </si>
  <si>
    <t xml:space="preserve">C:\Users\vlasenko\Documents\06.CONFIGS\Sportmaster\brocade</t>
  </si>
  <si>
    <t xml:space="preserve">C:\Users\vlasenko\Documents\06.CONFIGS\Sibintek\SupportSave</t>
  </si>
  <si>
    <t xml:space="preserve">C:\Users\vlasenko\Documents\01.CUSTOMERS\Megafon\All SANs\STF\SSV_coreSTF_20190419</t>
  </si>
  <si>
    <t xml:space="preserve">C:\Users\vlasenko\Documents\06.CONFIGS\VCKP\Dec 19\supportsave\supportsave</t>
  </si>
  <si>
    <t xml:space="preserve">C:\Users\vlasenko\Documents\06.CONFIGS\SBRF\Nov 2019\switch</t>
  </si>
  <si>
    <t xml:space="preserve">C:\Users\vlasenko\Documents\01.CUSTOMERS\Megafon\All SANs\sw_test\Data</t>
  </si>
  <si>
    <t xml:space="preserve">C:\Users\vlasenko\Documents\01.CUSTOMERS\Megafon Moscow\SFP\32G</t>
  </si>
  <si>
    <t xml:space="preserve">C:\Users\vlasenko\Documents\01.CUSTOMERS\Uralss\configs</t>
  </si>
  <si>
    <t xml:space="preserve">C:\Users\vlasenko\Documents\01.CUSTOMERS\Megafon\All SANs\SF\packed_sshow\</t>
  </si>
  <si>
    <t xml:space="preserve">blade_showall_folder</t>
  </si>
  <si>
    <t xml:space="preserve">C:\Users\vlasenko\OneDrive - Hewlett Packard Enterprise\Documents\06.CONFIGS\Novatek\FEB22\blade</t>
  </si>
  <si>
    <t xml:space="preserve">C:\Users\vlasenko\OneDrive - Hewlett Packard Enterprise\Documents\06.CONFIGS\MTS\JAN22\mts_msc\blades</t>
  </si>
  <si>
    <t xml:space="preserve">C:\Users\vlasenko\OneDrive - Hewlett Packard Enterprise\Documents\06.CONFIGS\MTS\NOV21\blade_south</t>
  </si>
  <si>
    <t xml:space="preserve">C:\Users\vlasenko\OneDrive - Hewlett Packard Enterprise\Documents\06.CONFIGS\MTS\NOV21\blade_sib</t>
  </si>
  <si>
    <t xml:space="preserve">C:\Users\vlasenko\OneDrive - Hewlett Packard Enterprise\Documents\06.CONFIGS\MTS\NOV21\blade_spb</t>
  </si>
  <si>
    <t xml:space="preserve">C:\Users\vlasenko\OneDrive - Hewlett Packard Enterprise\Documents\06.CONFIGS\MTS\NOV21\blade</t>
  </si>
  <si>
    <t xml:space="preserve">C:\Users\vlasenko\OneDrive - Hewlett Packard Enterprise\Documents\06.CONFIGS\Uralsib\OCT21\blade</t>
  </si>
  <si>
    <t xml:space="preserve">C:\Users\vlasenko\Documents\06.CONFIGS\Uralsib\OCT21\blade</t>
  </si>
  <si>
    <t xml:space="preserve">C:\Users\vlasenko\Documents\06.CONFIGS\Sibintek\SEP21\blades</t>
  </si>
  <si>
    <t xml:space="preserve">C:\Users\vlasenko\Documents\06.CONFIGS\Mondi\AUG2021\blade_system</t>
  </si>
  <si>
    <t xml:space="preserve">C:\Users\vlasenko\Documents\06.CONFIGS\Sibintek\MAY21\blade</t>
  </si>
  <si>
    <t xml:space="preserve">C:\Users\vlasenko\OneDrive - Hewlett Packard Enterprise\Documents\06.CONFIGS\MegafonMSK\APR21\showall-all-encl</t>
  </si>
  <si>
    <t xml:space="preserve">C:\Users\vlasenko\Documents\06.CONFIGS\TansneftUral\APR21\blade</t>
  </si>
  <si>
    <t xml:space="preserve">C:\Users\vlasenko\OneDrive - Hewlett Packard Enterprise\Documents\06.CONFIGS\UniCredit\MAR 2021\blades</t>
  </si>
  <si>
    <t xml:space="preserve">C:\Users\vlasenko\OneDrive - Hewlett Packard Enterprise\Documents\06.CONFIGS\Otpbank\27-11-2020</t>
  </si>
  <si>
    <t xml:space="preserve">C:\Users\vlasenko\Documents\06.CONFIGS\Rencredit\blades</t>
  </si>
  <si>
    <t xml:space="preserve">C:\Users\vlasenko\Documents\06.CONFIGS\Ntrans\BladeSystem</t>
  </si>
  <si>
    <t xml:space="preserve">C:\Users\vlasenko\Documents\06.CONFIGS\Gosznak\Logs</t>
  </si>
  <si>
    <t xml:space="preserve">C:\Users\vlasenko\Documents\06.CONFIGS\Sportmaster\LOG_OA</t>
  </si>
  <si>
    <t xml:space="preserve">C:\Users\vlasenko\Documents\06.CONFIGS\Sibintek\ShowAll\ShowAll</t>
  </si>
  <si>
    <t xml:space="preserve">C:\Users\vlasenko\Documents\06.CONFIGS\SBRF\Nov 2019\blade\SZB_Chassis</t>
  </si>
  <si>
    <t xml:space="preserve">C:\Users\vlasenko\Documents\06.CONFIGS\Ural\showall</t>
  </si>
  <si>
    <t xml:space="preserve">synergy_meddler_folder</t>
  </si>
  <si>
    <t xml:space="preserve">C:\Users\vlasenko\OneDrive - Hewlett Packard Enterprise\Documents\06.CONFIGS\Novatek\SEP21\synergy</t>
  </si>
  <si>
    <t xml:space="preserve">C:\Users\vlasenko\OneDrive - Hewlett Packard Enterprise\Documents\06.CONFIGS\IBS\APR21\synergy</t>
  </si>
  <si>
    <t xml:space="preserve">C:\Users\vlasenko\OneDrive - Hewlett Packard Enterprise\Documents\06.CONFIGS\UniCredit\MAR 2021\synergy</t>
  </si>
  <si>
    <t xml:space="preserve">C:\Users\vlasenko\Documents\06.CONFIGS\Rencredit\synergy</t>
  </si>
  <si>
    <t xml:space="preserve">3par_inserv_folder</t>
  </si>
  <si>
    <t xml:space="preserve">C:\Users\vlasenko\OneDrive - Hewlett Packard Enterprise\Documents\06.CONFIGS\MegafonMSK\APR21\3PAR</t>
  </si>
  <si>
    <t xml:space="preserve">C:\Users\vlasenko\Documents\06.CONFIGS\TansneftUral\APR21\3par</t>
  </si>
  <si>
    <t xml:space="preserve">switch_nsshow_folder</t>
  </si>
  <si>
    <t xml:space="preserve">C:\Users\vlasenko\OneDrive - Hewlett Packard Enterprise\Documents\06.CONFIGS\Uralsib\OCT21\nsshow</t>
  </si>
  <si>
    <t xml:space="preserve">C:\Users\vlasenko\Documents\06.CONFIGS\Uralsib\OCT21\nsshow</t>
  </si>
  <si>
    <t xml:space="preserve">sfp_write</t>
  </si>
  <si>
    <t xml:space="preserve">parsed_sshow_folder</t>
  </si>
  <si>
    <t xml:space="preserve">parsed_other_folder</t>
  </si>
  <si>
    <t xml:space="preserve">today_report_folder</t>
  </si>
  <si>
    <t xml:space="preserve">database_folder</t>
  </si>
  <si>
    <t xml:space="preserve">STEP</t>
  </si>
  <si>
    <t xml:space="preserve">MODULE NAME</t>
  </si>
  <si>
    <t xml:space="preserve">info file tab</t>
  </si>
  <si>
    <t xml:space="preserve">report_type</t>
  </si>
  <si>
    <t xml:space="preserve">table title</t>
  </si>
  <si>
    <t xml:space="preserve">keys</t>
  </si>
  <si>
    <t xml:space="preserve">export_to_excel</t>
  </si>
  <si>
    <t xml:space="preserve">force_run</t>
  </si>
  <si>
    <t xml:space="preserve">module_info</t>
  </si>
  <si>
    <t xml:space="preserve">step_info</t>
  </si>
  <si>
    <t xml:space="preserve">description</t>
  </si>
  <si>
    <t xml:space="preserve">sort_weight</t>
  </si>
  <si>
    <t xml:space="preserve">статистика</t>
  </si>
  <si>
    <t xml:space="preserve">module_info_bckp</t>
  </si>
  <si>
    <t xml:space="preserve">collection</t>
  </si>
  <si>
    <t xml:space="preserve">-</t>
  </si>
  <si>
    <t xml:space="preserve">analysis</t>
  </si>
  <si>
    <t xml:space="preserve">report</t>
  </si>
  <si>
    <t xml:space="preserve">Содержание</t>
  </si>
  <si>
    <t xml:space="preserve">parser_san_toolbox</t>
  </si>
  <si>
    <t xml:space="preserve">unparsed by Santoolbox configuration files</t>
  </si>
  <si>
    <t xml:space="preserve">unparsed_files</t>
  </si>
  <si>
    <t xml:space="preserve">PREREQUISITES 1,2,3</t>
  </si>
  <si>
    <t xml:space="preserve">parsed by Santoolbox configuration files</t>
  </si>
  <si>
    <t xml:space="preserve">parsed_files</t>
  </si>
  <si>
    <t xml:space="preserve">collectioon_chassis_params</t>
  </si>
  <si>
    <t xml:space="preserve">chassis</t>
  </si>
  <si>
    <t xml:space="preserve">chassis parameters</t>
  </si>
  <si>
    <t xml:space="preserve">chassis_parameters</t>
  </si>
  <si>
    <t xml:space="preserve">DATA COLLECTION 1. CHASSIS PARAMETERS</t>
  </si>
  <si>
    <t xml:space="preserve">Chassis parameters collection</t>
  </si>
  <si>
    <t xml:space="preserve">chassis_slots</t>
  </si>
  <si>
    <t xml:space="preserve">Chassis slots collection</t>
  </si>
  <si>
    <t xml:space="preserve">collection_maps</t>
  </si>
  <si>
    <t xml:space="preserve">maps</t>
  </si>
  <si>
    <t xml:space="preserve">maps parameters</t>
  </si>
  <si>
    <t xml:space="preserve">maps_parameters</t>
  </si>
  <si>
    <t xml:space="preserve">DATA COLLECTION 2. MAPS PARAMETERS</t>
  </si>
  <si>
    <t xml:space="preserve">MAPS parameters collection</t>
  </si>
  <si>
    <t xml:space="preserve">collectioon_switch_params</t>
  </si>
  <si>
    <t xml:space="preserve">switch</t>
  </si>
  <si>
    <t xml:space="preserve">switch parameters</t>
  </si>
  <si>
    <t xml:space="preserve">switch_parameters</t>
  </si>
  <si>
    <t xml:space="preserve">DATA COLLECTION 3. SWITCH PARAMETERS</t>
  </si>
  <si>
    <t xml:space="preserve">Switch parameters collection</t>
  </si>
  <si>
    <t xml:space="preserve">switchshow</t>
  </si>
  <si>
    <t xml:space="preserve">switchshow_ports</t>
  </si>
  <si>
    <t xml:space="preserve">Switch and port status collection</t>
  </si>
  <si>
    <t xml:space="preserve">collection_fabric_membership</t>
  </si>
  <si>
    <t xml:space="preserve">fabricshow</t>
  </si>
  <si>
    <t xml:space="preserve">list of switches in fabrics</t>
  </si>
  <si>
    <t xml:space="preserve">DATA COLLECTION 4. SWITCH MEMBERSHIP IN FABRIC</t>
  </si>
  <si>
    <t xml:space="preserve">Fabricshow collection</t>
  </si>
  <si>
    <t xml:space="preserve">access gateway from principal</t>
  </si>
  <si>
    <t xml:space="preserve">ag_principal</t>
  </si>
  <si>
    <t xml:space="preserve">AG principal collection</t>
  </si>
  <si>
    <t xml:space="preserve">collection_portcmd</t>
  </si>
  <si>
    <t xml:space="preserve">portcmd</t>
  </si>
  <si>
    <t xml:space="preserve">portshow, portloginshow, portstatsshow</t>
  </si>
  <si>
    <t xml:space="preserve">DATA COLLECTION 5. PORTCMD</t>
  </si>
  <si>
    <t xml:space="preserve">Port connected Wwns, frames and errors counters collection</t>
  </si>
  <si>
    <t xml:space="preserve">collection_portcfg_sfp</t>
  </si>
  <si>
    <t xml:space="preserve">portinfo</t>
  </si>
  <si>
    <t xml:space="preserve">sfpshow</t>
  </si>
  <si>
    <t xml:space="preserve">DATA COLLECTION 6. PORTCFG AND SFP</t>
  </si>
  <si>
    <t xml:space="preserve">SFP collection</t>
  </si>
  <si>
    <t xml:space="preserve">portcfgshow</t>
  </si>
  <si>
    <t xml:space="preserve">Portcfg collection</t>
  </si>
  <si>
    <t xml:space="preserve">collection_nameserver</t>
  </si>
  <si>
    <t xml:space="preserve">connected_dev</t>
  </si>
  <si>
    <t xml:space="preserve">fdmi</t>
  </si>
  <si>
    <t xml:space="preserve">DATA COLLECTION 7. NAMESERVER</t>
  </si>
  <si>
    <t xml:space="preserve">Fabric-Device Management Interface (FDMI) information</t>
  </si>
  <si>
    <t xml:space="preserve">nsshow</t>
  </si>
  <si>
    <t xml:space="preserve">Local Name Server collection</t>
  </si>
  <si>
    <t xml:space="preserve">nscamshow</t>
  </si>
  <si>
    <t xml:space="preserve">Cached Name Server collection</t>
  </si>
  <si>
    <t xml:space="preserve">nsshow_dedicated</t>
  </si>
  <si>
    <t xml:space="preserve">Dedicated files Name Serever collection</t>
  </si>
  <si>
    <t xml:space="preserve">nsportshow</t>
  </si>
  <si>
    <t xml:space="preserve">Name Server enforcement type</t>
  </si>
  <si>
    <t xml:space="preserve">collection_isl</t>
  </si>
  <si>
    <t xml:space="preserve">isl</t>
  </si>
  <si>
    <t xml:space="preserve">islshow</t>
  </si>
  <si>
    <t xml:space="preserve">DATA COLLECTION 8. ISL CONNECTIONS AND TRUNK PORTS</t>
  </si>
  <si>
    <t xml:space="preserve">ISL collection</t>
  </si>
  <si>
    <t xml:space="preserve">trunkshow</t>
  </si>
  <si>
    <t xml:space="preserve">trunk</t>
  </si>
  <si>
    <t xml:space="preserve">Trunk collection</t>
  </si>
  <si>
    <t xml:space="preserve">porttrunkarea</t>
  </si>
  <si>
    <t xml:space="preserve">Porttrunkarea collection</t>
  </si>
  <si>
    <t xml:space="preserve">lsdb</t>
  </si>
  <si>
    <t xml:space="preserve">Fabric Shortest Path First (FSPF) link state database</t>
  </si>
  <si>
    <t xml:space="preserve">collection_fcrfabric_membership</t>
  </si>
  <si>
    <t xml:space="preserve">fcr</t>
  </si>
  <si>
    <t xml:space="preserve">list of fc routers ex-ports and fids</t>
  </si>
  <si>
    <t xml:space="preserve">fcrfabric</t>
  </si>
  <si>
    <t xml:space="preserve">DATA COLLECTION 9. FC ROUTER BACKBONE FABRIC</t>
  </si>
  <si>
    <t xml:space="preserve">fcrfabric collection</t>
  </si>
  <si>
    <t xml:space="preserve">fcrproxydev</t>
  </si>
  <si>
    <t xml:space="preserve">fcrproxydev  collection</t>
  </si>
  <si>
    <t xml:space="preserve">fcrphydev</t>
  </si>
  <si>
    <t xml:space="preserve">fcrphydev collection</t>
  </si>
  <si>
    <t xml:space="preserve">lsan</t>
  </si>
  <si>
    <t xml:space="preserve">LSAN zones collection</t>
  </si>
  <si>
    <t xml:space="preserve">fcredge</t>
  </si>
  <si>
    <t xml:space="preserve">Edge fabrics collection</t>
  </si>
  <si>
    <t xml:space="preserve">fcrresource</t>
  </si>
  <si>
    <t xml:space="preserve">fcrxlateconfig</t>
  </si>
  <si>
    <t xml:space="preserve">Translate (xlate) domain ID</t>
  </si>
  <si>
    <t xml:space="preserve">collection_zoning</t>
  </si>
  <si>
    <t xml:space="preserve">zoning</t>
  </si>
  <si>
    <t xml:space="preserve">cfg</t>
  </si>
  <si>
    <t xml:space="preserve">DATA COLLECTION 10. ZONING CONFIGURATION</t>
  </si>
  <si>
    <t xml:space="preserve">Zoning configuration. Configurations collection</t>
  </si>
  <si>
    <t xml:space="preserve">zone</t>
  </si>
  <si>
    <t xml:space="preserve">Zoning configuration. Zones collection</t>
  </si>
  <si>
    <t xml:space="preserve">alias</t>
  </si>
  <si>
    <t xml:space="preserve">Zoning configuration. Aliases collection</t>
  </si>
  <si>
    <t xml:space="preserve">cfg_effective</t>
  </si>
  <si>
    <t xml:space="preserve">Zoning configuration. Effective configuration collection</t>
  </si>
  <si>
    <t xml:space="preserve">zone_effective</t>
  </si>
  <si>
    <t xml:space="preserve">Zoning configuration. Effective zones collection</t>
  </si>
  <si>
    <t xml:space="preserve">peerzone</t>
  </si>
  <si>
    <t xml:space="preserve">Zoning configuration. Peerzones collection</t>
  </si>
  <si>
    <t xml:space="preserve">peerzone_effective</t>
  </si>
  <si>
    <t xml:space="preserve">Zoning configuration. Peerzones effective collection</t>
  </si>
  <si>
    <t xml:space="preserve">collection_sensor</t>
  </si>
  <si>
    <t xml:space="preserve">sensor</t>
  </si>
  <si>
    <t xml:space="preserve">DATA COLLECTION 11. SENSOR READINGS</t>
  </si>
  <si>
    <t xml:space="preserve">Sensors collection</t>
  </si>
  <si>
    <t xml:space="preserve">collection_logs</t>
  </si>
  <si>
    <t xml:space="preserve">logs</t>
  </si>
  <si>
    <t xml:space="preserve">errdump</t>
  </si>
  <si>
    <t xml:space="preserve">DATA COLLECTION 12. LOGS</t>
  </si>
  <si>
    <t xml:space="preserve">Error log</t>
  </si>
  <si>
    <t xml:space="preserve">collection_bladesystem</t>
  </si>
  <si>
    <t xml:space="preserve">blades</t>
  </si>
  <si>
    <t xml:space="preserve">blade_interconnect</t>
  </si>
  <si>
    <t xml:space="preserve">DATA COLLECTION 13. BLADE SYSTEMS</t>
  </si>
  <si>
    <t xml:space="preserve">Blade Interconnect modules collection</t>
  </si>
  <si>
    <t xml:space="preserve">blade_servers</t>
  </si>
  <si>
    <t xml:space="preserve">Blade servers collection</t>
  </si>
  <si>
    <t xml:space="preserve">blade_vc</t>
  </si>
  <si>
    <t xml:space="preserve">Blade Virtual connect collection</t>
  </si>
  <si>
    <t xml:space="preserve">collection_synergy</t>
  </si>
  <si>
    <t xml:space="preserve">synergy</t>
  </si>
  <si>
    <t xml:space="preserve">synergy_interconnect</t>
  </si>
  <si>
    <t xml:space="preserve">DATA COLLECTION 14. SYNERGY SYSTEMS</t>
  </si>
  <si>
    <t xml:space="preserve">\nEXTRACTING SYNERGY SYSTEM INFORMATION ...\n</t>
  </si>
  <si>
    <t xml:space="preserve">Synergy interconnect modules</t>
  </si>
  <si>
    <t xml:space="preserve">synergy_servers</t>
  </si>
  <si>
    <t xml:space="preserve">Synergy servers and mezzanine</t>
  </si>
  <si>
    <t xml:space="preserve">collection_3par</t>
  </si>
  <si>
    <t xml:space="preserve">3par</t>
  </si>
  <si>
    <t xml:space="preserve">system_3par</t>
  </si>
  <si>
    <t xml:space="preserve">DATA COLLECTION 15. 3PAR STORAGES</t>
  </si>
  <si>
    <t xml:space="preserve">3PAR system information </t>
  </si>
  <si>
    <t xml:space="preserve">port_3par</t>
  </si>
  <si>
    <t xml:space="preserve">3PAR ports</t>
  </si>
  <si>
    <t xml:space="preserve">host_3par</t>
  </si>
  <si>
    <t xml:space="preserve">3PAR hosts</t>
  </si>
  <si>
    <t xml:space="preserve">stats_summary</t>
  </si>
  <si>
    <t xml:space="preserve">3PAR configs download status</t>
  </si>
  <si>
    <t xml:space="preserve">analysis_fabric_label</t>
  </si>
  <si>
    <t xml:space="preserve">fabric_labels</t>
  </si>
  <si>
    <t xml:space="preserve">DATA ANALYSIS 1. SET FABRIC NAME AND LABEL</t>
  </si>
  <si>
    <t xml:space="preserve">fabric_labels_summary</t>
  </si>
  <si>
    <t xml:space="preserve">fabricshow_statistics</t>
  </si>
  <si>
    <t xml:space="preserve">Fabric statistics</t>
  </si>
  <si>
    <t xml:space="preserve">fabricshow_summary</t>
  </si>
  <si>
    <t xml:space="preserve">analysis_blademodule</t>
  </si>
  <si>
    <t xml:space="preserve">blade_module_loc</t>
  </si>
  <si>
    <t xml:space="preserve">DATA ANALYSIS 2. BLADE CHASSIS</t>
  </si>
  <si>
    <t xml:space="preserve">Blade chassis modules</t>
  </si>
  <si>
    <t xml:space="preserve">Blade_шасси</t>
  </si>
  <si>
    <t xml:space="preserve">Перечень Blade систем</t>
  </si>
  <si>
    <t xml:space="preserve">analysis_switch_params</t>
  </si>
  <si>
    <t xml:space="preserve">switch_params_aggregated</t>
  </si>
  <si>
    <t xml:space="preserve">DATA ANALYSIS 3. AGGREGATED SWITCH PARAMETERS</t>
  </si>
  <si>
    <t xml:space="preserve">Switch parameters</t>
  </si>
  <si>
    <t xml:space="preserve">switch_params_aggregated_upd</t>
  </si>
  <si>
    <t xml:space="preserve">DATA ANALYSIS 9. AGGREGATED SWITCH PARAMETERS AND SWITCH PAIRS</t>
  </si>
  <si>
    <t xml:space="preserve">Switch parameters updated with switch pairs id</t>
  </si>
  <si>
    <t xml:space="preserve">fabric_switch_statistics</t>
  </si>
  <si>
    <t xml:space="preserve">Fabric switch statistics</t>
  </si>
  <si>
    <t xml:space="preserve">report_columns_usage</t>
  </si>
  <si>
    <t xml:space="preserve">Коммутаторы</t>
  </si>
  <si>
    <t xml:space="preserve">Перечень коммутаторов</t>
  </si>
  <si>
    <t xml:space="preserve">Фабрика</t>
  </si>
  <si>
    <t xml:space="preserve">Распределение коммутаторов по фабрикам</t>
  </si>
  <si>
    <t xml:space="preserve">Глобальные_параметры_фабрики</t>
  </si>
  <si>
    <t xml:space="preserve">Глобальные параметры фабрик</t>
  </si>
  <si>
    <t xml:space="preserve">Параметры_коммутаторов</t>
  </si>
  <si>
    <t xml:space="preserve">Системные параметры коммутаторов</t>
  </si>
  <si>
    <t xml:space="preserve">Лицензии</t>
  </si>
  <si>
    <t xml:space="preserve">Лицензированные функции коммутаторов</t>
  </si>
  <si>
    <t xml:space="preserve">MAPS</t>
  </si>
  <si>
    <t xml:space="preserve">Настройки и сообщения службы MAPS</t>
  </si>
  <si>
    <t xml:space="preserve">Статистика_коммутаторов</t>
  </si>
  <si>
    <t xml:space="preserve">Статистика коммутаторов в SAN</t>
  </si>
  <si>
    <t xml:space="preserve">analysis_isl</t>
  </si>
  <si>
    <t xml:space="preserve">isl_aggregated</t>
  </si>
  <si>
    <t xml:space="preserve">DATA ANALYSIS 4. INTERSWITCH AND INTERFABRIC CONNECTIONS</t>
  </si>
  <si>
    <t xml:space="preserve">ISL</t>
  </si>
  <si>
    <t xml:space="preserve">fcredge_aggregated</t>
  </si>
  <si>
    <t xml:space="preserve">isl_aggregated_upd</t>
  </si>
  <si>
    <t xml:space="preserve">DATA ANALYSIS 10. INTERSWITCH, INTERFABRIC CONNECTIONS AND SWITCH PAIRS</t>
  </si>
  <si>
    <t xml:space="preserve">ISL with switch pairs ID</t>
  </si>
  <si>
    <t xml:space="preserve">fcredge_aggregated_upd</t>
  </si>
  <si>
    <t xml:space="preserve">isl_statistics</t>
  </si>
  <si>
    <t xml:space="preserve">ISL statistics</t>
  </si>
  <si>
    <t xml:space="preserve">Межкоммутаторные_соединения</t>
  </si>
  <si>
    <t xml:space="preserve">Параметры межкоммутаторных соединений</t>
  </si>
  <si>
    <t xml:space="preserve">Межфабричные_соединения</t>
  </si>
  <si>
    <t xml:space="preserve">Параметры межфабричных соединений</t>
  </si>
  <si>
    <t xml:space="preserve">Статистика_ISL</t>
  </si>
  <si>
    <t xml:space="preserve">Статистика межкоммутаторных соединений</t>
  </si>
  <si>
    <t xml:space="preserve">analysis_portcmd</t>
  </si>
  <si>
    <t xml:space="preserve">portshow_aggregated</t>
  </si>
  <si>
    <t xml:space="preserve">DATA ANALYSIS 5. FABRIC DEVICES IDENTIFICATION</t>
  </si>
  <si>
    <t xml:space="preserve">Port statistics</t>
  </si>
  <si>
    <t xml:space="preserve">storage_connection_statistics</t>
  </si>
  <si>
    <t xml:space="preserve">Storage connection statistics</t>
  </si>
  <si>
    <t xml:space="preserve">device_connection_statistics</t>
  </si>
  <si>
    <t xml:space="preserve">Device connection statistics</t>
  </si>
  <si>
    <t xml:space="preserve">report_columns_usage_upd</t>
  </si>
  <si>
    <t xml:space="preserve">Flag to force change group name usage mode</t>
  </si>
  <si>
    <t xml:space="preserve">device_rename</t>
  </si>
  <si>
    <t xml:space="preserve">Manual device rename</t>
  </si>
  <si>
    <t xml:space="preserve">manual</t>
  </si>
  <si>
    <t xml:space="preserve">device_rename_form</t>
  </si>
  <si>
    <t xml:space="preserve">analysis_aliasgroup</t>
  </si>
  <si>
    <t xml:space="preserve">alias_wwnn</t>
  </si>
  <si>
    <t xml:space="preserve">Alias Wwnn</t>
  </si>
  <si>
    <t xml:space="preserve">analysis_nameserver</t>
  </si>
  <si>
    <t xml:space="preserve">nameserver</t>
  </si>
  <si>
    <t xml:space="preserve">nsshow_unsplit</t>
  </si>
  <si>
    <t xml:space="preserve">NS entries with no regex patterns</t>
  </si>
  <si>
    <t xml:space="preserve">expected_ag_links</t>
  </si>
  <si>
    <t xml:space="preserve">Expected AG links</t>
  </si>
  <si>
    <t xml:space="preserve">report_portcmd</t>
  </si>
  <si>
    <t xml:space="preserve">Серверы</t>
  </si>
  <si>
    <t xml:space="preserve">Перечень серверов в сети хранения данных</t>
  </si>
  <si>
    <t xml:space="preserve">analysis_devicetype</t>
  </si>
  <si>
    <t xml:space="preserve">Массивы</t>
  </si>
  <si>
    <t xml:space="preserve">Перечень систем хранения данных</t>
  </si>
  <si>
    <t xml:space="preserve">Библиотеки</t>
  </si>
  <si>
    <t xml:space="preserve">Перечень ленточных библиотек</t>
  </si>
  <si>
    <t xml:space="preserve">Микрокоды_HBA</t>
  </si>
  <si>
    <t xml:space="preserve">Версии микрокодов и драйверов HBA модулей серверов</t>
  </si>
  <si>
    <t xml:space="preserve">Подключение_массивов</t>
  </si>
  <si>
    <t xml:space="preserve">Подключение систем хранения данных к сети</t>
  </si>
  <si>
    <t xml:space="preserve">Подключение_библиотек</t>
  </si>
  <si>
    <t xml:space="preserve">Подключение ленточных библиотек к сети</t>
  </si>
  <si>
    <t xml:space="preserve">Подключение_серверов</t>
  </si>
  <si>
    <t xml:space="preserve">Подключение серверов к сети хранения данных</t>
  </si>
  <si>
    <t xml:space="preserve">Статистика_массивов</t>
  </si>
  <si>
    <t xml:space="preserve">Статистическая информация подключения портов массивов</t>
  </si>
  <si>
    <t xml:space="preserve">Статистика_устройств</t>
  </si>
  <si>
    <t xml:space="preserve">Статистическая информация подключения портов устройств</t>
  </si>
  <si>
    <t xml:space="preserve">fcrproxydev</t>
  </si>
  <si>
    <t xml:space="preserve">DATA ANALYSIS 6. TRANSLATE DOMAIN (XD) PROXY DEVICES</t>
  </si>
  <si>
    <t xml:space="preserve">Translate domain proxy devices</t>
  </si>
  <si>
    <t xml:space="preserve">analysis_fabrics_statistic</t>
  </si>
  <si>
    <t xml:space="preserve">port_statistics</t>
  </si>
  <si>
    <t xml:space="preserve">DATA ANALYSIS 7. FABRIC PORTS STATISTICS</t>
  </si>
  <si>
    <t xml:space="preserve">Fabric ports statistics</t>
  </si>
  <si>
    <t xml:space="preserve">Статистика_портов</t>
  </si>
  <si>
    <t xml:space="preserve">Статистическая информация портов коммутаторов</t>
  </si>
  <si>
    <t xml:space="preserve">analysis_switch_pair</t>
  </si>
  <si>
    <t xml:space="preserve">switch_pair</t>
  </si>
  <si>
    <t xml:space="preserve">DATA ANALYSIS 8. SWITCH PAIRS IDENTIFICATION</t>
  </si>
  <si>
    <t xml:space="preserve">Switch pairs</t>
  </si>
  <si>
    <t xml:space="preserve">npv_ag_connected_devices</t>
  </si>
  <si>
    <t xml:space="preserve">Devices behind AG, NPV</t>
  </si>
  <si>
    <t xml:space="preserve">sw_wwn_occurrence_stats</t>
  </si>
  <si>
    <t xml:space="preserve">Switch pairs statistics</t>
  </si>
  <si>
    <t xml:space="preserve">switch_pair_manual</t>
  </si>
  <si>
    <t xml:space="preserve">Switch pairs correction</t>
  </si>
  <si>
    <t xml:space="preserve">analysis_err_sfp_cfg</t>
  </si>
  <si>
    <t xml:space="preserve">portshow_sfp_aggregated</t>
  </si>
  <si>
    <t xml:space="preserve">DATA ANALYSIS 11. PORT ERRORS, TRANSCEIVER SUPPORT, PORT CONFIGURATION</t>
  </si>
  <si>
    <t xml:space="preserve">Portshow_sfp_aggregated</t>
  </si>
  <si>
    <t xml:space="preserve">Ошибки</t>
  </si>
  <si>
    <t xml:space="preserve">Статистика ошибок на портах коммутаторов</t>
  </si>
  <si>
    <t xml:space="preserve">Параметры_SFP</t>
  </si>
  <si>
    <t xml:space="preserve">Параметры работы трансиверов</t>
  </si>
  <si>
    <t xml:space="preserve">Параметры_портов</t>
  </si>
  <si>
    <t xml:space="preserve">Настройки портов коммутаторов</t>
  </si>
  <si>
    <t xml:space="preserve">porterr_link_reset</t>
  </si>
  <si>
    <t xml:space="preserve">link_reset</t>
  </si>
  <si>
    <t xml:space="preserve">ошибки</t>
  </si>
  <si>
    <t xml:space="preserve">porterr_crc_good_eof</t>
  </si>
  <si>
    <t xml:space="preserve">crc_good_eof</t>
  </si>
  <si>
    <t xml:space="preserve">porterr_fec</t>
  </si>
  <si>
    <t xml:space="preserve">fec</t>
  </si>
  <si>
    <t xml:space="preserve">porterr_pcs_blk</t>
  </si>
  <si>
    <t xml:space="preserve">pcs_blk</t>
  </si>
  <si>
    <t xml:space="preserve">porterr_link_failure</t>
  </si>
  <si>
    <t xml:space="preserve">link_failure</t>
  </si>
  <si>
    <t xml:space="preserve">porterr_discard</t>
  </si>
  <si>
    <t xml:space="preserve">discard</t>
  </si>
  <si>
    <t xml:space="preserve">porterr_enc_crc_bad_os</t>
  </si>
  <si>
    <t xml:space="preserve">enc_crc, bad_os</t>
  </si>
  <si>
    <t xml:space="preserve">porterr_bad_eof</t>
  </si>
  <si>
    <t xml:space="preserve">bad_eof</t>
  </si>
  <si>
    <t xml:space="preserve">porterr_bad_os</t>
  </si>
  <si>
    <t xml:space="preserve">bad_os</t>
  </si>
  <si>
    <t xml:space="preserve">analysis_maps_npiv_ports</t>
  </si>
  <si>
    <t xml:space="preserve">MAPS_ports</t>
  </si>
  <si>
    <t xml:space="preserve">DATA ANALYSIS 12. MAPS PORTS, NPIV PORTS, NPIV AND SWITCH CONNECTION STATISTICS</t>
  </si>
  <si>
    <t xml:space="preserve">MAPS Dashboard ports</t>
  </si>
  <si>
    <t xml:space="preserve">NPIV_ports</t>
  </si>
  <si>
    <t xml:space="preserve">NPIV ports</t>
  </si>
  <si>
    <t xml:space="preserve">NPIV_statistics</t>
  </si>
  <si>
    <t xml:space="preserve">NPIV statistics</t>
  </si>
  <si>
    <t xml:space="preserve">Connection_statistics</t>
  </si>
  <si>
    <t xml:space="preserve">Switch connection statistics</t>
  </si>
  <si>
    <t xml:space="preserve">MAPS_порты</t>
  </si>
  <si>
    <t xml:space="preserve">MAPS Dashboard порты</t>
  </si>
  <si>
    <t xml:space="preserve">NPIV_порты</t>
  </si>
  <si>
    <t xml:space="preserve">Информация о подключении портов NPIV</t>
  </si>
  <si>
    <t xml:space="preserve">Статистика_NPIV</t>
  </si>
  <si>
    <t xml:space="preserve">Статистическая информация о портах NPIV</t>
  </si>
  <si>
    <t xml:space="preserve">Статистика_соединений</t>
  </si>
  <si>
    <t xml:space="preserve">Статистическая информация о  соединении коммутаторов</t>
  </si>
  <si>
    <t xml:space="preserve">analysis_zoning</t>
  </si>
  <si>
    <t xml:space="preserve">zoning_aggregated</t>
  </si>
  <si>
    <t xml:space="preserve">DATA ANALYSIS 13. ZONING CONFIGURATION</t>
  </si>
  <si>
    <t xml:space="preserve">Zoning configuration</t>
  </si>
  <si>
    <t xml:space="preserve">analysis_zoning_aggregation</t>
  </si>
  <si>
    <t xml:space="preserve">alias_aggregated</t>
  </si>
  <si>
    <t xml:space="preserve">Alias configuration</t>
  </si>
  <si>
    <t xml:space="preserve">analysis_zoning_statistics</t>
  </si>
  <si>
    <t xml:space="preserve">zonemember_statistics</t>
  </si>
  <si>
    <t xml:space="preserve">Zoning configuration statistics</t>
  </si>
  <si>
    <t xml:space="preserve">analysis_zoning_aggregation_aux_fn</t>
  </si>
  <si>
    <t xml:space="preserve">portshow_zoned_aggregated</t>
  </si>
  <si>
    <t xml:space="preserve">Device connection statistics with zones</t>
  </si>
  <si>
    <t xml:space="preserve">alias_statistics</t>
  </si>
  <si>
    <t xml:space="preserve">Alias configuration statistics</t>
  </si>
  <si>
    <t xml:space="preserve">analysis_zoning_cfg_dashboard</t>
  </si>
  <si>
    <t xml:space="preserve">effective_cfg_statistics</t>
  </si>
  <si>
    <t xml:space="preserve">Effective zoning configuration statistics</t>
  </si>
  <si>
    <t xml:space="preserve">Зонирование</t>
  </si>
  <si>
    <t xml:space="preserve">Конфигурация зон</t>
  </si>
  <si>
    <t xml:space="preserve">Псевдонимы</t>
  </si>
  <si>
    <t xml:space="preserve">Конфигурация псевдонимов</t>
  </si>
  <si>
    <t xml:space="preserve">Зонирование_AB</t>
  </si>
  <si>
    <t xml:space="preserve">Сравнение активных конфиграций зонирования подсетей А и В</t>
  </si>
  <si>
    <t xml:space="preserve">Порты_не_в_зонах</t>
  </si>
  <si>
    <t xml:space="preserve">Порты устройств, не входящие в конфигурацию зонирования</t>
  </si>
  <si>
    <t xml:space="preserve">Порты_без_псевдономов</t>
  </si>
  <si>
    <t xml:space="preserve">Порты устройств, не имеющие псевдонимов</t>
  </si>
  <si>
    <t xml:space="preserve">Отсутствуют_в_сети</t>
  </si>
  <si>
    <t xml:space="preserve">Участники конфигурации зонирования, отсутствующие в сети</t>
  </si>
  <si>
    <t xml:space="preserve">Статистика_зон</t>
  </si>
  <si>
    <t xml:space="preserve">Статистическая информация зон</t>
  </si>
  <si>
    <t xml:space="preserve">Статистика_псевдонимов</t>
  </si>
  <si>
    <t xml:space="preserve">Статистическая информация псевдонимов</t>
  </si>
  <si>
    <t xml:space="preserve">Статистика_конфигурации</t>
  </si>
  <si>
    <t xml:space="preserve">Статистическая информация активной конфигурации зонирования</t>
  </si>
  <si>
    <t xml:space="preserve">storage_host_aggregated</t>
  </si>
  <si>
    <t xml:space="preserve">DATA ANALYSIS 14. STORAGE HOST PRESENTATION</t>
  </si>
  <si>
    <t xml:space="preserve">Storage Host presentation</t>
  </si>
  <si>
    <t xml:space="preserve">Презентация</t>
  </si>
  <si>
    <t xml:space="preserve">Презентация массивов</t>
  </si>
  <si>
    <t xml:space="preserve">Презентация_AB</t>
  </si>
  <si>
    <t xml:space="preserve">Сравнение презентаций массивов</t>
  </si>
  <si>
    <t xml:space="preserve">sensor_aggregated</t>
  </si>
  <si>
    <t xml:space="preserve">DATA ANALYSIS 15. SENSOR READINGS</t>
  </si>
  <si>
    <t xml:space="preserve">Sensors aggregated</t>
  </si>
  <si>
    <t xml:space="preserve">Датчики</t>
  </si>
  <si>
    <t xml:space="preserve">Показания датчиков коммутаторов</t>
  </si>
  <si>
    <t xml:space="preserve">analysis_errdump</t>
  </si>
  <si>
    <t xml:space="preserve">errdump_aggregated</t>
  </si>
  <si>
    <t xml:space="preserve">DATA ANALYSIS 16. RASLOG</t>
  </si>
  <si>
    <t xml:space="preserve">RASLog</t>
  </si>
  <si>
    <t xml:space="preserve">raslog_counter</t>
  </si>
  <si>
    <t xml:space="preserve">RASLog event counter</t>
  </si>
  <si>
    <t xml:space="preserve">Журнал</t>
  </si>
  <si>
    <t xml:space="preserve">Журнал RASLog</t>
  </si>
  <si>
    <t xml:space="preserve">switch_config_preprocessing</t>
  </si>
  <si>
    <t xml:space="preserve">[report_info.xlsx]in_out_data_names!</t>
  </si>
  <si>
    <t xml:space="preserve">chassis_params_collection</t>
  </si>
  <si>
    <t xml:space="preserve">switch_params_collection</t>
  </si>
  <si>
    <t xml:space="preserve">maps_params_collection</t>
  </si>
  <si>
    <t xml:space="preserve">fabric_membership_collection</t>
  </si>
  <si>
    <t xml:space="preserve">fcr_membership_collection</t>
  </si>
  <si>
    <t xml:space="preserve">portcmd_collection</t>
  </si>
  <si>
    <t xml:space="preserve">port_sfp_cfg_collection</t>
  </si>
  <si>
    <t xml:space="preserve">nameserver_collection</t>
  </si>
  <si>
    <t xml:space="preserve">isl_collection</t>
  </si>
  <si>
    <t xml:space="preserve">zoning_collection</t>
  </si>
  <si>
    <t xml:space="preserve">sensor_collection</t>
  </si>
  <si>
    <t xml:space="preserve">errorlog_collection</t>
  </si>
  <si>
    <t xml:space="preserve">blade_collection</t>
  </si>
  <si>
    <t xml:space="preserve">synergy_collection</t>
  </si>
  <si>
    <t xml:space="preserve">storage_3par_collection</t>
  </si>
  <si>
    <t xml:space="preserve">zoning_analysis_out</t>
  </si>
  <si>
    <t xml:space="preserve">zoning_analysis_in</t>
  </si>
  <si>
    <t xml:space="preserve">portcmd_analysis_out</t>
  </si>
  <si>
    <t xml:space="preserve">portcmd_analysis_in</t>
  </si>
  <si>
    <t xml:space="preserve">devicename_correction_analysis_in</t>
  </si>
  <si>
    <t xml:space="preserve">errorlog_analysis_out</t>
  </si>
  <si>
    <t xml:space="preserve">errorlog_analysis_in</t>
  </si>
  <si>
    <t xml:space="preserve">switch_params_analysis_out</t>
  </si>
  <si>
    <t xml:space="preserve">switch_params_analysis_in</t>
  </si>
  <si>
    <t xml:space="preserve">switch_params_sw_pair_analysis_out</t>
  </si>
  <si>
    <t xml:space="preserve">switch_params_sw_pair_analysis_in</t>
  </si>
  <si>
    <t xml:space="preserve">A</t>
  </si>
  <si>
    <t xml:space="preserve">isl_analysis_out</t>
  </si>
  <si>
    <t xml:space="preserve">isl_analysis_in</t>
  </si>
  <si>
    <t xml:space="preserve">isl_sw_pair_analysis_out</t>
  </si>
  <si>
    <t xml:space="preserve">isl_sw_pair_analysis_in</t>
  </si>
  <si>
    <t xml:space="preserve">switch_pair_analysis_out</t>
  </si>
  <si>
    <t xml:space="preserve">switch_pair_analysis_in</t>
  </si>
  <si>
    <t xml:space="preserve">port_statistics_analysis_out</t>
  </si>
  <si>
    <t xml:space="preserve">port_statistics_analysis_in</t>
  </si>
  <si>
    <t xml:space="preserve">maps_npiv_ports_analysis_out</t>
  </si>
  <si>
    <t xml:space="preserve">maps_npiv_ports_analysis_in</t>
  </si>
  <si>
    <t xml:space="preserve">fabric_label_analysis_out</t>
  </si>
  <si>
    <t xml:space="preserve">fabric_label_analysis_in</t>
  </si>
  <si>
    <t xml:space="preserve">port_err_sfp_cfg_analysis_out</t>
  </si>
  <si>
    <t xml:space="preserve">port_err_sfp_cfg_analysis_in</t>
  </si>
  <si>
    <t xml:space="preserve">snesor_analysis_out</t>
  </si>
  <si>
    <t xml:space="preserve">sensor_analysis_in</t>
  </si>
  <si>
    <t xml:space="preserve">storage_host_analysis_out</t>
  </si>
  <si>
    <t xml:space="preserve">storage_host_analysis_in</t>
  </si>
  <si>
    <t xml:space="preserve">fcrdevice_analysis_out</t>
  </si>
  <si>
    <t xml:space="preserve">fcrdevice_analysis_in</t>
  </si>
  <si>
    <t xml:space="preserve">blade_system_analysis_out</t>
  </si>
  <si>
    <t xml:space="preserve">blade_system_analysis_in</t>
  </si>
  <si>
    <t xml:space="preserve">Links to IO data names</t>
  </si>
  <si>
    <t xml:space="preserve">sensor_analysis_out</t>
  </si>
  <si>
    <t xml:space="preserve">directory</t>
  </si>
  <si>
    <t xml:space="preserve">file</t>
  </si>
  <si>
    <t xml:space="preserve">santoolbox</t>
  </si>
  <si>
    <t xml:space="preserve">C:\Program Files\SAN Toolbox - Reloaded</t>
  </si>
  <si>
    <t xml:space="preserve">SAN Toolbox.exe</t>
  </si>
  <si>
    <t xml:space="preserve">s3mft</t>
  </si>
  <si>
    <t xml:space="preserve">C:\Users\vlasenko\OneDrive - Hewlett Packard Enterprise\Documents\02.DOCUMENTATION\Procedures\SAN Assessment\3par_stats\V5.0120\WINDOWS</t>
  </si>
  <si>
    <t xml:space="preserve">s3mft.exe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</si>
</sst>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65.01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0" t="s">
        <v>3</v>
      </c>
    </row>
    <row r="3" customFormat="false" ht="15" hidden="false" customHeight="false" outlineLevel="0" collapsed="false">
      <c r="A3" s="1" t="s">
        <v>4</v>
      </c>
      <c r="B3" s="0" t="s">
        <v>5</v>
      </c>
    </row>
    <row r="4" customFormat="false" ht="15" hidden="false" customHeight="false" outlineLevel="0" collapsed="false">
      <c r="A4" s="1" t="s">
        <v>6</v>
      </c>
      <c r="B4" s="0" t="s">
        <v>7</v>
      </c>
    </row>
    <row r="5" customFormat="false" ht="15" hidden="false" customHeight="false" outlineLevel="0" collapsed="false">
      <c r="A5" s="1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s">
        <v>11</v>
      </c>
    </row>
  </sheetData>
  <hyperlinks>
    <hyperlink ref="A1" location="contents!A1" display="Contents"/>
    <hyperlink ref="A2" location="report_requisites!A1" display="report_requisites"/>
    <hyperlink ref="A3" location="project_steps!A1" display="project_steps"/>
    <hyperlink ref="A4" location="io_data_names_links!A1" display="io_data_names_links"/>
    <hyperlink ref="A5" location="in_out_data_names!A1" display="in_out_data_names"/>
    <hyperlink ref="A6" location="software!A1" display="softwar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70"/>
    <col collapsed="false" customWidth="true" hidden="false" outlineLevel="0" max="5" min="3" style="0" width="116.28"/>
    <col collapsed="false" customWidth="true" hidden="false" outlineLevel="0" max="6" min="6" style="0" width="120.85"/>
    <col collapsed="false" customWidth="true" hidden="false" outlineLevel="0" max="7" min="7" style="0" width="109.42"/>
    <col collapsed="false" customWidth="true" hidden="false" outlineLevel="0" max="8" min="8" style="0" width="116.71"/>
    <col collapsed="false" customWidth="true" hidden="false" outlineLevel="0" max="9" min="9" style="0" width="128.58"/>
    <col collapsed="false" customWidth="true" hidden="false" outlineLevel="0" max="10" min="10" style="0" width="120.29"/>
    <col collapsed="false" customWidth="true" hidden="false" outlineLevel="0" max="11" min="11" style="0" width="126.57"/>
    <col collapsed="false" customWidth="true" hidden="false" outlineLevel="0" max="12" min="12" style="0" width="151.29"/>
    <col collapsed="false" customWidth="true" hidden="false" outlineLevel="0" max="13" min="13" style="0" width="120.42"/>
    <col collapsed="false" customWidth="true" hidden="false" outlineLevel="0" max="14" min="14" style="0" width="112.42"/>
    <col collapsed="false" customWidth="true" hidden="false" outlineLevel="0" max="15" min="15" style="0" width="158.57"/>
    <col collapsed="false" customWidth="true" hidden="false" outlineLevel="0" max="16" min="16" style="0" width="103.71"/>
    <col collapsed="false" customWidth="true" hidden="false" outlineLevel="0" max="17" min="17" style="0" width="91.86"/>
    <col collapsed="false" customWidth="true" hidden="false" outlineLevel="0" max="18" min="18" style="0" width="70"/>
    <col collapsed="false" customWidth="true" hidden="false" outlineLevel="0" max="19" min="19" style="0" width="124.43"/>
    <col collapsed="false" customWidth="true" hidden="false" outlineLevel="0" max="20" min="20" style="0" width="139.57"/>
    <col collapsed="false" customWidth="true" hidden="false" outlineLevel="0" max="21" min="21" style="0" width="48.86"/>
    <col collapsed="false" customWidth="true" hidden="false" outlineLevel="0" max="22" min="22" style="0" width="76.86"/>
    <col collapsed="false" customWidth="true" hidden="false" outlineLevel="0" max="23" min="23" style="0" width="80.14"/>
    <col collapsed="false" customWidth="true" hidden="false" outlineLevel="0" max="24" min="24" style="0" width="35.71"/>
    <col collapsed="false" customWidth="true" hidden="false" outlineLevel="0" max="26" min="25" style="0" width="122.71"/>
    <col collapsed="false" customWidth="true" hidden="false" outlineLevel="0" max="27" min="27" style="0" width="98.01"/>
    <col collapsed="false" customWidth="true" hidden="false" outlineLevel="0" max="28" min="28" style="0" width="29.71"/>
    <col collapsed="false" customWidth="true" hidden="false" outlineLevel="0" max="29" min="29" style="0" width="80.14"/>
    <col collapsed="false" customWidth="true" hidden="false" outlineLevel="0" max="30" min="30" style="0" width="68.58"/>
    <col collapsed="false" customWidth="true" hidden="false" outlineLevel="0" max="31" min="31" style="0" width="109.29"/>
    <col collapsed="false" customWidth="true" hidden="false" outlineLevel="0" max="32" min="32" style="0" width="61.99"/>
    <col collapsed="false" customWidth="true" hidden="false" outlineLevel="0" max="33" min="33" style="0" width="89.57"/>
    <col collapsed="false" customWidth="true" hidden="false" outlineLevel="0" max="34" min="34" style="0" width="108.29"/>
    <col collapsed="false" customWidth="true" hidden="false" outlineLevel="0" max="35" min="35" style="0" width="89.57"/>
    <col collapsed="false" customWidth="true" hidden="false" outlineLevel="0" max="36" min="36" style="0" width="69.85"/>
    <col collapsed="false" customWidth="true" hidden="false" outlineLevel="0" max="37" min="37" style="0" width="52.14"/>
    <col collapsed="false" customWidth="true" hidden="false" outlineLevel="0" max="38" min="38" style="0" width="73.14"/>
    <col collapsed="false" customWidth="true" hidden="false" outlineLevel="0" max="39" min="39" style="0" width="29.71"/>
    <col collapsed="false" customWidth="true" hidden="false" outlineLevel="0" max="41" min="40" style="0" width="76"/>
    <col collapsed="false" customWidth="true" hidden="false" outlineLevel="0" max="42" min="42" style="0" width="72.29"/>
    <col collapsed="false" customWidth="true" hidden="false" outlineLevel="0" max="43" min="43" style="0" width="61.71"/>
    <col collapsed="false" customWidth="true" hidden="false" outlineLevel="0" max="44" min="44" style="0" width="60"/>
    <col collapsed="false" customWidth="true" hidden="false" outlineLevel="0" max="45" min="45" style="0" width="38.14"/>
    <col collapsed="false" customWidth="true" hidden="false" outlineLevel="0" max="46" min="46" style="0" width="69"/>
    <col collapsed="false" customWidth="true" hidden="false" outlineLevel="0" max="47" min="47" style="0" width="72.43"/>
    <col collapsed="false" customWidth="true" hidden="false" outlineLevel="0" max="48" min="48" style="0" width="111.58"/>
    <col collapsed="false" customWidth="true" hidden="false" outlineLevel="0" max="49" min="49" style="0" width="72.57"/>
    <col collapsed="false" customWidth="true" hidden="false" outlineLevel="0" max="50" min="50" style="0" width="86.85"/>
    <col collapsed="false" customWidth="true" hidden="false" outlineLevel="0" max="52" min="51" style="0" width="64.7"/>
    <col collapsed="false" customWidth="true" hidden="false" outlineLevel="0" max="53" min="53" style="0" width="54.57"/>
    <col collapsed="false" customWidth="true" hidden="false" outlineLevel="0" max="54" min="54" style="0" width="75.42"/>
    <col collapsed="false" customWidth="true" hidden="false" outlineLevel="0" max="55" min="55" style="0" width="58.14"/>
  </cols>
  <sheetData>
    <row r="1" customFormat="false" ht="15" hidden="false" customHeight="false" outlineLevel="0" collapsed="false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</row>
    <row r="2" customFormat="false" ht="15" hidden="false" customHeight="false" outlineLevel="0" collapsed="false">
      <c r="A2" s="2" t="s">
        <v>3</v>
      </c>
    </row>
    <row r="3" customFormat="false" ht="15" hidden="false" customHeight="false" outlineLevel="0" collapsed="false">
      <c r="A3" s="3" t="s">
        <v>12</v>
      </c>
      <c r="C3" s="3" t="s">
        <v>13</v>
      </c>
    </row>
    <row r="4" customFormat="false" ht="15" hidden="false" customHeight="false" outlineLevel="0" collapsed="false">
      <c r="A4" s="3" t="s">
        <v>14</v>
      </c>
      <c r="C4" s="0" t="s">
        <v>15</v>
      </c>
      <c r="D4" s="0" t="s">
        <v>16</v>
      </c>
      <c r="E4" s="0" t="s">
        <v>16</v>
      </c>
      <c r="F4" s="0" t="s">
        <v>17</v>
      </c>
      <c r="G4" s="0" t="s">
        <v>18</v>
      </c>
      <c r="H4" s="0" t="s">
        <v>19</v>
      </c>
      <c r="I4" s="0" t="s">
        <v>20</v>
      </c>
      <c r="J4" s="0" t="s">
        <v>21</v>
      </c>
      <c r="K4" s="0" t="s">
        <v>22</v>
      </c>
      <c r="L4" s="0" t="s">
        <v>19</v>
      </c>
      <c r="M4" s="0" t="s">
        <v>23</v>
      </c>
      <c r="N4" s="0" t="s">
        <v>24</v>
      </c>
      <c r="O4" s="0" t="s">
        <v>25</v>
      </c>
      <c r="P4" s="0" t="s">
        <v>26</v>
      </c>
      <c r="Q4" s="0" t="s">
        <v>26</v>
      </c>
      <c r="R4" s="0" t="s">
        <v>27</v>
      </c>
      <c r="S4" s="0" t="s">
        <v>27</v>
      </c>
      <c r="T4" s="0" t="s">
        <v>16</v>
      </c>
      <c r="U4" s="0" t="s">
        <v>28</v>
      </c>
      <c r="V4" s="0" t="s">
        <v>27</v>
      </c>
      <c r="W4" s="0" t="s">
        <v>17</v>
      </c>
      <c r="X4" s="0" t="s">
        <v>29</v>
      </c>
      <c r="Y4" s="0" t="s">
        <v>25</v>
      </c>
      <c r="Z4" s="0" t="s">
        <v>25</v>
      </c>
      <c r="AA4" s="0" t="s">
        <v>30</v>
      </c>
      <c r="AB4" s="0" t="s">
        <v>31</v>
      </c>
      <c r="AC4" s="0" t="s">
        <v>32</v>
      </c>
      <c r="AD4" s="0" t="s">
        <v>33</v>
      </c>
      <c r="AE4" s="0" t="s">
        <v>34</v>
      </c>
      <c r="AF4" s="0" t="s">
        <v>35</v>
      </c>
      <c r="AG4" s="0" t="s">
        <v>36</v>
      </c>
      <c r="AH4" s="0" t="s">
        <v>37</v>
      </c>
      <c r="AI4" s="0" t="s">
        <v>37</v>
      </c>
      <c r="AJ4" s="0" t="s">
        <v>37</v>
      </c>
      <c r="AK4" s="0" t="s">
        <v>38</v>
      </c>
      <c r="AL4" s="0" t="s">
        <v>39</v>
      </c>
      <c r="AM4" s="0" t="s">
        <v>39</v>
      </c>
      <c r="AN4" s="0" t="s">
        <v>40</v>
      </c>
      <c r="AO4" s="0" t="s">
        <v>40</v>
      </c>
      <c r="AP4" s="0" t="s">
        <v>17</v>
      </c>
      <c r="AQ4" s="0" t="s">
        <v>41</v>
      </c>
      <c r="AR4" s="0" t="s">
        <v>42</v>
      </c>
      <c r="AS4" s="0" t="s">
        <v>43</v>
      </c>
      <c r="AT4" s="0" t="s">
        <v>44</v>
      </c>
      <c r="AU4" s="0" t="s">
        <v>45</v>
      </c>
      <c r="AV4" s="0" t="s">
        <v>46</v>
      </c>
      <c r="AW4" s="0" t="s">
        <v>47</v>
      </c>
      <c r="AX4" s="2" t="s">
        <v>48</v>
      </c>
      <c r="AY4" s="2" t="s">
        <v>49</v>
      </c>
      <c r="AZ4" s="2" t="s">
        <v>50</v>
      </c>
      <c r="BA4" s="2" t="s">
        <v>51</v>
      </c>
      <c r="BB4" s="2" t="s">
        <v>52</v>
      </c>
      <c r="BC4" s="2" t="s">
        <v>53</v>
      </c>
      <c r="BD4" s="2" t="s">
        <v>54</v>
      </c>
    </row>
    <row r="5" customFormat="false" ht="15" hidden="false" customHeight="false" outlineLevel="0" collapsed="false">
      <c r="A5" s="4" t="s">
        <v>55</v>
      </c>
      <c r="C5" s="5" t="n">
        <v>44868</v>
      </c>
      <c r="D5" s="5" t="n">
        <v>44632</v>
      </c>
      <c r="E5" s="5" t="n">
        <v>44620</v>
      </c>
      <c r="F5" s="5" t="n">
        <v>44608</v>
      </c>
      <c r="G5" s="5" t="n">
        <v>44592</v>
      </c>
      <c r="H5" s="5" t="n">
        <v>44575</v>
      </c>
      <c r="I5" s="5" t="n">
        <v>44537</v>
      </c>
      <c r="J5" s="5" t="n">
        <v>44531</v>
      </c>
      <c r="K5" s="5" t="n">
        <v>44530</v>
      </c>
      <c r="L5" s="5" t="n">
        <v>44529</v>
      </c>
      <c r="M5" s="5" t="n">
        <v>44524</v>
      </c>
      <c r="N5" s="5" t="n">
        <v>44503</v>
      </c>
      <c r="O5" s="5" t="n">
        <v>44343</v>
      </c>
      <c r="P5" s="5" t="n">
        <v>44484</v>
      </c>
      <c r="Q5" s="5" t="n">
        <v>44484</v>
      </c>
      <c r="R5" s="5" t="n">
        <v>44473</v>
      </c>
      <c r="S5" s="5" t="n">
        <v>44469</v>
      </c>
      <c r="T5" s="5" t="n">
        <v>44453</v>
      </c>
      <c r="U5" s="5" t="n">
        <v>44426</v>
      </c>
      <c r="V5" s="5" t="n">
        <v>44330</v>
      </c>
      <c r="W5" s="5" t="n">
        <v>44307</v>
      </c>
      <c r="X5" s="5" t="n">
        <v>44294</v>
      </c>
      <c r="Y5" s="5" t="n">
        <v>44343</v>
      </c>
      <c r="Z5" s="5" t="n">
        <v>44292</v>
      </c>
      <c r="AA5" s="5" t="n">
        <v>44291</v>
      </c>
      <c r="AB5" s="5" t="n">
        <v>44286</v>
      </c>
      <c r="AC5" s="5" t="n">
        <v>44260</v>
      </c>
      <c r="AD5" s="5" t="n">
        <v>44244</v>
      </c>
      <c r="AE5" s="5" t="n">
        <v>44245</v>
      </c>
      <c r="AF5" s="5" t="n">
        <v>44223</v>
      </c>
      <c r="AG5" s="5" t="n">
        <v>44209</v>
      </c>
      <c r="AH5" s="5" t="n">
        <v>44253</v>
      </c>
      <c r="AI5" s="5" t="n">
        <v>44237</v>
      </c>
      <c r="AL5" s="5" t="n">
        <v>44181</v>
      </c>
      <c r="AX5" s="2"/>
      <c r="AY5" s="2"/>
      <c r="AZ5" s="2"/>
      <c r="BA5" s="2"/>
      <c r="BB5" s="2"/>
      <c r="BC5" s="2"/>
      <c r="BD5" s="2"/>
    </row>
    <row r="6" customFormat="false" ht="15" hidden="false" customHeight="false" outlineLevel="0" collapsed="false">
      <c r="A6" s="4" t="s">
        <v>56</v>
      </c>
      <c r="C6" s="0" t="s">
        <v>57</v>
      </c>
      <c r="D6" s="0" t="s">
        <v>58</v>
      </c>
      <c r="E6" s="0" t="s">
        <v>58</v>
      </c>
      <c r="F6" s="0" t="s">
        <v>58</v>
      </c>
      <c r="G6" s="0" t="s">
        <v>58</v>
      </c>
      <c r="H6" s="0" t="s">
        <v>59</v>
      </c>
      <c r="I6" s="0" t="s">
        <v>59</v>
      </c>
      <c r="J6" s="0" t="s">
        <v>59</v>
      </c>
      <c r="K6" s="0" t="s">
        <v>59</v>
      </c>
      <c r="L6" s="0" t="s">
        <v>59</v>
      </c>
      <c r="M6" s="0" t="s">
        <v>59</v>
      </c>
      <c r="N6" s="0" t="s">
        <v>59</v>
      </c>
      <c r="O6" s="0" t="s">
        <v>60</v>
      </c>
      <c r="P6" s="0" t="s">
        <v>61</v>
      </c>
      <c r="Q6" s="0" t="s">
        <v>61</v>
      </c>
      <c r="R6" s="0" t="s">
        <v>62</v>
      </c>
      <c r="S6" s="0" t="s">
        <v>62</v>
      </c>
      <c r="T6" s="0" t="s">
        <v>59</v>
      </c>
      <c r="U6" s="0" t="s">
        <v>59</v>
      </c>
      <c r="V6" s="0" t="s">
        <v>59</v>
      </c>
      <c r="W6" s="0" t="s">
        <v>63</v>
      </c>
      <c r="X6" s="0" t="s">
        <v>64</v>
      </c>
      <c r="Y6" s="0" t="s">
        <v>59</v>
      </c>
      <c r="Z6" s="0" t="s">
        <v>59</v>
      </c>
      <c r="AA6" s="0" t="s">
        <v>59</v>
      </c>
      <c r="AB6" s="0" t="s">
        <v>65</v>
      </c>
      <c r="AC6" s="0" t="s">
        <v>59</v>
      </c>
      <c r="AD6" s="0" t="s">
        <v>66</v>
      </c>
      <c r="AE6" s="0" t="s">
        <v>59</v>
      </c>
      <c r="AG6" s="0" t="s">
        <v>59</v>
      </c>
      <c r="AH6" s="0" t="s">
        <v>67</v>
      </c>
      <c r="AI6" s="0" t="s">
        <v>66</v>
      </c>
      <c r="AL6" s="0" t="s">
        <v>68</v>
      </c>
      <c r="AM6" s="0" t="s">
        <v>69</v>
      </c>
      <c r="AX6" s="2"/>
      <c r="AY6" s="2"/>
      <c r="AZ6" s="2"/>
      <c r="BA6" s="2"/>
      <c r="BB6" s="2"/>
      <c r="BC6" s="2"/>
      <c r="BD6" s="2"/>
    </row>
    <row r="7" customFormat="false" ht="15" hidden="false" customHeight="false" outlineLevel="0" collapsed="false">
      <c r="A7" s="3" t="s">
        <v>70</v>
      </c>
      <c r="C7" s="0" t="s">
        <v>71</v>
      </c>
      <c r="D7" s="0" t="s">
        <v>72</v>
      </c>
      <c r="E7" s="0" t="s">
        <v>73</v>
      </c>
      <c r="F7" s="0" t="s">
        <v>74</v>
      </c>
      <c r="G7" s="0" t="s">
        <v>75</v>
      </c>
      <c r="H7" s="0" t="s">
        <v>76</v>
      </c>
      <c r="I7" s="0" t="s">
        <v>77</v>
      </c>
      <c r="J7" s="0" t="s">
        <v>78</v>
      </c>
      <c r="K7" s="0" t="s">
        <v>79</v>
      </c>
      <c r="L7" s="0" t="s">
        <v>80</v>
      </c>
      <c r="M7" s="0" t="s">
        <v>81</v>
      </c>
      <c r="N7" s="0" t="s">
        <v>82</v>
      </c>
      <c r="O7" s="0" t="s">
        <v>83</v>
      </c>
      <c r="P7" s="0" t="s">
        <v>84</v>
      </c>
      <c r="Q7" s="0" t="s">
        <v>85</v>
      </c>
      <c r="R7" s="0" t="s">
        <v>86</v>
      </c>
      <c r="S7" s="0" t="s">
        <v>87</v>
      </c>
      <c r="T7" s="0" t="s">
        <v>88</v>
      </c>
      <c r="U7" s="0" t="s">
        <v>89</v>
      </c>
      <c r="V7" s="0" t="s">
        <v>90</v>
      </c>
      <c r="W7" s="0" t="s">
        <v>91</v>
      </c>
      <c r="X7" s="0" t="s">
        <v>92</v>
      </c>
      <c r="Y7" s="0" t="s">
        <v>93</v>
      </c>
      <c r="Z7" s="0" t="s">
        <v>94</v>
      </c>
      <c r="AA7" s="0" t="s">
        <v>95</v>
      </c>
      <c r="AB7" s="0" t="s">
        <v>96</v>
      </c>
      <c r="AC7" s="0" t="s">
        <v>97</v>
      </c>
      <c r="AD7" s="0" t="s">
        <v>98</v>
      </c>
      <c r="AE7" s="0" t="s">
        <v>99</v>
      </c>
      <c r="AF7" s="0" t="s">
        <v>100</v>
      </c>
      <c r="AG7" s="0" t="s">
        <v>101</v>
      </c>
      <c r="AH7" s="0" t="s">
        <v>102</v>
      </c>
      <c r="AI7" s="0" t="s">
        <v>103</v>
      </c>
      <c r="AJ7" s="0" t="s">
        <v>104</v>
      </c>
      <c r="AK7" s="0" t="s">
        <v>105</v>
      </c>
      <c r="AL7" s="0" t="s">
        <v>106</v>
      </c>
      <c r="AM7" s="0" t="s">
        <v>107</v>
      </c>
      <c r="AN7" s="0" t="s">
        <v>108</v>
      </c>
      <c r="AO7" s="0" t="s">
        <v>108</v>
      </c>
      <c r="AP7" s="0" t="s">
        <v>109</v>
      </c>
      <c r="AQ7" s="0" t="s">
        <v>110</v>
      </c>
      <c r="AR7" s="0" t="s">
        <v>111</v>
      </c>
      <c r="AS7" s="0" t="s">
        <v>112</v>
      </c>
      <c r="AT7" s="0" t="s">
        <v>113</v>
      </c>
      <c r="AU7" s="0" t="s">
        <v>114</v>
      </c>
      <c r="AV7" s="0" t="s">
        <v>115</v>
      </c>
      <c r="AW7" s="0" t="s">
        <v>116</v>
      </c>
      <c r="AX7" s="0" t="s">
        <v>117</v>
      </c>
      <c r="AY7" s="0" t="s">
        <v>118</v>
      </c>
      <c r="AZ7" s="0" t="s">
        <v>119</v>
      </c>
      <c r="BA7" s="0" t="s">
        <v>120</v>
      </c>
      <c r="BB7" s="0" t="s">
        <v>121</v>
      </c>
      <c r="BC7" s="0" t="s">
        <v>122</v>
      </c>
      <c r="BD7" s="0" t="s">
        <v>123</v>
      </c>
    </row>
    <row r="8" customFormat="false" ht="15" hidden="false" customHeight="false" outlineLevel="0" collapsed="false">
      <c r="A8" s="3" t="s">
        <v>124</v>
      </c>
      <c r="C8" s="0" t="s">
        <v>125</v>
      </c>
      <c r="D8" s="0" t="s">
        <v>126</v>
      </c>
      <c r="E8" s="0" t="s">
        <v>127</v>
      </c>
      <c r="F8" s="0" t="s">
        <v>128</v>
      </c>
      <c r="G8" s="0" t="s">
        <v>129</v>
      </c>
      <c r="H8" s="0" t="s">
        <v>130</v>
      </c>
      <c r="I8" s="0" t="s">
        <v>131</v>
      </c>
      <c r="J8" s="0" t="s">
        <v>132</v>
      </c>
      <c r="K8" s="0" t="s">
        <v>133</v>
      </c>
      <c r="L8" s="0" t="s">
        <v>130</v>
      </c>
      <c r="M8" s="0" t="s">
        <v>134</v>
      </c>
      <c r="N8" s="0" t="s">
        <v>135</v>
      </c>
      <c r="O8" s="0" t="s">
        <v>136</v>
      </c>
      <c r="P8" s="0" t="s">
        <v>137</v>
      </c>
      <c r="Q8" s="0" t="s">
        <v>138</v>
      </c>
      <c r="R8" s="0" t="s">
        <v>139</v>
      </c>
      <c r="S8" s="0" t="s">
        <v>140</v>
      </c>
      <c r="T8" s="0" t="s">
        <v>141</v>
      </c>
      <c r="U8" s="0" t="s">
        <v>142</v>
      </c>
      <c r="V8" s="0" t="s">
        <v>143</v>
      </c>
      <c r="W8" s="0" t="s">
        <v>144</v>
      </c>
      <c r="X8" s="0" t="s">
        <v>145</v>
      </c>
      <c r="Y8" s="0" t="s">
        <v>146</v>
      </c>
      <c r="Z8" s="0" t="s">
        <v>147</v>
      </c>
      <c r="AA8" s="0" t="s">
        <v>148</v>
      </c>
      <c r="AB8" s="0" t="s">
        <v>149</v>
      </c>
      <c r="AC8" s="0" t="s">
        <v>150</v>
      </c>
      <c r="AD8" s="0" t="s">
        <v>151</v>
      </c>
      <c r="AE8" s="0" t="s">
        <v>152</v>
      </c>
      <c r="AF8" s="0" t="s">
        <v>153</v>
      </c>
      <c r="AG8" s="0" t="s">
        <v>154</v>
      </c>
      <c r="AH8" s="0" t="s">
        <v>155</v>
      </c>
      <c r="AI8" s="0" t="s">
        <v>156</v>
      </c>
      <c r="AJ8" s="0" t="s">
        <v>157</v>
      </c>
      <c r="AK8" s="0" t="s">
        <v>158</v>
      </c>
      <c r="AL8" s="0" t="s">
        <v>159</v>
      </c>
      <c r="AM8" s="0" t="s">
        <v>160</v>
      </c>
      <c r="AN8" s="0" t="s">
        <v>161</v>
      </c>
      <c r="AO8" s="0" t="s">
        <v>162</v>
      </c>
      <c r="AP8" s="0" t="s">
        <v>163</v>
      </c>
      <c r="AQ8" s="0" t="s">
        <v>164</v>
      </c>
      <c r="AR8" s="0" t="s">
        <v>165</v>
      </c>
      <c r="AS8" s="0" t="s">
        <v>166</v>
      </c>
      <c r="AT8" s="0" t="s">
        <v>167</v>
      </c>
      <c r="AU8" s="0" t="s">
        <v>168</v>
      </c>
      <c r="AV8" s="0" t="s">
        <v>169</v>
      </c>
      <c r="AW8" s="0" t="s">
        <v>170</v>
      </c>
      <c r="AX8" s="0" t="s">
        <v>171</v>
      </c>
      <c r="AY8" s="0" t="s">
        <v>172</v>
      </c>
      <c r="AZ8" s="0" t="s">
        <v>173</v>
      </c>
      <c r="BA8" s="0" t="s">
        <v>174</v>
      </c>
      <c r="BB8" s="0" t="s">
        <v>175</v>
      </c>
      <c r="BC8" s="0" t="s">
        <v>176</v>
      </c>
      <c r="BD8" s="0" t="s">
        <v>177</v>
      </c>
    </row>
    <row r="9" customFormat="false" ht="15" hidden="false" customHeight="false" outlineLevel="0" collapsed="false">
      <c r="A9" s="6" t="s">
        <v>178</v>
      </c>
      <c r="D9" s="0" t="s">
        <v>179</v>
      </c>
      <c r="E9" s="0" t="s">
        <v>179</v>
      </c>
      <c r="H9" s="0" t="s">
        <v>180</v>
      </c>
      <c r="I9" s="0" t="s">
        <v>181</v>
      </c>
      <c r="J9" s="0" t="s">
        <v>182</v>
      </c>
      <c r="K9" s="0" t="s">
        <v>183</v>
      </c>
      <c r="L9" s="0" t="s">
        <v>180</v>
      </c>
      <c r="M9" s="0" t="s">
        <v>184</v>
      </c>
      <c r="N9" s="0" t="s">
        <v>184</v>
      </c>
      <c r="P9" s="0" t="s">
        <v>185</v>
      </c>
      <c r="Q9" s="0" t="s">
        <v>186</v>
      </c>
      <c r="S9" s="0" t="s">
        <v>187</v>
      </c>
      <c r="U9" s="0" t="s">
        <v>188</v>
      </c>
      <c r="V9" s="0" t="s">
        <v>189</v>
      </c>
      <c r="Y9" s="0" t="s">
        <v>190</v>
      </c>
      <c r="AA9" s="0" t="s">
        <v>191</v>
      </c>
      <c r="AC9" s="0" t="s">
        <v>192</v>
      </c>
      <c r="AG9" s="0" t="s">
        <v>193</v>
      </c>
      <c r="AN9" s="0" t="s">
        <v>194</v>
      </c>
      <c r="AO9" s="0" t="s">
        <v>194</v>
      </c>
      <c r="AQ9" s="0" t="s">
        <v>195</v>
      </c>
      <c r="AT9" s="0" t="s">
        <v>196</v>
      </c>
      <c r="AV9" s="0" t="s">
        <v>197</v>
      </c>
      <c r="AW9" s="0" t="s">
        <v>198</v>
      </c>
      <c r="AZ9" s="0" t="s">
        <v>199</v>
      </c>
      <c r="BC9" s="0" t="s">
        <v>200</v>
      </c>
    </row>
    <row r="10" customFormat="false" ht="15" hidden="false" customHeight="false" outlineLevel="0" collapsed="false">
      <c r="A10" s="6" t="s">
        <v>201</v>
      </c>
      <c r="T10" s="0" t="s">
        <v>202</v>
      </c>
      <c r="W10" s="0" t="s">
        <v>203</v>
      </c>
      <c r="AC10" s="0" t="s">
        <v>204</v>
      </c>
      <c r="AN10" s="0" t="s">
        <v>205</v>
      </c>
      <c r="AO10" s="0" t="s">
        <v>205</v>
      </c>
    </row>
    <row r="11" customFormat="false" ht="15" hidden="false" customHeight="false" outlineLevel="0" collapsed="false">
      <c r="A11" s="6" t="s">
        <v>206</v>
      </c>
      <c r="Y11" s="0" t="s">
        <v>207</v>
      </c>
      <c r="AA11" s="0" t="s">
        <v>208</v>
      </c>
    </row>
    <row r="12" customFormat="false" ht="15" hidden="false" customHeight="false" outlineLevel="0" collapsed="false">
      <c r="A12" s="6" t="s">
        <v>209</v>
      </c>
      <c r="P12" s="0" t="s">
        <v>210</v>
      </c>
      <c r="Q12" s="0" t="s">
        <v>211</v>
      </c>
    </row>
    <row r="13" customFormat="false" ht="15" hidden="false" customHeight="false" outlineLevel="0" collapsed="false">
      <c r="A13" s="2" t="s">
        <v>212</v>
      </c>
    </row>
    <row r="14" customFormat="false" ht="15" hidden="false" customHeight="false" outlineLevel="0" collapsed="false">
      <c r="A14" s="6" t="s">
        <v>213</v>
      </c>
    </row>
    <row r="15" customFormat="false" ht="15" hidden="false" customHeight="false" outlineLevel="0" collapsed="false">
      <c r="A15" s="6" t="s">
        <v>214</v>
      </c>
    </row>
    <row r="16" customFormat="false" ht="15" hidden="false" customHeight="false" outlineLevel="0" collapsed="false">
      <c r="A16" s="6" t="s">
        <v>215</v>
      </c>
    </row>
    <row r="17" customFormat="false" ht="15" hidden="false" customHeight="false" outlineLevel="0" collapsed="false">
      <c r="A17" s="6" t="s">
        <v>216</v>
      </c>
    </row>
  </sheetData>
  <hyperlinks>
    <hyperlink ref="A1" location="contents!A1" display="Contents"/>
    <hyperlink ref="B1" location="contents!A1" display="Contents"/>
    <hyperlink ref="C1" location="contents!A1" display="Contents"/>
    <hyperlink ref="D1" location="contents!A1" display="Contents"/>
    <hyperlink ref="E1" location="contents!A1" display="Contents"/>
    <hyperlink ref="F1" location="contents!A1" display="Contents"/>
    <hyperlink ref="G1" location="contents!A1" display="Contents"/>
    <hyperlink ref="H1" location="contents!A1" display="Contents"/>
    <hyperlink ref="I1" location="contents!A1" display="Contents"/>
    <hyperlink ref="J1" location="contents!A1" display="Contents"/>
    <hyperlink ref="K1" location="contents!A1" display="Contents"/>
    <hyperlink ref="L1" location="contents!A1" display="Contents"/>
    <hyperlink ref="M1" location="contents!A1" display="Contents"/>
    <hyperlink ref="N1" location="contents!A1" display="Contents"/>
    <hyperlink ref="O1" location="contents!A1" display="Contents"/>
    <hyperlink ref="P1" location="contents!A1" display="Contents"/>
    <hyperlink ref="Q1" location="contents!A1" display="Contents"/>
    <hyperlink ref="R1" location="contents!A1" display="Contents"/>
    <hyperlink ref="S1" location="contents!A1" display="Contents"/>
    <hyperlink ref="T1" location="contents!A1" display="Contents"/>
    <hyperlink ref="U1" location="contents!A1" display="Contents"/>
    <hyperlink ref="V1" location="contents!A1" display="Contents"/>
    <hyperlink ref="W1" location="contents!A1" display="Contents"/>
    <hyperlink ref="X1" location="contents!A1" display="Contents"/>
    <hyperlink ref="Y1" location="contents!A1" display="Contents"/>
    <hyperlink ref="Z1" location="contents!A1" display="Contents"/>
    <hyperlink ref="AA1" location="contents!A1" display="Contents"/>
    <hyperlink ref="AB1" location="contents!A1" display="Contents"/>
    <hyperlink ref="AC1" location="contents!A1" display="Contents"/>
    <hyperlink ref="AD1" location="contents!A1" display="Contents"/>
    <hyperlink ref="AE1" location="contents!A1" display="Contents"/>
    <hyperlink ref="AF1" location="contents!A1" display="Contents"/>
    <hyperlink ref="AG1" location="contents!A1" display="Contents"/>
    <hyperlink ref="AH1" location="contents!A1" display="Contents"/>
    <hyperlink ref="AI1" location="contents!A1" display="Contents"/>
    <hyperlink ref="AJ1" location="contents!A1" display="Contents"/>
    <hyperlink ref="AK1" location="contents!A1" display="Contents"/>
    <hyperlink ref="AL1" location="contents!A1" display="Contents"/>
    <hyperlink ref="AM1" location="contents!A1" display="Contents"/>
    <hyperlink ref="AN1" location="contents!A1" display="Contents"/>
    <hyperlink ref="AO1" location="contents!A1" display="Contents"/>
    <hyperlink ref="AP1" location="contents!A1" display="Contents"/>
    <hyperlink ref="AQ1" location="contents!A1" display="Contents"/>
    <hyperlink ref="AR1" location="contents!A1" display="Contents"/>
    <hyperlink ref="AS1" location="contents!A1" display="Contents"/>
    <hyperlink ref="AT1" location="contents!A1" display="Contents"/>
    <hyperlink ref="AU1" location="contents!A1" display="Contents"/>
    <hyperlink ref="AV1" location="contents!A1" display="Contents"/>
    <hyperlink ref="AW1" location="contents!A1" display="Contents"/>
    <hyperlink ref="AX1" location="contents!A1" display="Contents"/>
    <hyperlink ref="AY1" location="contents!A1" display="Contents"/>
    <hyperlink ref="AZ1" location="contents!A1" display="Contents"/>
    <hyperlink ref="BA1" location="contents!A1" display="Contents"/>
    <hyperlink ref="BB1" location="contents!A1" display="Contents"/>
    <hyperlink ref="BC1" location="contents!A1" display="Contents"/>
    <hyperlink ref="BD1" location="contents!A1" display="Cont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7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pane xSplit="0" ySplit="3" topLeftCell="A148" activePane="bottomLeft" state="frozen"/>
      <selection pane="topLeft" activeCell="A1" activeCellId="0" sqref="A1"/>
      <selection pane="bottomLeft" activeCell="E113" activeCellId="0" sqref="E113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4" min="2" style="0" width="30.43"/>
    <col collapsed="false" customWidth="true" hidden="false" outlineLevel="0" max="5" min="5" style="0" width="48.7"/>
    <col collapsed="false" customWidth="true" hidden="false" outlineLevel="0" max="6" min="6" style="0" width="45.57"/>
    <col collapsed="false" customWidth="true" hidden="false" outlineLevel="0" max="7" min="7" style="0" width="16.29"/>
    <col collapsed="false" customWidth="true" hidden="false" outlineLevel="0" max="8" min="8" style="0" width="14.28"/>
    <col collapsed="false" customWidth="true" hidden="false" outlineLevel="0" max="9" min="9" style="0" width="76.29"/>
    <col collapsed="false" customWidth="true" hidden="false" outlineLevel="0" max="10" min="10" style="0" width="49.29"/>
    <col collapsed="false" customWidth="true" hidden="false" outlineLevel="0" max="11" min="11" style="0" width="84.71"/>
    <col collapsed="false" customWidth="true" hidden="false" outlineLevel="0" max="12" min="12" style="0" width="32.86"/>
    <col collapsed="false" customWidth="true" hidden="false" outlineLevel="0" max="13" min="13" style="0" width="20.86"/>
    <col collapsed="false" customWidth="true" hidden="false" outlineLevel="0" max="15" min="15" style="0" width="76.2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5</v>
      </c>
    </row>
    <row r="3" customFormat="false" ht="15" hidden="false" customHeight="false" outlineLevel="0" collapsed="false">
      <c r="A3" s="0" t="s">
        <v>217</v>
      </c>
      <c r="B3" s="0" t="s">
        <v>218</v>
      </c>
      <c r="C3" s="0" t="s">
        <v>219</v>
      </c>
      <c r="D3" s="7" t="s">
        <v>220</v>
      </c>
      <c r="E3" s="0" t="s">
        <v>221</v>
      </c>
      <c r="F3" s="7" t="s">
        <v>222</v>
      </c>
      <c r="G3" s="7" t="s">
        <v>223</v>
      </c>
      <c r="H3" s="7" t="s">
        <v>224</v>
      </c>
      <c r="I3" s="7" t="s">
        <v>225</v>
      </c>
      <c r="J3" s="7" t="s">
        <v>226</v>
      </c>
      <c r="K3" s="7" t="s">
        <v>227</v>
      </c>
      <c r="L3" s="7" t="s">
        <v>228</v>
      </c>
      <c r="M3" s="0" t="s">
        <v>229</v>
      </c>
      <c r="O3" s="7" t="s">
        <v>230</v>
      </c>
    </row>
    <row r="4" customFormat="false" ht="15" hidden="false" customHeight="false" outlineLevel="0" collapsed="false">
      <c r="D4" s="8" t="s">
        <v>231</v>
      </c>
      <c r="F4" s="8" t="s">
        <v>231</v>
      </c>
      <c r="I4" s="0" t="s">
        <v>232</v>
      </c>
      <c r="J4" s="0" t="s">
        <v>232</v>
      </c>
      <c r="K4" s="0" t="s">
        <v>232</v>
      </c>
      <c r="O4" s="0" t="s">
        <v>232</v>
      </c>
    </row>
    <row r="5" customFormat="false" ht="15" hidden="false" customHeight="false" outlineLevel="0" collapsed="false">
      <c r="D5" s="9" t="s">
        <v>233</v>
      </c>
      <c r="F5" s="9" t="s">
        <v>233</v>
      </c>
      <c r="I5" s="0" t="s">
        <v>232</v>
      </c>
      <c r="J5" s="0" t="s">
        <v>232</v>
      </c>
      <c r="K5" s="0" t="s">
        <v>232</v>
      </c>
      <c r="O5" s="0" t="s">
        <v>232</v>
      </c>
    </row>
    <row r="6" customFormat="false" ht="15" hidden="false" customHeight="false" outlineLevel="0" collapsed="false">
      <c r="D6" s="10" t="s">
        <v>234</v>
      </c>
      <c r="F6" s="10" t="s">
        <v>234</v>
      </c>
      <c r="I6" s="0" t="s">
        <v>232</v>
      </c>
      <c r="J6" s="0" t="s">
        <v>232</v>
      </c>
      <c r="K6" s="0" t="s">
        <v>232</v>
      </c>
      <c r="O6" s="0" t="s">
        <v>232</v>
      </c>
    </row>
    <row r="7" customFormat="false" ht="15" hidden="false" customHeight="false" outlineLevel="0" collapsed="false">
      <c r="D7" s="8" t="s">
        <v>231</v>
      </c>
      <c r="F7" s="7" t="s">
        <v>235</v>
      </c>
      <c r="I7" s="0" t="s">
        <v>232</v>
      </c>
      <c r="J7" s="0" t="s">
        <v>232</v>
      </c>
      <c r="K7" s="0" t="s">
        <v>232</v>
      </c>
      <c r="O7" s="0" t="s">
        <v>232</v>
      </c>
    </row>
    <row r="8" customFormat="false" ht="15" hidden="false" customHeight="false" outlineLevel="0" collapsed="false">
      <c r="A8" s="0" t="n">
        <v>2</v>
      </c>
      <c r="B8" s="0" t="s">
        <v>236</v>
      </c>
      <c r="D8" s="8" t="s">
        <v>231</v>
      </c>
      <c r="E8" s="0" t="s">
        <v>237</v>
      </c>
      <c r="F8" s="11" t="s">
        <v>238</v>
      </c>
      <c r="I8" s="0" t="s">
        <v>239</v>
      </c>
      <c r="J8" s="0" t="s">
        <v>232</v>
      </c>
      <c r="K8" s="0" t="s">
        <v>232</v>
      </c>
      <c r="O8" s="0" t="s">
        <v>239</v>
      </c>
    </row>
    <row r="9" customFormat="false" ht="15" hidden="false" customHeight="false" outlineLevel="0" collapsed="false">
      <c r="A9" s="0" t="n">
        <v>3</v>
      </c>
      <c r="B9" s="0" t="s">
        <v>236</v>
      </c>
      <c r="D9" s="8" t="s">
        <v>231</v>
      </c>
      <c r="E9" s="0" t="s">
        <v>240</v>
      </c>
      <c r="F9" s="11" t="s">
        <v>241</v>
      </c>
      <c r="I9" s="0" t="s">
        <v>232</v>
      </c>
      <c r="J9" s="0" t="s">
        <v>232</v>
      </c>
      <c r="K9" s="0" t="s">
        <v>232</v>
      </c>
      <c r="O9" s="0" t="s">
        <v>232</v>
      </c>
    </row>
    <row r="10" customFormat="false" ht="15" hidden="false" customHeight="false" outlineLevel="0" collapsed="false">
      <c r="A10" s="0" t="n">
        <v>4</v>
      </c>
      <c r="B10" s="8" t="s">
        <v>242</v>
      </c>
      <c r="C10" s="8" t="s">
        <v>243</v>
      </c>
      <c r="D10" s="8" t="s">
        <v>231</v>
      </c>
      <c r="E10" s="0" t="s">
        <v>244</v>
      </c>
      <c r="F10" s="12" t="s">
        <v>245</v>
      </c>
      <c r="I10" s="0" t="s">
        <v>246</v>
      </c>
      <c r="J10" s="0" t="s">
        <v>232</v>
      </c>
      <c r="K10" s="0" t="s">
        <v>247</v>
      </c>
      <c r="O10" s="0" t="s">
        <v>246</v>
      </c>
    </row>
    <row r="11" customFormat="false" ht="15" hidden="false" customHeight="false" outlineLevel="0" collapsed="false">
      <c r="B11" s="8"/>
      <c r="C11" s="8"/>
      <c r="D11" s="8" t="s">
        <v>231</v>
      </c>
      <c r="F11" s="12" t="s">
        <v>248</v>
      </c>
      <c r="I11" s="0" t="s">
        <v>232</v>
      </c>
      <c r="J11" s="0" t="s">
        <v>232</v>
      </c>
      <c r="K11" s="0" t="s">
        <v>249</v>
      </c>
      <c r="O11" s="0" t="s">
        <v>232</v>
      </c>
    </row>
    <row r="12" customFormat="false" ht="15" hidden="false" customHeight="false" outlineLevel="0" collapsed="false">
      <c r="A12" s="0" t="n">
        <v>6</v>
      </c>
      <c r="B12" s="8" t="s">
        <v>250</v>
      </c>
      <c r="C12" s="8" t="s">
        <v>251</v>
      </c>
      <c r="D12" s="8" t="s">
        <v>231</v>
      </c>
      <c r="E12" s="0" t="s">
        <v>252</v>
      </c>
      <c r="F12" s="13" t="s">
        <v>253</v>
      </c>
      <c r="I12" s="0" t="s">
        <v>254</v>
      </c>
      <c r="J12" s="0" t="s">
        <v>232</v>
      </c>
      <c r="K12" s="0" t="s">
        <v>255</v>
      </c>
      <c r="O12" s="0" t="s">
        <v>254</v>
      </c>
    </row>
    <row r="13" customFormat="false" ht="15" hidden="false" customHeight="false" outlineLevel="0" collapsed="false">
      <c r="A13" s="0" t="n">
        <v>5</v>
      </c>
      <c r="B13" s="8" t="s">
        <v>256</v>
      </c>
      <c r="C13" s="8" t="s">
        <v>257</v>
      </c>
      <c r="D13" s="8" t="s">
        <v>231</v>
      </c>
      <c r="E13" s="0" t="s">
        <v>258</v>
      </c>
      <c r="F13" s="14" t="s">
        <v>259</v>
      </c>
      <c r="I13" s="0" t="s">
        <v>260</v>
      </c>
      <c r="J13" s="0" t="s">
        <v>232</v>
      </c>
      <c r="K13" s="0" t="s">
        <v>261</v>
      </c>
      <c r="O13" s="0" t="s">
        <v>260</v>
      </c>
    </row>
    <row r="14" customFormat="false" ht="15" hidden="false" customHeight="false" outlineLevel="0" collapsed="false">
      <c r="A14" s="0" t="n">
        <v>5</v>
      </c>
      <c r="B14" s="8" t="s">
        <v>256</v>
      </c>
      <c r="C14" s="8" t="s">
        <v>257</v>
      </c>
      <c r="D14" s="8" t="s">
        <v>231</v>
      </c>
      <c r="E14" s="0" t="s">
        <v>262</v>
      </c>
      <c r="F14" s="14" t="s">
        <v>263</v>
      </c>
      <c r="I14" s="0" t="s">
        <v>232</v>
      </c>
      <c r="J14" s="0" t="s">
        <v>232</v>
      </c>
      <c r="K14" s="0" t="s">
        <v>264</v>
      </c>
      <c r="O14" s="0" t="s">
        <v>232</v>
      </c>
    </row>
    <row r="15" customFormat="false" ht="15" hidden="false" customHeight="false" outlineLevel="0" collapsed="false">
      <c r="A15" s="0" t="n">
        <v>7</v>
      </c>
      <c r="B15" s="8" t="s">
        <v>265</v>
      </c>
      <c r="C15" s="8" t="s">
        <v>266</v>
      </c>
      <c r="D15" s="8" t="s">
        <v>231</v>
      </c>
      <c r="E15" s="0" t="s">
        <v>267</v>
      </c>
      <c r="F15" s="15" t="s">
        <v>266</v>
      </c>
      <c r="I15" s="0" t="s">
        <v>268</v>
      </c>
      <c r="J15" s="0" t="s">
        <v>232</v>
      </c>
      <c r="K15" s="0" t="s">
        <v>269</v>
      </c>
      <c r="O15" s="0" t="s">
        <v>268</v>
      </c>
    </row>
    <row r="16" customFormat="false" ht="15" hidden="false" customHeight="false" outlineLevel="0" collapsed="false">
      <c r="A16" s="0" t="n">
        <v>7</v>
      </c>
      <c r="B16" s="8" t="s">
        <v>265</v>
      </c>
      <c r="C16" s="8" t="s">
        <v>266</v>
      </c>
      <c r="D16" s="8" t="s">
        <v>231</v>
      </c>
      <c r="E16" s="0" t="s">
        <v>270</v>
      </c>
      <c r="F16" s="15" t="s">
        <v>271</v>
      </c>
      <c r="I16" s="0" t="s">
        <v>232</v>
      </c>
      <c r="J16" s="0" t="s">
        <v>232</v>
      </c>
      <c r="K16" s="0" t="s">
        <v>272</v>
      </c>
      <c r="O16" s="0" t="s">
        <v>232</v>
      </c>
    </row>
    <row r="17" customFormat="false" ht="15" hidden="false" customHeight="false" outlineLevel="0" collapsed="false">
      <c r="A17" s="0" t="n">
        <v>8</v>
      </c>
      <c r="B17" s="8" t="s">
        <v>273</v>
      </c>
      <c r="C17" s="8" t="s">
        <v>274</v>
      </c>
      <c r="D17" s="8" t="s">
        <v>231</v>
      </c>
      <c r="E17" s="0" t="s">
        <v>275</v>
      </c>
      <c r="F17" s="10" t="s">
        <v>274</v>
      </c>
      <c r="I17" s="0" t="s">
        <v>276</v>
      </c>
      <c r="J17" s="0" t="s">
        <v>232</v>
      </c>
      <c r="K17" s="0" t="s">
        <v>277</v>
      </c>
      <c r="O17" s="0" t="s">
        <v>276</v>
      </c>
    </row>
    <row r="18" customFormat="false" ht="15" hidden="false" customHeight="false" outlineLevel="0" collapsed="false">
      <c r="A18" s="0" t="n">
        <v>9</v>
      </c>
      <c r="B18" s="8" t="s">
        <v>278</v>
      </c>
      <c r="C18" s="8" t="s">
        <v>279</v>
      </c>
      <c r="D18" s="8" t="s">
        <v>231</v>
      </c>
      <c r="E18" s="0" t="s">
        <v>280</v>
      </c>
      <c r="F18" s="16" t="s">
        <v>280</v>
      </c>
      <c r="I18" s="0" t="s">
        <v>281</v>
      </c>
      <c r="J18" s="0" t="s">
        <v>232</v>
      </c>
      <c r="K18" s="0" t="s">
        <v>282</v>
      </c>
      <c r="O18" s="0" t="s">
        <v>281</v>
      </c>
    </row>
    <row r="19" customFormat="false" ht="15" hidden="false" customHeight="false" outlineLevel="0" collapsed="false">
      <c r="A19" s="0" t="n">
        <v>9</v>
      </c>
      <c r="B19" s="8" t="s">
        <v>278</v>
      </c>
      <c r="C19" s="8" t="s">
        <v>279</v>
      </c>
      <c r="D19" s="8" t="s">
        <v>231</v>
      </c>
      <c r="E19" s="0" t="s">
        <v>283</v>
      </c>
      <c r="F19" s="16" t="s">
        <v>283</v>
      </c>
      <c r="I19" s="0" t="s">
        <v>232</v>
      </c>
      <c r="J19" s="0" t="s">
        <v>232</v>
      </c>
      <c r="K19" s="0" t="s">
        <v>284</v>
      </c>
      <c r="O19" s="0" t="s">
        <v>232</v>
      </c>
    </row>
    <row r="20" customFormat="false" ht="15" hidden="false" customHeight="false" outlineLevel="0" collapsed="false">
      <c r="A20" s="0" t="n">
        <v>10</v>
      </c>
      <c r="B20" s="8" t="s">
        <v>285</v>
      </c>
      <c r="C20" s="8" t="s">
        <v>286</v>
      </c>
      <c r="D20" s="8" t="s">
        <v>231</v>
      </c>
      <c r="E20" s="0" t="s">
        <v>287</v>
      </c>
      <c r="F20" s="17" t="s">
        <v>287</v>
      </c>
      <c r="I20" s="0" t="s">
        <v>288</v>
      </c>
      <c r="J20" s="0" t="s">
        <v>232</v>
      </c>
      <c r="K20" s="0" t="s">
        <v>289</v>
      </c>
      <c r="O20" s="0" t="s">
        <v>288</v>
      </c>
    </row>
    <row r="21" customFormat="false" ht="15" hidden="false" customHeight="false" outlineLevel="0" collapsed="false">
      <c r="A21" s="0" t="n">
        <v>10</v>
      </c>
      <c r="B21" s="8" t="s">
        <v>285</v>
      </c>
      <c r="C21" s="8" t="s">
        <v>286</v>
      </c>
      <c r="D21" s="8" t="s">
        <v>231</v>
      </c>
      <c r="E21" s="0" t="s">
        <v>290</v>
      </c>
      <c r="F21" s="17" t="s">
        <v>290</v>
      </c>
      <c r="I21" s="0" t="s">
        <v>232</v>
      </c>
      <c r="J21" s="0" t="s">
        <v>232</v>
      </c>
      <c r="K21" s="0" t="s">
        <v>291</v>
      </c>
      <c r="O21" s="0" t="s">
        <v>232</v>
      </c>
    </row>
    <row r="22" customFormat="false" ht="15" hidden="false" customHeight="false" outlineLevel="0" collapsed="false">
      <c r="A22" s="0" t="n">
        <v>10</v>
      </c>
      <c r="B22" s="8" t="s">
        <v>285</v>
      </c>
      <c r="C22" s="8" t="s">
        <v>286</v>
      </c>
      <c r="D22" s="8" t="s">
        <v>231</v>
      </c>
      <c r="E22" s="0" t="s">
        <v>292</v>
      </c>
      <c r="F22" s="17" t="s">
        <v>292</v>
      </c>
      <c r="I22" s="0" t="s">
        <v>232</v>
      </c>
      <c r="J22" s="0" t="s">
        <v>232</v>
      </c>
      <c r="K22" s="0" t="s">
        <v>293</v>
      </c>
      <c r="O22" s="0" t="s">
        <v>232</v>
      </c>
    </row>
    <row r="23" customFormat="false" ht="15" hidden="false" customHeight="false" outlineLevel="0" collapsed="false">
      <c r="A23" s="0" t="n">
        <v>10</v>
      </c>
      <c r="B23" s="8" t="s">
        <v>285</v>
      </c>
      <c r="C23" s="8" t="s">
        <v>286</v>
      </c>
      <c r="D23" s="8" t="s">
        <v>231</v>
      </c>
      <c r="F23" s="17" t="s">
        <v>294</v>
      </c>
      <c r="I23" s="0" t="s">
        <v>232</v>
      </c>
      <c r="J23" s="0" t="s">
        <v>232</v>
      </c>
      <c r="K23" s="0" t="s">
        <v>295</v>
      </c>
      <c r="O23" s="0" t="s">
        <v>232</v>
      </c>
    </row>
    <row r="24" customFormat="false" ht="15" hidden="false" customHeight="false" outlineLevel="0" collapsed="false">
      <c r="A24" s="0" t="n">
        <v>10</v>
      </c>
      <c r="B24" s="8" t="s">
        <v>285</v>
      </c>
      <c r="C24" s="8" t="s">
        <v>286</v>
      </c>
      <c r="D24" s="8" t="s">
        <v>231</v>
      </c>
      <c r="F24" s="17" t="s">
        <v>296</v>
      </c>
      <c r="I24" s="0" t="s">
        <v>232</v>
      </c>
      <c r="J24" s="0" t="s">
        <v>232</v>
      </c>
      <c r="K24" s="0" t="s">
        <v>297</v>
      </c>
      <c r="O24" s="0" t="s">
        <v>232</v>
      </c>
    </row>
    <row r="25" customFormat="false" ht="15" hidden="false" customHeight="false" outlineLevel="0" collapsed="false">
      <c r="A25" s="0" t="n">
        <v>11</v>
      </c>
      <c r="B25" s="8" t="s">
        <v>298</v>
      </c>
      <c r="C25" s="8" t="s">
        <v>299</v>
      </c>
      <c r="D25" s="8" t="s">
        <v>231</v>
      </c>
      <c r="E25" s="0" t="s">
        <v>300</v>
      </c>
      <c r="F25" s="18" t="s">
        <v>299</v>
      </c>
      <c r="I25" s="0" t="s">
        <v>301</v>
      </c>
      <c r="J25" s="0" t="s">
        <v>232</v>
      </c>
      <c r="K25" s="0" t="s">
        <v>302</v>
      </c>
      <c r="O25" s="0" t="s">
        <v>301</v>
      </c>
    </row>
    <row r="26" customFormat="false" ht="15" hidden="false" customHeight="false" outlineLevel="0" collapsed="false">
      <c r="A26" s="0" t="n">
        <v>11</v>
      </c>
      <c r="B26" s="8" t="s">
        <v>298</v>
      </c>
      <c r="C26" s="8" t="s">
        <v>299</v>
      </c>
      <c r="D26" s="8" t="s">
        <v>231</v>
      </c>
      <c r="E26" s="0" t="s">
        <v>303</v>
      </c>
      <c r="F26" s="18" t="s">
        <v>304</v>
      </c>
      <c r="I26" s="0" t="s">
        <v>232</v>
      </c>
      <c r="J26" s="0" t="s">
        <v>232</v>
      </c>
      <c r="K26" s="0" t="s">
        <v>305</v>
      </c>
      <c r="O26" s="0" t="s">
        <v>232</v>
      </c>
    </row>
    <row r="27" customFormat="false" ht="15" hidden="false" customHeight="false" outlineLevel="0" collapsed="false">
      <c r="A27" s="0" t="n">
        <v>11</v>
      </c>
      <c r="B27" s="8" t="s">
        <v>298</v>
      </c>
      <c r="C27" s="8" t="s">
        <v>299</v>
      </c>
      <c r="D27" s="8" t="s">
        <v>231</v>
      </c>
      <c r="E27" s="0" t="s">
        <v>306</v>
      </c>
      <c r="F27" s="18" t="s">
        <v>306</v>
      </c>
      <c r="I27" s="0" t="s">
        <v>232</v>
      </c>
      <c r="J27" s="0" t="s">
        <v>232</v>
      </c>
      <c r="K27" s="0" t="s">
        <v>307</v>
      </c>
      <c r="O27" s="0" t="s">
        <v>232</v>
      </c>
    </row>
    <row r="28" customFormat="false" ht="15" hidden="false" customHeight="false" outlineLevel="0" collapsed="false">
      <c r="A28" s="0" t="n">
        <v>11</v>
      </c>
      <c r="B28" s="8" t="s">
        <v>298</v>
      </c>
      <c r="C28" s="8" t="s">
        <v>299</v>
      </c>
      <c r="D28" s="8" t="s">
        <v>231</v>
      </c>
      <c r="E28" s="0" t="s">
        <v>308</v>
      </c>
      <c r="F28" s="18" t="s">
        <v>308</v>
      </c>
      <c r="I28" s="0" t="s">
        <v>232</v>
      </c>
      <c r="J28" s="0" t="s">
        <v>232</v>
      </c>
      <c r="K28" s="0" t="s">
        <v>309</v>
      </c>
      <c r="O28" s="0" t="s">
        <v>232</v>
      </c>
    </row>
    <row r="29" customFormat="false" ht="15" hidden="false" customHeight="false" outlineLevel="0" collapsed="false">
      <c r="A29" s="0" t="n">
        <v>12</v>
      </c>
      <c r="B29" s="8" t="s">
        <v>310</v>
      </c>
      <c r="C29" s="8" t="s">
        <v>311</v>
      </c>
      <c r="D29" s="8" t="s">
        <v>231</v>
      </c>
      <c r="E29" s="0" t="s">
        <v>312</v>
      </c>
      <c r="F29" s="11" t="s">
        <v>313</v>
      </c>
      <c r="I29" s="0" t="s">
        <v>314</v>
      </c>
      <c r="J29" s="0" t="s">
        <v>232</v>
      </c>
      <c r="K29" s="0" t="s">
        <v>315</v>
      </c>
      <c r="O29" s="0" t="s">
        <v>314</v>
      </c>
    </row>
    <row r="30" customFormat="false" ht="15" hidden="false" customHeight="false" outlineLevel="0" collapsed="false">
      <c r="A30" s="0" t="n">
        <v>12</v>
      </c>
      <c r="B30" s="8" t="s">
        <v>310</v>
      </c>
      <c r="C30" s="8" t="s">
        <v>311</v>
      </c>
      <c r="D30" s="8" t="s">
        <v>231</v>
      </c>
      <c r="F30" s="11" t="s">
        <v>316</v>
      </c>
      <c r="I30" s="0" t="s">
        <v>232</v>
      </c>
      <c r="J30" s="0" t="s">
        <v>232</v>
      </c>
      <c r="K30" s="0" t="s">
        <v>317</v>
      </c>
      <c r="O30" s="0" t="s">
        <v>232</v>
      </c>
    </row>
    <row r="31" customFormat="false" ht="15" hidden="false" customHeight="false" outlineLevel="0" collapsed="false">
      <c r="A31" s="0" t="n">
        <v>12</v>
      </c>
      <c r="B31" s="8" t="s">
        <v>310</v>
      </c>
      <c r="C31" s="8" t="s">
        <v>311</v>
      </c>
      <c r="D31" s="8" t="s">
        <v>231</v>
      </c>
      <c r="F31" s="11" t="s">
        <v>318</v>
      </c>
      <c r="I31" s="0" t="s">
        <v>232</v>
      </c>
      <c r="J31" s="0" t="s">
        <v>232</v>
      </c>
      <c r="K31" s="0" t="s">
        <v>319</v>
      </c>
      <c r="O31" s="0" t="s">
        <v>232</v>
      </c>
    </row>
    <row r="32" customFormat="false" ht="15" hidden="false" customHeight="false" outlineLevel="0" collapsed="false">
      <c r="A32" s="0" t="n">
        <v>12</v>
      </c>
      <c r="B32" s="8" t="s">
        <v>310</v>
      </c>
      <c r="C32" s="8" t="s">
        <v>311</v>
      </c>
      <c r="D32" s="8" t="s">
        <v>231</v>
      </c>
      <c r="F32" s="11" t="s">
        <v>320</v>
      </c>
      <c r="I32" s="0" t="s">
        <v>232</v>
      </c>
      <c r="J32" s="0" t="s">
        <v>232</v>
      </c>
      <c r="K32" s="0" t="s">
        <v>321</v>
      </c>
      <c r="O32" s="0" t="s">
        <v>232</v>
      </c>
    </row>
    <row r="33" customFormat="false" ht="15" hidden="false" customHeight="false" outlineLevel="0" collapsed="false">
      <c r="B33" s="8" t="s">
        <v>310</v>
      </c>
      <c r="C33" s="8" t="s">
        <v>311</v>
      </c>
      <c r="D33" s="8" t="s">
        <v>231</v>
      </c>
      <c r="F33" s="11" t="s">
        <v>322</v>
      </c>
      <c r="I33" s="0" t="s">
        <v>232</v>
      </c>
      <c r="J33" s="0" t="s">
        <v>232</v>
      </c>
      <c r="K33" s="0" t="s">
        <v>323</v>
      </c>
      <c r="O33" s="0" t="s">
        <v>232</v>
      </c>
    </row>
    <row r="34" customFormat="false" ht="15" hidden="false" customHeight="false" outlineLevel="0" collapsed="false">
      <c r="B34" s="8" t="s">
        <v>310</v>
      </c>
      <c r="C34" s="8" t="s">
        <v>311</v>
      </c>
      <c r="D34" s="8" t="s">
        <v>231</v>
      </c>
      <c r="F34" s="11" t="s">
        <v>324</v>
      </c>
      <c r="I34" s="0" t="s">
        <v>232</v>
      </c>
      <c r="J34" s="0" t="s">
        <v>232</v>
      </c>
      <c r="K34" s="0" t="s">
        <v>232</v>
      </c>
      <c r="O34" s="0" t="s">
        <v>232</v>
      </c>
    </row>
    <row r="35" customFormat="false" ht="15" hidden="false" customHeight="false" outlineLevel="0" collapsed="false">
      <c r="B35" s="8" t="s">
        <v>310</v>
      </c>
      <c r="C35" s="8" t="s">
        <v>311</v>
      </c>
      <c r="D35" s="8" t="s">
        <v>231</v>
      </c>
      <c r="F35" s="11" t="s">
        <v>325</v>
      </c>
      <c r="I35" s="0" t="s">
        <v>232</v>
      </c>
      <c r="J35" s="0" t="s">
        <v>232</v>
      </c>
      <c r="K35" s="0" t="s">
        <v>326</v>
      </c>
      <c r="O35" s="0" t="s">
        <v>232</v>
      </c>
    </row>
    <row r="36" customFormat="false" ht="15" hidden="false" customHeight="false" outlineLevel="0" collapsed="false">
      <c r="A36" s="0" t="n">
        <v>13</v>
      </c>
      <c r="B36" s="8" t="s">
        <v>327</v>
      </c>
      <c r="C36" s="8" t="s">
        <v>328</v>
      </c>
      <c r="D36" s="8" t="s">
        <v>231</v>
      </c>
      <c r="F36" s="12" t="s">
        <v>329</v>
      </c>
      <c r="I36" s="0" t="s">
        <v>330</v>
      </c>
      <c r="J36" s="0" t="s">
        <v>232</v>
      </c>
      <c r="K36" s="0" t="s">
        <v>331</v>
      </c>
      <c r="O36" s="0" t="s">
        <v>330</v>
      </c>
    </row>
    <row r="37" customFormat="false" ht="15" hidden="false" customHeight="false" outlineLevel="0" collapsed="false">
      <c r="B37" s="8" t="s">
        <v>327</v>
      </c>
      <c r="C37" s="8" t="s">
        <v>328</v>
      </c>
      <c r="D37" s="8" t="s">
        <v>231</v>
      </c>
      <c r="F37" s="12" t="s">
        <v>332</v>
      </c>
      <c r="I37" s="0" t="s">
        <v>232</v>
      </c>
      <c r="J37" s="0" t="s">
        <v>232</v>
      </c>
      <c r="K37" s="0" t="s">
        <v>333</v>
      </c>
      <c r="O37" s="0" t="s">
        <v>232</v>
      </c>
    </row>
    <row r="38" customFormat="false" ht="15" hidden="false" customHeight="false" outlineLevel="0" collapsed="false">
      <c r="B38" s="8" t="s">
        <v>327</v>
      </c>
      <c r="C38" s="8" t="s">
        <v>328</v>
      </c>
      <c r="D38" s="8" t="s">
        <v>231</v>
      </c>
      <c r="F38" s="12" t="s">
        <v>334</v>
      </c>
      <c r="I38" s="0" t="s">
        <v>232</v>
      </c>
      <c r="J38" s="0" t="s">
        <v>232</v>
      </c>
      <c r="K38" s="0" t="s">
        <v>335</v>
      </c>
      <c r="O38" s="0" t="s">
        <v>232</v>
      </c>
    </row>
    <row r="39" customFormat="false" ht="15" hidden="false" customHeight="false" outlineLevel="0" collapsed="false">
      <c r="B39" s="8" t="s">
        <v>327</v>
      </c>
      <c r="C39" s="8" t="s">
        <v>328</v>
      </c>
      <c r="D39" s="8" t="s">
        <v>231</v>
      </c>
      <c r="F39" s="12" t="s">
        <v>336</v>
      </c>
      <c r="I39" s="0" t="s">
        <v>232</v>
      </c>
      <c r="J39" s="0" t="s">
        <v>232</v>
      </c>
      <c r="K39" s="0" t="s">
        <v>337</v>
      </c>
      <c r="O39" s="0" t="s">
        <v>232</v>
      </c>
    </row>
    <row r="40" customFormat="false" ht="15" hidden="false" customHeight="false" outlineLevel="0" collapsed="false">
      <c r="B40" s="8" t="s">
        <v>327</v>
      </c>
      <c r="C40" s="8" t="s">
        <v>328</v>
      </c>
      <c r="D40" s="8" t="s">
        <v>231</v>
      </c>
      <c r="F40" s="12" t="s">
        <v>338</v>
      </c>
      <c r="I40" s="0" t="s">
        <v>232</v>
      </c>
      <c r="J40" s="0" t="s">
        <v>232</v>
      </c>
      <c r="K40" s="0" t="s">
        <v>339</v>
      </c>
      <c r="O40" s="0" t="s">
        <v>232</v>
      </c>
    </row>
    <row r="41" customFormat="false" ht="15" hidden="false" customHeight="false" outlineLevel="0" collapsed="false">
      <c r="B41" s="8" t="s">
        <v>327</v>
      </c>
      <c r="C41" s="8" t="s">
        <v>328</v>
      </c>
      <c r="D41" s="8" t="s">
        <v>231</v>
      </c>
      <c r="F41" s="12" t="s">
        <v>340</v>
      </c>
      <c r="I41" s="0" t="s">
        <v>232</v>
      </c>
      <c r="J41" s="0" t="s">
        <v>232</v>
      </c>
      <c r="K41" s="0" t="s">
        <v>341</v>
      </c>
      <c r="O41" s="0" t="s">
        <v>232</v>
      </c>
    </row>
    <row r="42" customFormat="false" ht="15" hidden="false" customHeight="false" outlineLevel="0" collapsed="false">
      <c r="B42" s="8" t="s">
        <v>327</v>
      </c>
      <c r="C42" s="8" t="s">
        <v>328</v>
      </c>
      <c r="D42" s="8" t="s">
        <v>231</v>
      </c>
      <c r="F42" s="12" t="s">
        <v>342</v>
      </c>
      <c r="I42" s="0" t="s">
        <v>232</v>
      </c>
      <c r="J42" s="0" t="s">
        <v>232</v>
      </c>
      <c r="K42" s="0" t="s">
        <v>343</v>
      </c>
      <c r="O42" s="0" t="s">
        <v>232</v>
      </c>
    </row>
    <row r="43" customFormat="false" ht="15" hidden="false" customHeight="false" outlineLevel="0" collapsed="false">
      <c r="B43" s="8" t="s">
        <v>344</v>
      </c>
      <c r="C43" s="8" t="s">
        <v>345</v>
      </c>
      <c r="D43" s="8" t="s">
        <v>231</v>
      </c>
      <c r="F43" s="13" t="s">
        <v>345</v>
      </c>
      <c r="I43" s="0" t="s">
        <v>346</v>
      </c>
      <c r="J43" s="0" t="s">
        <v>232</v>
      </c>
      <c r="K43" s="0" t="s">
        <v>347</v>
      </c>
      <c r="O43" s="0" t="s">
        <v>346</v>
      </c>
    </row>
    <row r="44" customFormat="false" ht="15" hidden="false" customHeight="false" outlineLevel="0" collapsed="false">
      <c r="B44" s="8" t="s">
        <v>348</v>
      </c>
      <c r="C44" s="8" t="s">
        <v>349</v>
      </c>
      <c r="D44" s="8" t="s">
        <v>231</v>
      </c>
      <c r="F44" s="14" t="s">
        <v>350</v>
      </c>
      <c r="I44" s="0" t="s">
        <v>351</v>
      </c>
      <c r="J44" s="0" t="s">
        <v>232</v>
      </c>
      <c r="K44" s="0" t="s">
        <v>352</v>
      </c>
      <c r="O44" s="0" t="s">
        <v>351</v>
      </c>
    </row>
    <row r="45" customFormat="false" ht="15" hidden="false" customHeight="false" outlineLevel="0" collapsed="false">
      <c r="A45" s="0" t="n">
        <v>19</v>
      </c>
      <c r="B45" s="8" t="s">
        <v>353</v>
      </c>
      <c r="C45" s="8" t="s">
        <v>354</v>
      </c>
      <c r="D45" s="8" t="s">
        <v>231</v>
      </c>
      <c r="F45" s="15" t="s">
        <v>355</v>
      </c>
      <c r="I45" s="0" t="s">
        <v>356</v>
      </c>
      <c r="J45" s="0" t="s">
        <v>232</v>
      </c>
      <c r="K45" s="0" t="s">
        <v>357</v>
      </c>
      <c r="O45" s="0" t="s">
        <v>356</v>
      </c>
    </row>
    <row r="46" customFormat="false" ht="15" hidden="false" customHeight="false" outlineLevel="0" collapsed="false">
      <c r="B46" s="8" t="s">
        <v>353</v>
      </c>
      <c r="C46" s="8" t="s">
        <v>354</v>
      </c>
      <c r="D46" s="8" t="s">
        <v>231</v>
      </c>
      <c r="F46" s="15" t="s">
        <v>358</v>
      </c>
      <c r="I46" s="0" t="s">
        <v>232</v>
      </c>
      <c r="J46" s="0" t="s">
        <v>232</v>
      </c>
      <c r="K46" s="0" t="s">
        <v>359</v>
      </c>
      <c r="O46" s="0" t="s">
        <v>232</v>
      </c>
    </row>
    <row r="47" customFormat="false" ht="15" hidden="false" customHeight="false" outlineLevel="0" collapsed="false">
      <c r="B47" s="8" t="s">
        <v>353</v>
      </c>
      <c r="C47" s="8" t="s">
        <v>354</v>
      </c>
      <c r="D47" s="8" t="s">
        <v>231</v>
      </c>
      <c r="F47" s="15" t="s">
        <v>360</v>
      </c>
      <c r="I47" s="0" t="s">
        <v>232</v>
      </c>
      <c r="J47" s="0" t="s">
        <v>232</v>
      </c>
      <c r="K47" s="0" t="s">
        <v>361</v>
      </c>
      <c r="O47" s="0" t="s">
        <v>232</v>
      </c>
    </row>
    <row r="48" customFormat="false" ht="15" hidden="false" customHeight="false" outlineLevel="0" collapsed="false">
      <c r="B48" s="8" t="s">
        <v>362</v>
      </c>
      <c r="C48" s="8" t="s">
        <v>363</v>
      </c>
      <c r="D48" s="8" t="s">
        <v>231</v>
      </c>
      <c r="F48" s="10" t="s">
        <v>364</v>
      </c>
      <c r="I48" s="0" t="s">
        <v>365</v>
      </c>
      <c r="J48" s="0" t="s">
        <v>366</v>
      </c>
      <c r="K48" s="0" t="s">
        <v>367</v>
      </c>
      <c r="O48" s="0" t="s">
        <v>365</v>
      </c>
    </row>
    <row r="49" customFormat="false" ht="15" hidden="false" customHeight="false" outlineLevel="0" collapsed="false">
      <c r="B49" s="8" t="s">
        <v>362</v>
      </c>
      <c r="C49" s="8" t="s">
        <v>363</v>
      </c>
      <c r="D49" s="8" t="s">
        <v>231</v>
      </c>
      <c r="F49" s="10" t="s">
        <v>368</v>
      </c>
      <c r="I49" s="0" t="s">
        <v>232</v>
      </c>
      <c r="J49" s="0" t="s">
        <v>232</v>
      </c>
      <c r="K49" s="0" t="s">
        <v>369</v>
      </c>
      <c r="O49" s="0" t="s">
        <v>232</v>
      </c>
    </row>
    <row r="50" customFormat="false" ht="15" hidden="false" customHeight="false" outlineLevel="0" collapsed="false">
      <c r="B50" s="8" t="s">
        <v>370</v>
      </c>
      <c r="C50" s="8" t="s">
        <v>371</v>
      </c>
      <c r="D50" s="8" t="s">
        <v>231</v>
      </c>
      <c r="F50" s="16" t="s">
        <v>372</v>
      </c>
      <c r="I50" s="0" t="s">
        <v>373</v>
      </c>
      <c r="J50" s="0" t="s">
        <v>232</v>
      </c>
      <c r="K50" s="0" t="s">
        <v>374</v>
      </c>
      <c r="O50" s="0" t="s">
        <v>373</v>
      </c>
    </row>
    <row r="51" customFormat="false" ht="15" hidden="false" customHeight="false" outlineLevel="0" collapsed="false">
      <c r="B51" s="8" t="s">
        <v>370</v>
      </c>
      <c r="C51" s="8" t="s">
        <v>371</v>
      </c>
      <c r="D51" s="8" t="s">
        <v>231</v>
      </c>
      <c r="F51" s="16" t="s">
        <v>375</v>
      </c>
      <c r="I51" s="0" t="s">
        <v>232</v>
      </c>
      <c r="J51" s="0" t="s">
        <v>232</v>
      </c>
      <c r="K51" s="0" t="s">
        <v>376</v>
      </c>
      <c r="O51" s="0" t="s">
        <v>232</v>
      </c>
    </row>
    <row r="52" customFormat="false" ht="15" hidden="false" customHeight="false" outlineLevel="0" collapsed="false">
      <c r="B52" s="8" t="s">
        <v>370</v>
      </c>
      <c r="C52" s="8" t="s">
        <v>371</v>
      </c>
      <c r="D52" s="8" t="s">
        <v>231</v>
      </c>
      <c r="F52" s="16" t="s">
        <v>377</v>
      </c>
      <c r="I52" s="0" t="s">
        <v>232</v>
      </c>
      <c r="J52" s="0" t="s">
        <v>232</v>
      </c>
      <c r="K52" s="0" t="s">
        <v>378</v>
      </c>
      <c r="O52" s="0" t="s">
        <v>232</v>
      </c>
    </row>
    <row r="53" customFormat="false" ht="15" hidden="false" customHeight="false" outlineLevel="0" collapsed="false">
      <c r="B53" s="8" t="s">
        <v>370</v>
      </c>
      <c r="C53" s="8" t="s">
        <v>371</v>
      </c>
      <c r="D53" s="8" t="s">
        <v>231</v>
      </c>
      <c r="F53" s="16" t="s">
        <v>379</v>
      </c>
      <c r="I53" s="0" t="s">
        <v>232</v>
      </c>
      <c r="J53" s="0" t="s">
        <v>232</v>
      </c>
      <c r="K53" s="0" t="s">
        <v>380</v>
      </c>
      <c r="O53" s="0" t="s">
        <v>232</v>
      </c>
    </row>
    <row r="54" customFormat="false" ht="15" hidden="false" customHeight="false" outlineLevel="0" collapsed="false">
      <c r="A54" s="0" t="n">
        <v>15</v>
      </c>
      <c r="B54" s="0" t="s">
        <v>381</v>
      </c>
      <c r="D54" s="9" t="s">
        <v>233</v>
      </c>
      <c r="F54" s="17" t="s">
        <v>382</v>
      </c>
      <c r="I54" s="0" t="s">
        <v>383</v>
      </c>
      <c r="J54" s="0" t="s">
        <v>232</v>
      </c>
      <c r="K54" s="0" t="s">
        <v>232</v>
      </c>
      <c r="O54" s="0" t="s">
        <v>383</v>
      </c>
    </row>
    <row r="55" customFormat="false" ht="15" hidden="false" customHeight="false" outlineLevel="0" collapsed="false">
      <c r="D55" s="9" t="s">
        <v>233</v>
      </c>
      <c r="F55" s="17" t="s">
        <v>384</v>
      </c>
      <c r="I55" s="0" t="s">
        <v>232</v>
      </c>
      <c r="J55" s="0" t="s">
        <v>232</v>
      </c>
      <c r="K55" s="0" t="s">
        <v>232</v>
      </c>
      <c r="O55" s="0" t="s">
        <v>232</v>
      </c>
    </row>
    <row r="56" customFormat="false" ht="15" hidden="false" customHeight="false" outlineLevel="0" collapsed="false">
      <c r="D56" s="9" t="s">
        <v>233</v>
      </c>
      <c r="F56" s="17" t="s">
        <v>385</v>
      </c>
      <c r="I56" s="0" t="s">
        <v>232</v>
      </c>
      <c r="J56" s="0" t="s">
        <v>232</v>
      </c>
      <c r="K56" s="0" t="s">
        <v>386</v>
      </c>
      <c r="O56" s="0" t="s">
        <v>232</v>
      </c>
    </row>
    <row r="57" customFormat="false" ht="15" hidden="false" customHeight="false" outlineLevel="0" collapsed="false">
      <c r="D57" s="9" t="s">
        <v>233</v>
      </c>
      <c r="F57" s="17" t="s">
        <v>387</v>
      </c>
      <c r="I57" s="0" t="s">
        <v>232</v>
      </c>
      <c r="J57" s="0" t="s">
        <v>232</v>
      </c>
      <c r="K57" s="0" t="s">
        <v>232</v>
      </c>
      <c r="O57" s="0" t="s">
        <v>232</v>
      </c>
    </row>
    <row r="58" customFormat="false" ht="15" hidden="false" customHeight="false" outlineLevel="0" collapsed="false">
      <c r="B58" s="0" t="s">
        <v>388</v>
      </c>
      <c r="D58" s="9" t="s">
        <v>233</v>
      </c>
      <c r="F58" s="18" t="s">
        <v>389</v>
      </c>
      <c r="I58" s="0" t="s">
        <v>390</v>
      </c>
      <c r="J58" s="0" t="s">
        <v>232</v>
      </c>
      <c r="K58" s="0" t="s">
        <v>391</v>
      </c>
      <c r="O58" s="0" t="s">
        <v>390</v>
      </c>
    </row>
    <row r="59" customFormat="false" ht="15" hidden="false" customHeight="false" outlineLevel="0" collapsed="false">
      <c r="D59" s="10" t="s">
        <v>234</v>
      </c>
      <c r="F59" s="18" t="s">
        <v>392</v>
      </c>
      <c r="I59" s="0" t="s">
        <v>232</v>
      </c>
      <c r="J59" s="0" t="s">
        <v>232</v>
      </c>
      <c r="K59" s="0" t="s">
        <v>393</v>
      </c>
      <c r="L59" s="0" t="n">
        <v>14</v>
      </c>
      <c r="O59" s="0" t="s">
        <v>232</v>
      </c>
    </row>
    <row r="60" customFormat="false" ht="15" hidden="false" customHeight="false" outlineLevel="0" collapsed="false">
      <c r="A60" s="0" t="n">
        <v>16</v>
      </c>
      <c r="B60" s="0" t="s">
        <v>394</v>
      </c>
      <c r="D60" s="9" t="s">
        <v>233</v>
      </c>
      <c r="F60" s="11" t="s">
        <v>395</v>
      </c>
      <c r="I60" s="0" t="s">
        <v>396</v>
      </c>
      <c r="J60" s="0" t="s">
        <v>232</v>
      </c>
      <c r="K60" s="0" t="s">
        <v>397</v>
      </c>
      <c r="O60" s="0" t="s">
        <v>396</v>
      </c>
    </row>
    <row r="61" customFormat="false" ht="15" hidden="false" customHeight="false" outlineLevel="0" collapsed="false">
      <c r="D61" s="9" t="s">
        <v>233</v>
      </c>
      <c r="F61" s="11" t="s">
        <v>398</v>
      </c>
      <c r="I61" s="0" t="s">
        <v>399</v>
      </c>
      <c r="J61" s="0" t="s">
        <v>232</v>
      </c>
      <c r="K61" s="0" t="s">
        <v>400</v>
      </c>
      <c r="O61" s="0" t="s">
        <v>399</v>
      </c>
    </row>
    <row r="62" customFormat="false" ht="15" hidden="false" customHeight="false" outlineLevel="0" collapsed="false">
      <c r="D62" s="9" t="s">
        <v>233</v>
      </c>
      <c r="E62" s="19"/>
      <c r="F62" s="11" t="s">
        <v>401</v>
      </c>
      <c r="I62" s="0" t="s">
        <v>232</v>
      </c>
      <c r="J62" s="0" t="s">
        <v>232</v>
      </c>
      <c r="K62" s="0" t="s">
        <v>402</v>
      </c>
      <c r="M62" s="0" t="s">
        <v>229</v>
      </c>
      <c r="O62" s="0" t="s">
        <v>232</v>
      </c>
    </row>
    <row r="63" customFormat="false" ht="15" hidden="false" customHeight="false" outlineLevel="0" collapsed="false">
      <c r="D63" s="9" t="s">
        <v>233</v>
      </c>
      <c r="F63" s="11" t="s">
        <v>403</v>
      </c>
      <c r="I63" s="0" t="s">
        <v>396</v>
      </c>
      <c r="J63" s="0" t="s">
        <v>232</v>
      </c>
      <c r="K63" s="0" t="s">
        <v>232</v>
      </c>
      <c r="O63" s="0" t="s">
        <v>232</v>
      </c>
    </row>
    <row r="64" customFormat="false" ht="15" hidden="false" customHeight="false" outlineLevel="0" collapsed="false">
      <c r="D64" s="10" t="s">
        <v>234</v>
      </c>
      <c r="F64" s="11" t="s">
        <v>404</v>
      </c>
      <c r="I64" s="0" t="s">
        <v>232</v>
      </c>
      <c r="J64" s="0" t="s">
        <v>232</v>
      </c>
      <c r="K64" s="0" t="s">
        <v>405</v>
      </c>
      <c r="L64" s="0" t="n">
        <v>12</v>
      </c>
      <c r="O64" s="0" t="s">
        <v>232</v>
      </c>
    </row>
    <row r="65" customFormat="false" ht="15" hidden="false" customHeight="false" outlineLevel="0" collapsed="false">
      <c r="D65" s="10" t="s">
        <v>234</v>
      </c>
      <c r="F65" s="11" t="s">
        <v>406</v>
      </c>
      <c r="I65" s="0" t="s">
        <v>232</v>
      </c>
      <c r="J65" s="0" t="s">
        <v>232</v>
      </c>
      <c r="K65" s="0" t="s">
        <v>407</v>
      </c>
      <c r="L65" s="0" t="n">
        <v>13</v>
      </c>
      <c r="O65" s="0" t="s">
        <v>232</v>
      </c>
    </row>
    <row r="66" customFormat="false" ht="15" hidden="false" customHeight="false" outlineLevel="0" collapsed="false">
      <c r="D66" s="10" t="s">
        <v>234</v>
      </c>
      <c r="F66" s="11" t="s">
        <v>408</v>
      </c>
      <c r="I66" s="0" t="s">
        <v>232</v>
      </c>
      <c r="J66" s="0" t="s">
        <v>232</v>
      </c>
      <c r="K66" s="0" t="s">
        <v>409</v>
      </c>
      <c r="L66" s="0" t="n">
        <v>21</v>
      </c>
      <c r="O66" s="0" t="s">
        <v>232</v>
      </c>
    </row>
    <row r="67" customFormat="false" ht="15" hidden="false" customHeight="false" outlineLevel="0" collapsed="false">
      <c r="D67" s="10" t="s">
        <v>234</v>
      </c>
      <c r="F67" s="11" t="s">
        <v>410</v>
      </c>
      <c r="I67" s="0" t="s">
        <v>232</v>
      </c>
      <c r="J67" s="0" t="s">
        <v>232</v>
      </c>
      <c r="K67" s="0" t="s">
        <v>411</v>
      </c>
      <c r="L67" s="0" t="n">
        <v>22</v>
      </c>
      <c r="O67" s="0" t="s">
        <v>232</v>
      </c>
    </row>
    <row r="68" customFormat="false" ht="15" hidden="false" customHeight="false" outlineLevel="0" collapsed="false">
      <c r="D68" s="10" t="s">
        <v>234</v>
      </c>
      <c r="F68" s="11" t="s">
        <v>412</v>
      </c>
      <c r="I68" s="0" t="s">
        <v>232</v>
      </c>
      <c r="J68" s="0" t="s">
        <v>232</v>
      </c>
      <c r="K68" s="0" t="s">
        <v>413</v>
      </c>
      <c r="L68" s="0" t="n">
        <v>24</v>
      </c>
      <c r="O68" s="0" t="s">
        <v>232</v>
      </c>
    </row>
    <row r="69" customFormat="false" ht="15" hidden="false" customHeight="false" outlineLevel="0" collapsed="false">
      <c r="D69" s="10" t="s">
        <v>234</v>
      </c>
      <c r="F69" s="11" t="s">
        <v>414</v>
      </c>
      <c r="I69" s="0" t="s">
        <v>232</v>
      </c>
      <c r="J69" s="0" t="s">
        <v>232</v>
      </c>
      <c r="K69" s="0" t="s">
        <v>415</v>
      </c>
      <c r="L69" s="0" t="n">
        <v>23</v>
      </c>
      <c r="O69" s="0" t="s">
        <v>232</v>
      </c>
    </row>
    <row r="70" customFormat="false" ht="15" hidden="false" customHeight="false" outlineLevel="0" collapsed="false">
      <c r="D70" s="10" t="s">
        <v>234</v>
      </c>
      <c r="F70" s="11" t="s">
        <v>416</v>
      </c>
      <c r="I70" s="0" t="s">
        <v>232</v>
      </c>
      <c r="J70" s="0" t="s">
        <v>232</v>
      </c>
      <c r="K70" s="0" t="s">
        <v>417</v>
      </c>
      <c r="L70" s="0" t="n">
        <v>11</v>
      </c>
      <c r="M70" s="0" t="s">
        <v>229</v>
      </c>
      <c r="O70" s="0" t="s">
        <v>232</v>
      </c>
    </row>
    <row r="71" customFormat="false" ht="15" hidden="false" customHeight="false" outlineLevel="0" collapsed="false">
      <c r="A71" s="0" t="n">
        <v>18</v>
      </c>
      <c r="B71" s="0" t="s">
        <v>418</v>
      </c>
      <c r="D71" s="9" t="s">
        <v>233</v>
      </c>
      <c r="F71" s="12" t="s">
        <v>419</v>
      </c>
      <c r="I71" s="0" t="s">
        <v>420</v>
      </c>
      <c r="J71" s="0" t="s">
        <v>232</v>
      </c>
      <c r="K71" s="0" t="s">
        <v>421</v>
      </c>
      <c r="O71" s="0" t="s">
        <v>420</v>
      </c>
    </row>
    <row r="72" customFormat="false" ht="15" hidden="false" customHeight="false" outlineLevel="0" collapsed="false">
      <c r="D72" s="9" t="s">
        <v>233</v>
      </c>
      <c r="F72" s="12" t="s">
        <v>422</v>
      </c>
      <c r="I72" s="0" t="s">
        <v>232</v>
      </c>
      <c r="J72" s="0" t="s">
        <v>232</v>
      </c>
      <c r="K72" s="0" t="s">
        <v>322</v>
      </c>
      <c r="O72" s="0" t="s">
        <v>232</v>
      </c>
    </row>
    <row r="73" customFormat="false" ht="15" hidden="false" customHeight="false" outlineLevel="0" collapsed="false">
      <c r="D73" s="9" t="s">
        <v>233</v>
      </c>
      <c r="F73" s="12" t="s">
        <v>423</v>
      </c>
      <c r="I73" s="0" t="s">
        <v>424</v>
      </c>
      <c r="J73" s="0" t="s">
        <v>232</v>
      </c>
      <c r="K73" s="0" t="s">
        <v>425</v>
      </c>
      <c r="O73" s="0" t="s">
        <v>424</v>
      </c>
    </row>
    <row r="74" customFormat="false" ht="15" hidden="false" customHeight="false" outlineLevel="0" collapsed="false">
      <c r="D74" s="9" t="s">
        <v>233</v>
      </c>
      <c r="F74" s="12" t="s">
        <v>426</v>
      </c>
      <c r="I74" s="0" t="s">
        <v>232</v>
      </c>
      <c r="J74" s="0" t="s">
        <v>232</v>
      </c>
      <c r="K74" s="0" t="s">
        <v>322</v>
      </c>
      <c r="O74" s="0" t="s">
        <v>232</v>
      </c>
    </row>
    <row r="75" customFormat="false" ht="15" hidden="false" customHeight="false" outlineLevel="0" collapsed="false">
      <c r="D75" s="9" t="s">
        <v>233</v>
      </c>
      <c r="F75" s="12" t="s">
        <v>427</v>
      </c>
      <c r="I75" s="0" t="s">
        <v>232</v>
      </c>
      <c r="J75" s="0" t="s">
        <v>232</v>
      </c>
      <c r="K75" s="0" t="s">
        <v>428</v>
      </c>
      <c r="M75" s="0" t="s">
        <v>229</v>
      </c>
      <c r="O75" s="0" t="s">
        <v>232</v>
      </c>
    </row>
    <row r="76" customFormat="false" ht="15" hidden="false" customHeight="false" outlineLevel="0" collapsed="false">
      <c r="D76" s="10" t="s">
        <v>234</v>
      </c>
      <c r="F76" s="12" t="s">
        <v>429</v>
      </c>
      <c r="I76" s="0" t="s">
        <v>232</v>
      </c>
      <c r="J76" s="0" t="s">
        <v>232</v>
      </c>
      <c r="K76" s="0" t="s">
        <v>430</v>
      </c>
      <c r="L76" s="0" t="n">
        <v>35</v>
      </c>
      <c r="O76" s="0" t="s">
        <v>232</v>
      </c>
    </row>
    <row r="77" customFormat="false" ht="15" hidden="false" customHeight="false" outlineLevel="0" collapsed="false">
      <c r="D77" s="10" t="s">
        <v>234</v>
      </c>
      <c r="F77" s="12" t="s">
        <v>431</v>
      </c>
      <c r="I77" s="0" t="s">
        <v>232</v>
      </c>
      <c r="J77" s="0" t="s">
        <v>232</v>
      </c>
      <c r="K77" s="0" t="s">
        <v>432</v>
      </c>
      <c r="L77" s="0" t="n">
        <v>34</v>
      </c>
      <c r="O77" s="0" t="s">
        <v>232</v>
      </c>
    </row>
    <row r="78" customFormat="false" ht="15" hidden="false" customHeight="false" outlineLevel="0" collapsed="false">
      <c r="D78" s="10" t="s">
        <v>234</v>
      </c>
      <c r="F78" s="12" t="s">
        <v>433</v>
      </c>
      <c r="I78" s="0" t="s">
        <v>232</v>
      </c>
      <c r="J78" s="0" t="s">
        <v>232</v>
      </c>
      <c r="K78" s="0" t="s">
        <v>434</v>
      </c>
      <c r="L78" s="0" t="n">
        <v>32</v>
      </c>
      <c r="M78" s="0" t="s">
        <v>229</v>
      </c>
      <c r="O78" s="0" t="s">
        <v>232</v>
      </c>
    </row>
    <row r="79" customFormat="false" ht="15" hidden="false" customHeight="false" outlineLevel="0" collapsed="false">
      <c r="A79" s="0" t="n">
        <v>20</v>
      </c>
      <c r="B79" s="0" t="s">
        <v>435</v>
      </c>
      <c r="D79" s="9" t="s">
        <v>233</v>
      </c>
      <c r="F79" s="13" t="s">
        <v>436</v>
      </c>
      <c r="I79" s="0" t="s">
        <v>437</v>
      </c>
      <c r="J79" s="0" t="s">
        <v>232</v>
      </c>
      <c r="K79" s="0" t="s">
        <v>438</v>
      </c>
      <c r="O79" s="0" t="s">
        <v>437</v>
      </c>
    </row>
    <row r="80" customFormat="false" ht="15" hidden="false" customHeight="false" outlineLevel="0" collapsed="false">
      <c r="D80" s="9" t="s">
        <v>233</v>
      </c>
      <c r="F80" s="13" t="s">
        <v>439</v>
      </c>
      <c r="I80" s="0" t="s">
        <v>232</v>
      </c>
      <c r="J80" s="0" t="s">
        <v>232</v>
      </c>
      <c r="K80" s="0" t="s">
        <v>440</v>
      </c>
      <c r="M80" s="0" t="s">
        <v>229</v>
      </c>
      <c r="O80" s="0" t="s">
        <v>232</v>
      </c>
    </row>
    <row r="81" customFormat="false" ht="15" hidden="false" customHeight="false" outlineLevel="0" collapsed="false">
      <c r="D81" s="9" t="s">
        <v>233</v>
      </c>
      <c r="F81" s="13" t="s">
        <v>441</v>
      </c>
      <c r="I81" s="0" t="s">
        <v>232</v>
      </c>
      <c r="J81" s="0" t="s">
        <v>232</v>
      </c>
      <c r="K81" s="0" t="s">
        <v>442</v>
      </c>
      <c r="M81" s="0" t="s">
        <v>229</v>
      </c>
      <c r="O81" s="0" t="s">
        <v>232</v>
      </c>
    </row>
    <row r="82" customFormat="false" ht="15" hidden="false" customHeight="false" outlineLevel="0" collapsed="false">
      <c r="D82" s="9" t="s">
        <v>233</v>
      </c>
      <c r="F82" s="13" t="s">
        <v>443</v>
      </c>
      <c r="I82" s="0" t="s">
        <v>232</v>
      </c>
      <c r="J82" s="0" t="s">
        <v>232</v>
      </c>
      <c r="K82" s="0" t="s">
        <v>444</v>
      </c>
      <c r="O82" s="0" t="s">
        <v>232</v>
      </c>
    </row>
    <row r="83" customFormat="false" ht="15" hidden="false" customHeight="false" outlineLevel="0" collapsed="false">
      <c r="D83" s="9" t="s">
        <v>233</v>
      </c>
      <c r="F83" s="13" t="s">
        <v>445</v>
      </c>
      <c r="I83" s="0" t="s">
        <v>232</v>
      </c>
      <c r="J83" s="0" t="s">
        <v>232</v>
      </c>
      <c r="K83" s="0" t="s">
        <v>446</v>
      </c>
      <c r="O83" s="0" t="s">
        <v>232</v>
      </c>
    </row>
    <row r="84" customFormat="false" ht="15" hidden="false" customHeight="false" outlineLevel="0" collapsed="false">
      <c r="D84" s="20" t="s">
        <v>447</v>
      </c>
      <c r="F84" s="13" t="s">
        <v>448</v>
      </c>
      <c r="I84" s="0" t="s">
        <v>232</v>
      </c>
      <c r="J84" s="0" t="s">
        <v>232</v>
      </c>
      <c r="K84" s="0" t="s">
        <v>446</v>
      </c>
      <c r="O84" s="0" t="s">
        <v>232</v>
      </c>
    </row>
    <row r="85" customFormat="false" ht="15" hidden="false" customHeight="false" outlineLevel="0" collapsed="false">
      <c r="B85" s="0" t="s">
        <v>449</v>
      </c>
      <c r="D85" s="9" t="s">
        <v>233</v>
      </c>
      <c r="F85" s="13" t="s">
        <v>450</v>
      </c>
      <c r="I85" s="0" t="s">
        <v>232</v>
      </c>
      <c r="J85" s="0" t="s">
        <v>232</v>
      </c>
      <c r="K85" s="0" t="s">
        <v>451</v>
      </c>
      <c r="O85" s="0" t="s">
        <v>232</v>
      </c>
    </row>
    <row r="86" customFormat="false" ht="15" hidden="false" customHeight="false" outlineLevel="0" collapsed="false">
      <c r="B86" s="0" t="s">
        <v>452</v>
      </c>
      <c r="C86" s="0" t="s">
        <v>453</v>
      </c>
      <c r="D86" s="9" t="s">
        <v>233</v>
      </c>
      <c r="F86" s="13" t="s">
        <v>454</v>
      </c>
      <c r="I86" s="0" t="s">
        <v>232</v>
      </c>
      <c r="J86" s="0" t="s">
        <v>232</v>
      </c>
      <c r="K86" s="0" t="s">
        <v>455</v>
      </c>
      <c r="O86" s="0" t="s">
        <v>232</v>
      </c>
    </row>
    <row r="87" customFormat="false" ht="15" hidden="false" customHeight="false" outlineLevel="0" collapsed="false">
      <c r="D87" s="9" t="s">
        <v>233</v>
      </c>
      <c r="F87" s="13" t="s">
        <v>456</v>
      </c>
      <c r="I87" s="0" t="s">
        <v>232</v>
      </c>
      <c r="J87" s="0" t="s">
        <v>232</v>
      </c>
      <c r="K87" s="0" t="s">
        <v>457</v>
      </c>
      <c r="O87" s="0" t="s">
        <v>232</v>
      </c>
    </row>
    <row r="88" customFormat="false" ht="15" hidden="false" customHeight="false" outlineLevel="0" collapsed="false">
      <c r="B88" s="0" t="s">
        <v>458</v>
      </c>
      <c r="D88" s="10" t="s">
        <v>234</v>
      </c>
      <c r="F88" s="13" t="s">
        <v>459</v>
      </c>
      <c r="I88" s="0" t="s">
        <v>232</v>
      </c>
      <c r="J88" s="0" t="s">
        <v>232</v>
      </c>
      <c r="K88" s="0" t="s">
        <v>460</v>
      </c>
      <c r="L88" s="0" t="n">
        <v>17</v>
      </c>
      <c r="O88" s="0" t="s">
        <v>232</v>
      </c>
    </row>
    <row r="89" customFormat="false" ht="15" hidden="false" customHeight="false" outlineLevel="0" collapsed="false">
      <c r="B89" s="0" t="s">
        <v>461</v>
      </c>
      <c r="D89" s="10" t="s">
        <v>234</v>
      </c>
      <c r="F89" s="13" t="s">
        <v>462</v>
      </c>
      <c r="I89" s="0" t="s">
        <v>232</v>
      </c>
      <c r="J89" s="0" t="s">
        <v>232</v>
      </c>
      <c r="K89" s="0" t="s">
        <v>463</v>
      </c>
      <c r="L89" s="0" t="n">
        <v>15</v>
      </c>
      <c r="O89" s="0" t="s">
        <v>232</v>
      </c>
    </row>
    <row r="90" customFormat="false" ht="15" hidden="false" customHeight="false" outlineLevel="0" collapsed="false">
      <c r="D90" s="10" t="s">
        <v>234</v>
      </c>
      <c r="F90" s="13" t="s">
        <v>464</v>
      </c>
      <c r="I90" s="0" t="s">
        <v>232</v>
      </c>
      <c r="J90" s="0" t="s">
        <v>232</v>
      </c>
      <c r="K90" s="0" t="s">
        <v>465</v>
      </c>
      <c r="L90" s="0" t="n">
        <v>16</v>
      </c>
      <c r="O90" s="0" t="s">
        <v>232</v>
      </c>
    </row>
    <row r="91" customFormat="false" ht="15" hidden="false" customHeight="false" outlineLevel="0" collapsed="false">
      <c r="D91" s="10" t="s">
        <v>234</v>
      </c>
      <c r="F91" s="13" t="s">
        <v>466</v>
      </c>
      <c r="I91" s="0" t="s">
        <v>232</v>
      </c>
      <c r="J91" s="0" t="s">
        <v>232</v>
      </c>
      <c r="K91" s="0" t="s">
        <v>467</v>
      </c>
      <c r="L91" s="0" t="n">
        <v>57</v>
      </c>
      <c r="O91" s="0" t="s">
        <v>232</v>
      </c>
    </row>
    <row r="92" customFormat="false" ht="15" hidden="false" customHeight="false" outlineLevel="0" collapsed="false">
      <c r="D92" s="10" t="s">
        <v>234</v>
      </c>
      <c r="F92" s="13" t="s">
        <v>468</v>
      </c>
      <c r="I92" s="0" t="s">
        <v>232</v>
      </c>
      <c r="J92" s="0" t="s">
        <v>232</v>
      </c>
      <c r="K92" s="0" t="s">
        <v>469</v>
      </c>
      <c r="L92" s="0" t="n">
        <v>54</v>
      </c>
      <c r="O92" s="0" t="s">
        <v>232</v>
      </c>
    </row>
    <row r="93" customFormat="false" ht="15" hidden="false" customHeight="false" outlineLevel="0" collapsed="false">
      <c r="D93" s="10" t="s">
        <v>234</v>
      </c>
      <c r="F93" s="13" t="s">
        <v>470</v>
      </c>
      <c r="I93" s="0" t="s">
        <v>232</v>
      </c>
      <c r="J93" s="0" t="s">
        <v>232</v>
      </c>
      <c r="K93" s="0" t="s">
        <v>471</v>
      </c>
      <c r="L93" s="0" t="n">
        <v>55</v>
      </c>
      <c r="O93" s="0" t="s">
        <v>232</v>
      </c>
    </row>
    <row r="94" customFormat="false" ht="15" hidden="false" customHeight="false" outlineLevel="0" collapsed="false">
      <c r="D94" s="10" t="s">
        <v>234</v>
      </c>
      <c r="F94" s="13" t="s">
        <v>472</v>
      </c>
      <c r="I94" s="0" t="s">
        <v>232</v>
      </c>
      <c r="J94" s="0" t="s">
        <v>232</v>
      </c>
      <c r="K94" s="0" t="s">
        <v>473</v>
      </c>
      <c r="L94" s="0" t="n">
        <v>56</v>
      </c>
      <c r="O94" s="0" t="s">
        <v>232</v>
      </c>
    </row>
    <row r="95" customFormat="false" ht="15" hidden="false" customHeight="false" outlineLevel="0" collapsed="false">
      <c r="D95" s="10" t="s">
        <v>234</v>
      </c>
      <c r="F95" s="13" t="s">
        <v>474</v>
      </c>
      <c r="I95" s="0" t="s">
        <v>232</v>
      </c>
      <c r="J95" s="0" t="s">
        <v>232</v>
      </c>
      <c r="K95" s="0" t="s">
        <v>475</v>
      </c>
      <c r="L95" s="0" t="n">
        <v>53</v>
      </c>
      <c r="M95" s="0" t="s">
        <v>229</v>
      </c>
      <c r="O95" s="0" t="s">
        <v>232</v>
      </c>
    </row>
    <row r="96" customFormat="false" ht="15" hidden="false" customHeight="false" outlineLevel="0" collapsed="false">
      <c r="D96" s="10" t="s">
        <v>234</v>
      </c>
      <c r="F96" s="13" t="s">
        <v>476</v>
      </c>
      <c r="I96" s="0" t="s">
        <v>232</v>
      </c>
      <c r="J96" s="0" t="s">
        <v>232</v>
      </c>
      <c r="K96" s="0" t="s">
        <v>477</v>
      </c>
      <c r="L96" s="0" t="n">
        <v>52</v>
      </c>
      <c r="M96" s="0" t="s">
        <v>229</v>
      </c>
      <c r="O96" s="0" t="s">
        <v>232</v>
      </c>
    </row>
    <row r="97" customFormat="false" ht="15" hidden="false" customHeight="false" outlineLevel="0" collapsed="false">
      <c r="D97" s="9" t="s">
        <v>233</v>
      </c>
      <c r="F97" s="21" t="s">
        <v>478</v>
      </c>
      <c r="I97" s="0" t="s">
        <v>479</v>
      </c>
      <c r="J97" s="0" t="s">
        <v>232</v>
      </c>
      <c r="K97" s="0" t="s">
        <v>480</v>
      </c>
      <c r="O97" s="0" t="s">
        <v>479</v>
      </c>
    </row>
    <row r="98" customFormat="false" ht="15" hidden="false" customHeight="false" outlineLevel="0" collapsed="false">
      <c r="A98" s="0" t="n">
        <v>17</v>
      </c>
      <c r="B98" s="0" t="s">
        <v>481</v>
      </c>
      <c r="D98" s="9" t="s">
        <v>233</v>
      </c>
      <c r="F98" s="12" t="s">
        <v>482</v>
      </c>
      <c r="I98" s="0" t="s">
        <v>483</v>
      </c>
      <c r="J98" s="0" t="s">
        <v>232</v>
      </c>
      <c r="K98" s="0" t="s">
        <v>484</v>
      </c>
      <c r="M98" s="0" t="s">
        <v>229</v>
      </c>
      <c r="O98" s="0" t="s">
        <v>483</v>
      </c>
    </row>
    <row r="99" customFormat="false" ht="15" hidden="false" customHeight="false" outlineLevel="0" collapsed="false">
      <c r="D99" s="10" t="s">
        <v>234</v>
      </c>
      <c r="F99" s="12" t="s">
        <v>485</v>
      </c>
      <c r="I99" s="0" t="s">
        <v>232</v>
      </c>
      <c r="J99" s="0" t="s">
        <v>232</v>
      </c>
      <c r="K99" s="0" t="s">
        <v>486</v>
      </c>
      <c r="L99" s="0" t="n">
        <v>51</v>
      </c>
      <c r="M99" s="0" t="s">
        <v>229</v>
      </c>
      <c r="O99" s="0" t="s">
        <v>232</v>
      </c>
    </row>
    <row r="100" customFormat="false" ht="15" hidden="false" customHeight="false" outlineLevel="0" collapsed="false">
      <c r="B100" s="0" t="s">
        <v>487</v>
      </c>
      <c r="D100" s="9" t="s">
        <v>233</v>
      </c>
      <c r="F100" s="10" t="s">
        <v>488</v>
      </c>
      <c r="I100" s="0" t="s">
        <v>489</v>
      </c>
      <c r="J100" s="0" t="s">
        <v>232</v>
      </c>
      <c r="K100" s="0" t="s">
        <v>490</v>
      </c>
      <c r="O100" s="0" t="s">
        <v>489</v>
      </c>
    </row>
    <row r="101" customFormat="false" ht="15" hidden="false" customHeight="false" outlineLevel="0" collapsed="false">
      <c r="D101" s="9" t="s">
        <v>233</v>
      </c>
      <c r="F101" s="10" t="s">
        <v>491</v>
      </c>
      <c r="I101" s="0" t="s">
        <v>232</v>
      </c>
      <c r="J101" s="0" t="s">
        <v>232</v>
      </c>
      <c r="K101" s="0" t="s">
        <v>492</v>
      </c>
      <c r="O101" s="0" t="s">
        <v>232</v>
      </c>
    </row>
    <row r="102" customFormat="false" ht="15" hidden="false" customHeight="false" outlineLevel="0" collapsed="false">
      <c r="D102" s="9" t="s">
        <v>233</v>
      </c>
      <c r="F102" s="10" t="s">
        <v>493</v>
      </c>
      <c r="I102" s="0" t="s">
        <v>232</v>
      </c>
      <c r="J102" s="0" t="s">
        <v>232</v>
      </c>
      <c r="K102" s="0" t="s">
        <v>494</v>
      </c>
      <c r="O102" s="0" t="s">
        <v>232</v>
      </c>
    </row>
    <row r="103" customFormat="false" ht="15" hidden="false" customHeight="false" outlineLevel="0" collapsed="false">
      <c r="D103" s="20" t="s">
        <v>447</v>
      </c>
      <c r="F103" s="10" t="s">
        <v>495</v>
      </c>
      <c r="I103" s="0" t="s">
        <v>232</v>
      </c>
      <c r="J103" s="0" t="s">
        <v>232</v>
      </c>
      <c r="K103" s="0" t="s">
        <v>496</v>
      </c>
      <c r="O103" s="0" t="s">
        <v>232</v>
      </c>
    </row>
    <row r="104" customFormat="false" ht="15" hidden="false" customHeight="false" outlineLevel="0" collapsed="false">
      <c r="B104" s="0" t="s">
        <v>497</v>
      </c>
      <c r="D104" s="9" t="s">
        <v>233</v>
      </c>
      <c r="F104" s="15" t="s">
        <v>498</v>
      </c>
      <c r="I104" s="0" t="s">
        <v>499</v>
      </c>
      <c r="J104" s="0" t="s">
        <v>232</v>
      </c>
      <c r="K104" s="0" t="s">
        <v>500</v>
      </c>
      <c r="O104" s="0" t="s">
        <v>499</v>
      </c>
    </row>
    <row r="105" customFormat="false" ht="15" hidden="false" customHeight="false" outlineLevel="0" collapsed="false">
      <c r="D105" s="10" t="s">
        <v>234</v>
      </c>
      <c r="F105" s="15" t="s">
        <v>501</v>
      </c>
      <c r="I105" s="0" t="s">
        <v>232</v>
      </c>
      <c r="J105" s="0" t="s">
        <v>232</v>
      </c>
      <c r="K105" s="0" t="s">
        <v>502</v>
      </c>
      <c r="L105" s="0" t="n">
        <v>41</v>
      </c>
      <c r="O105" s="0" t="s">
        <v>232</v>
      </c>
    </row>
    <row r="106" customFormat="false" ht="15" hidden="false" customHeight="false" outlineLevel="0" collapsed="false">
      <c r="D106" s="10" t="s">
        <v>234</v>
      </c>
      <c r="F106" s="15" t="s">
        <v>503</v>
      </c>
      <c r="G106" s="0" t="n">
        <v>1</v>
      </c>
      <c r="H106" s="0" t="n">
        <v>1</v>
      </c>
      <c r="I106" s="0" t="s">
        <v>232</v>
      </c>
      <c r="J106" s="0" t="s">
        <v>232</v>
      </c>
      <c r="K106" s="0" t="s">
        <v>504</v>
      </c>
      <c r="L106" s="0" t="n">
        <v>43</v>
      </c>
      <c r="O106" s="0" t="s">
        <v>232</v>
      </c>
    </row>
    <row r="107" customFormat="false" ht="15" hidden="false" customHeight="false" outlineLevel="0" collapsed="false">
      <c r="D107" s="10" t="s">
        <v>234</v>
      </c>
      <c r="F107" s="15" t="s">
        <v>505</v>
      </c>
      <c r="I107" s="0" t="s">
        <v>232</v>
      </c>
      <c r="J107" s="0" t="s">
        <v>232</v>
      </c>
      <c r="K107" s="0" t="s">
        <v>506</v>
      </c>
      <c r="L107" s="0" t="n">
        <v>42</v>
      </c>
      <c r="O107" s="0" t="s">
        <v>232</v>
      </c>
    </row>
    <row r="108" customFormat="false" ht="15" hidden="false" customHeight="false" outlineLevel="0" collapsed="false">
      <c r="D108" s="9" t="s">
        <v>233</v>
      </c>
      <c r="F108" s="15" t="s">
        <v>507</v>
      </c>
      <c r="I108" s="0" t="s">
        <v>232</v>
      </c>
      <c r="J108" s="0" t="s">
        <v>232</v>
      </c>
      <c r="K108" s="0" t="s">
        <v>508</v>
      </c>
      <c r="M108" s="0" t="s">
        <v>509</v>
      </c>
      <c r="O108" s="0" t="s">
        <v>232</v>
      </c>
    </row>
    <row r="109" customFormat="false" ht="15" hidden="false" customHeight="false" outlineLevel="0" collapsed="false">
      <c r="D109" s="9" t="s">
        <v>233</v>
      </c>
      <c r="F109" s="15" t="s">
        <v>510</v>
      </c>
      <c r="I109" s="0" t="s">
        <v>232</v>
      </c>
      <c r="J109" s="0" t="s">
        <v>232</v>
      </c>
      <c r="K109" s="0" t="s">
        <v>511</v>
      </c>
      <c r="M109" s="0" t="s">
        <v>509</v>
      </c>
      <c r="O109" s="0" t="s">
        <v>232</v>
      </c>
    </row>
    <row r="110" customFormat="false" ht="15" hidden="false" customHeight="false" outlineLevel="0" collapsed="false">
      <c r="D110" s="9" t="s">
        <v>233</v>
      </c>
      <c r="F110" s="15" t="s">
        <v>512</v>
      </c>
      <c r="I110" s="0" t="s">
        <v>232</v>
      </c>
      <c r="J110" s="0" t="s">
        <v>232</v>
      </c>
      <c r="K110" s="0" t="s">
        <v>513</v>
      </c>
      <c r="M110" s="0" t="s">
        <v>509</v>
      </c>
      <c r="O110" s="0" t="s">
        <v>232</v>
      </c>
    </row>
    <row r="111" customFormat="false" ht="15" hidden="false" customHeight="false" outlineLevel="0" collapsed="false">
      <c r="D111" s="9" t="s">
        <v>233</v>
      </c>
      <c r="F111" s="15" t="s">
        <v>514</v>
      </c>
      <c r="I111" s="0" t="s">
        <v>232</v>
      </c>
      <c r="J111" s="0" t="s">
        <v>232</v>
      </c>
      <c r="K111" s="0" t="s">
        <v>515</v>
      </c>
      <c r="M111" s="0" t="s">
        <v>509</v>
      </c>
      <c r="O111" s="0" t="s">
        <v>232</v>
      </c>
    </row>
    <row r="112" customFormat="false" ht="15" hidden="false" customHeight="false" outlineLevel="0" collapsed="false">
      <c r="D112" s="9" t="s">
        <v>233</v>
      </c>
      <c r="F112" s="15" t="s">
        <v>516</v>
      </c>
      <c r="I112" s="0" t="s">
        <v>232</v>
      </c>
      <c r="J112" s="0" t="s">
        <v>232</v>
      </c>
      <c r="K112" s="0" t="s">
        <v>517</v>
      </c>
      <c r="M112" s="0" t="s">
        <v>509</v>
      </c>
      <c r="O112" s="0" t="s">
        <v>232</v>
      </c>
    </row>
    <row r="113" customFormat="false" ht="15" hidden="false" customHeight="false" outlineLevel="0" collapsed="false">
      <c r="D113" s="9" t="s">
        <v>233</v>
      </c>
      <c r="F113" s="15" t="s">
        <v>518</v>
      </c>
      <c r="I113" s="0" t="s">
        <v>232</v>
      </c>
      <c r="J113" s="0" t="s">
        <v>232</v>
      </c>
      <c r="K113" s="0" t="s">
        <v>519</v>
      </c>
      <c r="M113" s="0" t="s">
        <v>509</v>
      </c>
      <c r="O113" s="0" t="s">
        <v>232</v>
      </c>
    </row>
    <row r="114" customFormat="false" ht="15" hidden="false" customHeight="false" outlineLevel="0" collapsed="false">
      <c r="D114" s="9" t="s">
        <v>233</v>
      </c>
      <c r="F114" s="15" t="s">
        <v>520</v>
      </c>
      <c r="I114" s="0" t="s">
        <v>232</v>
      </c>
      <c r="J114" s="0" t="s">
        <v>232</v>
      </c>
      <c r="K114" s="0" t="s">
        <v>521</v>
      </c>
      <c r="M114" s="0" t="s">
        <v>509</v>
      </c>
      <c r="O114" s="0" t="s">
        <v>232</v>
      </c>
    </row>
    <row r="115" customFormat="false" ht="15" hidden="false" customHeight="false" outlineLevel="0" collapsed="false">
      <c r="D115" s="9" t="s">
        <v>233</v>
      </c>
      <c r="F115" s="15" t="s">
        <v>522</v>
      </c>
      <c r="I115" s="0" t="s">
        <v>232</v>
      </c>
      <c r="J115" s="0" t="s">
        <v>232</v>
      </c>
      <c r="K115" s="0" t="s">
        <v>523</v>
      </c>
      <c r="M115" s="0" t="s">
        <v>509</v>
      </c>
      <c r="O115" s="0" t="s">
        <v>232</v>
      </c>
    </row>
    <row r="116" customFormat="false" ht="15" hidden="false" customHeight="false" outlineLevel="0" collapsed="false">
      <c r="D116" s="9" t="s">
        <v>233</v>
      </c>
      <c r="F116" s="15" t="s">
        <v>524</v>
      </c>
      <c r="I116" s="0" t="s">
        <v>232</v>
      </c>
      <c r="J116" s="0" t="s">
        <v>232</v>
      </c>
      <c r="K116" s="0" t="s">
        <v>525</v>
      </c>
      <c r="M116" s="0" t="s">
        <v>509</v>
      </c>
      <c r="O116" s="0" t="s">
        <v>232</v>
      </c>
    </row>
    <row r="117" customFormat="false" ht="15" hidden="false" customHeight="false" outlineLevel="0" collapsed="false">
      <c r="B117" s="0" t="s">
        <v>526</v>
      </c>
      <c r="D117" s="9" t="s">
        <v>233</v>
      </c>
      <c r="F117" s="16" t="s">
        <v>527</v>
      </c>
      <c r="I117" s="0" t="s">
        <v>528</v>
      </c>
      <c r="J117" s="0" t="s">
        <v>232</v>
      </c>
      <c r="K117" s="0" t="s">
        <v>529</v>
      </c>
      <c r="O117" s="0" t="s">
        <v>528</v>
      </c>
    </row>
    <row r="118" customFormat="false" ht="15" hidden="false" customHeight="false" outlineLevel="0" collapsed="false">
      <c r="D118" s="9" t="s">
        <v>233</v>
      </c>
      <c r="F118" s="16" t="s">
        <v>530</v>
      </c>
      <c r="I118" s="0" t="s">
        <v>232</v>
      </c>
      <c r="J118" s="0" t="s">
        <v>232</v>
      </c>
      <c r="K118" s="0" t="s">
        <v>531</v>
      </c>
      <c r="O118" s="0" t="s">
        <v>232</v>
      </c>
    </row>
    <row r="119" customFormat="false" ht="15" hidden="false" customHeight="false" outlineLevel="0" collapsed="false">
      <c r="D119" s="9" t="s">
        <v>233</v>
      </c>
      <c r="F119" s="16" t="s">
        <v>532</v>
      </c>
      <c r="I119" s="0" t="s">
        <v>232</v>
      </c>
      <c r="J119" s="0" t="s">
        <v>232</v>
      </c>
      <c r="K119" s="0" t="s">
        <v>533</v>
      </c>
      <c r="M119" s="0" t="s">
        <v>229</v>
      </c>
      <c r="O119" s="0" t="s">
        <v>232</v>
      </c>
    </row>
    <row r="120" customFormat="false" ht="15" hidden="false" customHeight="false" outlineLevel="0" collapsed="false">
      <c r="D120" s="9" t="s">
        <v>233</v>
      </c>
      <c r="F120" s="16" t="s">
        <v>534</v>
      </c>
      <c r="I120" s="0" t="s">
        <v>232</v>
      </c>
      <c r="J120" s="0" t="s">
        <v>232</v>
      </c>
      <c r="K120" s="0" t="s">
        <v>535</v>
      </c>
      <c r="M120" s="0" t="s">
        <v>229</v>
      </c>
      <c r="O120" s="0" t="s">
        <v>232</v>
      </c>
    </row>
    <row r="121" customFormat="false" ht="15" hidden="false" customHeight="false" outlineLevel="0" collapsed="false">
      <c r="D121" s="10" t="s">
        <v>234</v>
      </c>
      <c r="F121" s="16" t="s">
        <v>536</v>
      </c>
      <c r="I121" s="0" t="s">
        <v>232</v>
      </c>
      <c r="J121" s="0" t="s">
        <v>232</v>
      </c>
      <c r="K121" s="0" t="s">
        <v>537</v>
      </c>
      <c r="L121" s="0" t="n">
        <v>44</v>
      </c>
      <c r="O121" s="0" t="s">
        <v>232</v>
      </c>
    </row>
    <row r="122" customFormat="false" ht="15" hidden="false" customHeight="false" outlineLevel="0" collapsed="false">
      <c r="D122" s="10" t="s">
        <v>234</v>
      </c>
      <c r="F122" s="16" t="s">
        <v>538</v>
      </c>
      <c r="I122" s="0" t="s">
        <v>232</v>
      </c>
      <c r="J122" s="0" t="s">
        <v>232</v>
      </c>
      <c r="K122" s="0" t="s">
        <v>539</v>
      </c>
      <c r="L122" s="0" t="n">
        <v>36</v>
      </c>
      <c r="O122" s="0" t="s">
        <v>232</v>
      </c>
    </row>
    <row r="123" customFormat="false" ht="15" hidden="false" customHeight="false" outlineLevel="0" collapsed="false">
      <c r="D123" s="10" t="s">
        <v>234</v>
      </c>
      <c r="F123" s="16" t="s">
        <v>540</v>
      </c>
      <c r="I123" s="0" t="s">
        <v>232</v>
      </c>
      <c r="J123" s="0" t="s">
        <v>232</v>
      </c>
      <c r="K123" s="0" t="s">
        <v>541</v>
      </c>
      <c r="L123" s="0" t="n">
        <v>33</v>
      </c>
      <c r="M123" s="0" t="s">
        <v>229</v>
      </c>
      <c r="O123" s="0" t="s">
        <v>232</v>
      </c>
    </row>
    <row r="124" customFormat="false" ht="15" hidden="false" customHeight="false" outlineLevel="0" collapsed="false">
      <c r="D124" s="10" t="s">
        <v>234</v>
      </c>
      <c r="F124" s="16" t="s">
        <v>542</v>
      </c>
      <c r="I124" s="0" t="s">
        <v>232</v>
      </c>
      <c r="J124" s="0" t="s">
        <v>232</v>
      </c>
      <c r="K124" s="0" t="s">
        <v>543</v>
      </c>
      <c r="L124" s="0" t="n">
        <v>31</v>
      </c>
      <c r="M124" s="0" t="s">
        <v>229</v>
      </c>
      <c r="O124" s="0" t="s">
        <v>232</v>
      </c>
    </row>
    <row r="125" customFormat="false" ht="15" hidden="false" customHeight="false" outlineLevel="0" collapsed="false">
      <c r="B125" s="0" t="s">
        <v>544</v>
      </c>
      <c r="D125" s="9" t="s">
        <v>233</v>
      </c>
      <c r="F125" s="22" t="s">
        <v>545</v>
      </c>
      <c r="I125" s="0" t="s">
        <v>546</v>
      </c>
      <c r="J125" s="0" t="s">
        <v>232</v>
      </c>
      <c r="K125" s="0" t="s">
        <v>547</v>
      </c>
      <c r="O125" s="0" t="s">
        <v>546</v>
      </c>
    </row>
    <row r="126" customFormat="false" ht="15" hidden="false" customHeight="false" outlineLevel="0" collapsed="false">
      <c r="B126" s="0" t="s">
        <v>548</v>
      </c>
      <c r="D126" s="9" t="s">
        <v>233</v>
      </c>
      <c r="F126" s="22" t="s">
        <v>549</v>
      </c>
      <c r="I126" s="0" t="s">
        <v>232</v>
      </c>
      <c r="J126" s="0" t="s">
        <v>232</v>
      </c>
      <c r="K126" s="0" t="s">
        <v>550</v>
      </c>
      <c r="O126" s="0" t="s">
        <v>232</v>
      </c>
    </row>
    <row r="127" customFormat="false" ht="15" hidden="false" customHeight="false" outlineLevel="0" collapsed="false">
      <c r="B127" s="0" t="s">
        <v>551</v>
      </c>
      <c r="D127" s="9" t="s">
        <v>233</v>
      </c>
      <c r="F127" s="22" t="s">
        <v>552</v>
      </c>
      <c r="I127" s="0" t="s">
        <v>232</v>
      </c>
      <c r="J127" s="0" t="s">
        <v>232</v>
      </c>
      <c r="K127" s="0" t="s">
        <v>553</v>
      </c>
      <c r="M127" s="0" t="s">
        <v>229</v>
      </c>
      <c r="O127" s="0" t="s">
        <v>232</v>
      </c>
    </row>
    <row r="128" customFormat="false" ht="15" hidden="false" customHeight="false" outlineLevel="0" collapsed="false">
      <c r="B128" s="0" t="s">
        <v>554</v>
      </c>
      <c r="D128" s="9" t="s">
        <v>233</v>
      </c>
      <c r="F128" s="22" t="s">
        <v>555</v>
      </c>
      <c r="I128" s="0" t="s">
        <v>232</v>
      </c>
      <c r="J128" s="0" t="s">
        <v>232</v>
      </c>
      <c r="K128" s="0" t="s">
        <v>556</v>
      </c>
      <c r="M128" s="0" t="s">
        <v>229</v>
      </c>
      <c r="O128" s="0" t="s">
        <v>232</v>
      </c>
    </row>
    <row r="129" customFormat="false" ht="15" hidden="false" customHeight="false" outlineLevel="0" collapsed="false">
      <c r="D129" s="9" t="s">
        <v>233</v>
      </c>
      <c r="F129" s="22" t="s">
        <v>557</v>
      </c>
      <c r="I129" s="0" t="s">
        <v>232</v>
      </c>
      <c r="J129" s="0" t="s">
        <v>232</v>
      </c>
      <c r="K129" s="0" t="s">
        <v>558</v>
      </c>
      <c r="M129" s="0" t="s">
        <v>229</v>
      </c>
      <c r="O129" s="0" t="s">
        <v>232</v>
      </c>
    </row>
    <row r="130" customFormat="false" ht="15" hidden="false" customHeight="false" outlineLevel="0" collapsed="false">
      <c r="B130" s="0" t="s">
        <v>559</v>
      </c>
      <c r="D130" s="9" t="s">
        <v>233</v>
      </c>
      <c r="F130" s="22" t="s">
        <v>560</v>
      </c>
      <c r="I130" s="0" t="s">
        <v>232</v>
      </c>
      <c r="J130" s="0" t="s">
        <v>232</v>
      </c>
      <c r="K130" s="0" t="s">
        <v>561</v>
      </c>
      <c r="M130" s="0" t="s">
        <v>229</v>
      </c>
      <c r="O130" s="0" t="s">
        <v>232</v>
      </c>
    </row>
    <row r="131" customFormat="false" ht="15" hidden="false" customHeight="false" outlineLevel="0" collapsed="false">
      <c r="D131" s="10" t="s">
        <v>234</v>
      </c>
      <c r="F131" s="22" t="s">
        <v>562</v>
      </c>
      <c r="I131" s="0" t="s">
        <v>232</v>
      </c>
      <c r="J131" s="0" t="s">
        <v>232</v>
      </c>
      <c r="K131" s="0" t="s">
        <v>563</v>
      </c>
      <c r="L131" s="0" t="n">
        <v>64</v>
      </c>
      <c r="O131" s="0" t="s">
        <v>232</v>
      </c>
    </row>
    <row r="132" customFormat="false" ht="15" hidden="false" customHeight="false" outlineLevel="0" collapsed="false">
      <c r="D132" s="10" t="s">
        <v>234</v>
      </c>
      <c r="F132" s="22" t="s">
        <v>564</v>
      </c>
      <c r="I132" s="0" t="s">
        <v>232</v>
      </c>
      <c r="J132" s="0" t="s">
        <v>232</v>
      </c>
      <c r="K132" s="0" t="s">
        <v>565</v>
      </c>
      <c r="L132" s="0" t="n">
        <v>65</v>
      </c>
      <c r="O132" s="0" t="s">
        <v>232</v>
      </c>
    </row>
    <row r="133" customFormat="false" ht="15" hidden="false" customHeight="false" outlineLevel="0" collapsed="false">
      <c r="D133" s="10" t="s">
        <v>234</v>
      </c>
      <c r="F133" s="22" t="s">
        <v>566</v>
      </c>
      <c r="I133" s="0" t="s">
        <v>232</v>
      </c>
      <c r="J133" s="0" t="s">
        <v>232</v>
      </c>
      <c r="K133" s="0" t="s">
        <v>567</v>
      </c>
      <c r="L133" s="0" t="n">
        <v>66</v>
      </c>
      <c r="O133" s="0" t="s">
        <v>232</v>
      </c>
    </row>
    <row r="134" customFormat="false" ht="15" hidden="false" customHeight="false" outlineLevel="0" collapsed="false">
      <c r="D134" s="10" t="s">
        <v>234</v>
      </c>
      <c r="F134" s="22" t="s">
        <v>568</v>
      </c>
      <c r="I134" s="0" t="s">
        <v>232</v>
      </c>
      <c r="J134" s="0" t="s">
        <v>232</v>
      </c>
      <c r="K134" s="0" t="s">
        <v>569</v>
      </c>
      <c r="L134" s="0" t="n">
        <v>68</v>
      </c>
      <c r="O134" s="0" t="s">
        <v>232</v>
      </c>
    </row>
    <row r="135" customFormat="false" ht="15" hidden="false" customHeight="false" outlineLevel="0" collapsed="false">
      <c r="D135" s="10" t="s">
        <v>234</v>
      </c>
      <c r="F135" s="22" t="s">
        <v>570</v>
      </c>
      <c r="I135" s="0" t="s">
        <v>232</v>
      </c>
      <c r="J135" s="0" t="s">
        <v>232</v>
      </c>
      <c r="K135" s="0" t="s">
        <v>571</v>
      </c>
      <c r="L135" s="0" t="n">
        <v>67</v>
      </c>
      <c r="O135" s="0" t="s">
        <v>232</v>
      </c>
    </row>
    <row r="136" customFormat="false" ht="15" hidden="false" customHeight="false" outlineLevel="0" collapsed="false">
      <c r="D136" s="10" t="s">
        <v>234</v>
      </c>
      <c r="F136" s="22" t="s">
        <v>572</v>
      </c>
      <c r="I136" s="0" t="s">
        <v>232</v>
      </c>
      <c r="J136" s="0" t="s">
        <v>232</v>
      </c>
      <c r="K136" s="0" t="s">
        <v>573</v>
      </c>
      <c r="L136" s="0" t="n">
        <v>69</v>
      </c>
      <c r="M136" s="0" t="s">
        <v>229</v>
      </c>
      <c r="O136" s="0" t="s">
        <v>232</v>
      </c>
    </row>
    <row r="137" customFormat="false" ht="15" hidden="false" customHeight="false" outlineLevel="0" collapsed="false">
      <c r="D137" s="10" t="s">
        <v>234</v>
      </c>
      <c r="F137" s="22" t="s">
        <v>574</v>
      </c>
      <c r="I137" s="0" t="s">
        <v>232</v>
      </c>
      <c r="J137" s="0" t="s">
        <v>232</v>
      </c>
      <c r="K137" s="0" t="s">
        <v>575</v>
      </c>
      <c r="L137" s="0" t="n">
        <v>63</v>
      </c>
      <c r="M137" s="0" t="s">
        <v>229</v>
      </c>
      <c r="O137" s="0" t="s">
        <v>232</v>
      </c>
    </row>
    <row r="138" customFormat="false" ht="15" hidden="false" customHeight="false" outlineLevel="0" collapsed="false">
      <c r="D138" s="10" t="s">
        <v>234</v>
      </c>
      <c r="F138" s="22" t="s">
        <v>576</v>
      </c>
      <c r="I138" s="0" t="s">
        <v>232</v>
      </c>
      <c r="J138" s="0" t="s">
        <v>232</v>
      </c>
      <c r="K138" s="0" t="s">
        <v>577</v>
      </c>
      <c r="L138" s="0" t="n">
        <v>62</v>
      </c>
      <c r="M138" s="0" t="s">
        <v>229</v>
      </c>
      <c r="O138" s="0" t="s">
        <v>232</v>
      </c>
    </row>
    <row r="139" customFormat="false" ht="15" hidden="false" customHeight="false" outlineLevel="0" collapsed="false">
      <c r="D139" s="10" t="s">
        <v>234</v>
      </c>
      <c r="F139" s="22" t="s">
        <v>578</v>
      </c>
      <c r="I139" s="0" t="s">
        <v>232</v>
      </c>
      <c r="J139" s="0" t="s">
        <v>232</v>
      </c>
      <c r="K139" s="0" t="s">
        <v>579</v>
      </c>
      <c r="L139" s="0" t="n">
        <v>61</v>
      </c>
      <c r="M139" s="0" t="s">
        <v>229</v>
      </c>
      <c r="O139" s="0" t="s">
        <v>232</v>
      </c>
    </row>
    <row r="140" customFormat="false" ht="15" hidden="false" customHeight="false" outlineLevel="0" collapsed="false">
      <c r="D140" s="9" t="s">
        <v>233</v>
      </c>
      <c r="F140" s="18" t="s">
        <v>580</v>
      </c>
      <c r="I140" s="0" t="s">
        <v>581</v>
      </c>
      <c r="J140" s="0" t="s">
        <v>232</v>
      </c>
      <c r="K140" s="0" t="s">
        <v>582</v>
      </c>
      <c r="O140" s="0" t="s">
        <v>581</v>
      </c>
    </row>
    <row r="141" customFormat="false" ht="15" hidden="false" customHeight="false" outlineLevel="0" collapsed="false">
      <c r="D141" s="10" t="s">
        <v>234</v>
      </c>
      <c r="F141" s="18" t="s">
        <v>583</v>
      </c>
      <c r="I141" s="0" t="s">
        <v>232</v>
      </c>
      <c r="J141" s="0" t="s">
        <v>232</v>
      </c>
      <c r="K141" s="0" t="s">
        <v>584</v>
      </c>
      <c r="L141" s="0" t="n">
        <v>71</v>
      </c>
      <c r="O141" s="0" t="s">
        <v>232</v>
      </c>
    </row>
    <row r="142" customFormat="false" ht="15" hidden="false" customHeight="false" outlineLevel="0" collapsed="false">
      <c r="D142" s="10" t="s">
        <v>234</v>
      </c>
      <c r="F142" s="18" t="s">
        <v>585</v>
      </c>
      <c r="I142" s="0" t="s">
        <v>232</v>
      </c>
      <c r="J142" s="0" t="s">
        <v>232</v>
      </c>
      <c r="K142" s="0" t="s">
        <v>586</v>
      </c>
      <c r="L142" s="0" t="n">
        <v>72</v>
      </c>
      <c r="O142" s="0" t="s">
        <v>232</v>
      </c>
    </row>
    <row r="143" customFormat="false" ht="15" hidden="false" customHeight="false" outlineLevel="0" collapsed="false">
      <c r="D143" s="9" t="s">
        <v>233</v>
      </c>
      <c r="F143" s="23" t="s">
        <v>587</v>
      </c>
      <c r="I143" s="0" t="s">
        <v>588</v>
      </c>
      <c r="J143" s="0" t="s">
        <v>232</v>
      </c>
      <c r="K143" s="0" t="s">
        <v>589</v>
      </c>
      <c r="O143" s="0" t="s">
        <v>588</v>
      </c>
    </row>
    <row r="144" customFormat="false" ht="15" hidden="false" customHeight="false" outlineLevel="0" collapsed="false">
      <c r="D144" s="10" t="s">
        <v>234</v>
      </c>
      <c r="F144" s="23" t="s">
        <v>590</v>
      </c>
      <c r="I144" s="0" t="s">
        <v>232</v>
      </c>
      <c r="J144" s="0" t="s">
        <v>232</v>
      </c>
      <c r="K144" s="0" t="s">
        <v>591</v>
      </c>
      <c r="L144" s="0" t="n">
        <v>45</v>
      </c>
      <c r="O144" s="0" t="s">
        <v>232</v>
      </c>
    </row>
    <row r="145" customFormat="false" ht="15" hidden="false" customHeight="false" outlineLevel="0" collapsed="false">
      <c r="B145" s="0" t="s">
        <v>592</v>
      </c>
      <c r="D145" s="9" t="s">
        <v>233</v>
      </c>
      <c r="F145" s="14" t="s">
        <v>593</v>
      </c>
      <c r="I145" s="0" t="s">
        <v>594</v>
      </c>
      <c r="J145" s="0" t="s">
        <v>232</v>
      </c>
      <c r="K145" s="0" t="s">
        <v>595</v>
      </c>
      <c r="O145" s="0" t="s">
        <v>594</v>
      </c>
    </row>
    <row r="146" customFormat="false" ht="15" hidden="false" customHeight="false" outlineLevel="0" collapsed="false">
      <c r="D146" s="9" t="s">
        <v>233</v>
      </c>
      <c r="F146" s="14" t="s">
        <v>596</v>
      </c>
      <c r="I146" s="0" t="s">
        <v>232</v>
      </c>
      <c r="J146" s="0" t="s">
        <v>232</v>
      </c>
      <c r="K146" s="0" t="s">
        <v>597</v>
      </c>
      <c r="M146" s="0" t="s">
        <v>229</v>
      </c>
      <c r="O146" s="0" t="s">
        <v>232</v>
      </c>
    </row>
    <row r="147" customFormat="false" ht="15" hidden="false" customHeight="false" outlineLevel="0" collapsed="false">
      <c r="D147" s="10" t="s">
        <v>234</v>
      </c>
      <c r="F147" s="14" t="s">
        <v>598</v>
      </c>
      <c r="I147" s="0" t="s">
        <v>232</v>
      </c>
      <c r="J147" s="0" t="s">
        <v>232</v>
      </c>
      <c r="K147" s="0" t="s">
        <v>599</v>
      </c>
      <c r="L147" s="0" t="n">
        <v>46</v>
      </c>
      <c r="M147" s="0" t="s">
        <v>229</v>
      </c>
      <c r="O147" s="0" t="s">
        <v>232</v>
      </c>
    </row>
  </sheetData>
  <hyperlinks>
    <hyperlink ref="A1" location="contents!A1" display="Cont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35.42"/>
    <col collapsed="false" customWidth="true" hidden="false" outlineLevel="0" max="2" min="2" style="0" width="105.29"/>
    <col collapsed="false" customWidth="true" hidden="false" outlineLevel="0" max="3" min="3" style="0" width="83.15"/>
    <col collapsed="false" customWidth="true" hidden="false" outlineLevel="0" max="4" min="4" style="0" width="10.58"/>
    <col collapsed="false" customWidth="true" hidden="false" outlineLevel="0" max="7" min="7" style="0" width="27.14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7</v>
      </c>
    </row>
    <row r="3" customFormat="false" ht="15" hidden="false" customHeight="false" outlineLevel="0" collapsed="false">
      <c r="A3" s="24" t="s">
        <v>600</v>
      </c>
      <c r="B3" s="1" t="str">
        <f aca="false">HYPERLINK("[report_info.xlsx]in_out_data_names!A3","switch_config_preprocessing")</f>
        <v>switch_config_preprocessing</v>
      </c>
      <c r="C3" s="0" t="str">
        <f aca="false">CONCATENATE("=HYPERLINK(","""",G$3,D3,"""",";","""",A3,"""", ")")</f>
        <v>=HYPERLINK("[report_info.xlsx]in_out_data_names!A3";"switch_config_preprocessing")</v>
      </c>
      <c r="D3" s="0" t="str">
        <f aca="false">CONCATENATE(E3,F3,"3")</f>
        <v>A3</v>
      </c>
      <c r="F3" s="0" t="str">
        <f aca="false">CHAR(ROW(G65))</f>
        <v>A</v>
      </c>
      <c r="G3" s="0" t="s">
        <v>601</v>
      </c>
    </row>
    <row r="4" customFormat="false" ht="15" hidden="false" customHeight="false" outlineLevel="0" collapsed="false">
      <c r="A4" s="24" t="s">
        <v>602</v>
      </c>
      <c r="B4" s="1" t="str">
        <f aca="false">HYPERLINK("[report_info.xlsx]in_out_data_names!B3","chassis_params_collection")</f>
        <v>chassis_params_collection</v>
      </c>
      <c r="C4" s="0" t="str">
        <f aca="false">CONCATENATE("=HYPERLINK(","""",G$3,D4,"""",";","""",A4,"""", ")")</f>
        <v>=HYPERLINK("[report_info.xlsx]in_out_data_names!B3";"chassis_params_collection")</v>
      </c>
      <c r="D4" s="0" t="str">
        <f aca="false">CONCATENATE(E4,F4,"3")</f>
        <v>B3</v>
      </c>
      <c r="F4" s="0" t="str">
        <f aca="false">CHAR(ROW(G66))</f>
        <v>B</v>
      </c>
    </row>
    <row r="5" customFormat="false" ht="15" hidden="false" customHeight="false" outlineLevel="0" collapsed="false">
      <c r="A5" s="24" t="s">
        <v>603</v>
      </c>
      <c r="B5" s="1" t="str">
        <f aca="false">HYPERLINK("[report_info.xlsx]in_out_data_names!C3","switch_params_collection")</f>
        <v>switch_params_collection</v>
      </c>
      <c r="C5" s="0" t="str">
        <f aca="false">CONCATENATE("=HYPERLINK(","""",G$3,D5,"""",";","""",A5,"""", ")")</f>
        <v>=HYPERLINK("[report_info.xlsx]in_out_data_names!C3";"switch_params_collection")</v>
      </c>
      <c r="D5" s="0" t="str">
        <f aca="false">CONCATENATE(E5,F5,"3")</f>
        <v>C3</v>
      </c>
      <c r="F5" s="0" t="str">
        <f aca="false">CHAR(ROW(G67))</f>
        <v>C</v>
      </c>
    </row>
    <row r="6" customFormat="false" ht="15" hidden="false" customHeight="false" outlineLevel="0" collapsed="false">
      <c r="A6" s="24" t="s">
        <v>604</v>
      </c>
      <c r="B6" s="1" t="str">
        <f aca="false">HYPERLINK("[report_info.xlsx]in_out_data_names!D3","maps_params_collection")</f>
        <v>maps_params_collection</v>
      </c>
      <c r="C6" s="0" t="str">
        <f aca="false">CONCATENATE("=HYPERLINK(","""",G$3,D6,"""",";","""",A6,"""", ")")</f>
        <v>=HYPERLINK("[report_info.xlsx]in_out_data_names!D3";"maps_params_collection")</v>
      </c>
      <c r="D6" s="0" t="str">
        <f aca="false">CONCATENATE(E6,F6,"3")</f>
        <v>D3</v>
      </c>
      <c r="F6" s="0" t="str">
        <f aca="false">CHAR(ROW(G68))</f>
        <v>D</v>
      </c>
    </row>
    <row r="7" customFormat="false" ht="15" hidden="false" customHeight="false" outlineLevel="0" collapsed="false">
      <c r="A7" s="24" t="s">
        <v>605</v>
      </c>
      <c r="B7" s="1" t="str">
        <f aca="false">HYPERLINK("[report_info.xlsx]in_out_data_names!E3","fabric_membership_collection")</f>
        <v>fabric_membership_collection</v>
      </c>
      <c r="C7" s="0" t="str">
        <f aca="false">CONCATENATE("=HYPERLINK(","""",G$3,D7,"""",";","""",A7,"""", ")")</f>
        <v>=HYPERLINK("[report_info.xlsx]in_out_data_names!E3";"fabric_membership_collection")</v>
      </c>
      <c r="D7" s="0" t="str">
        <f aca="false">CONCATENATE(E7,F7,"3")</f>
        <v>E3</v>
      </c>
      <c r="F7" s="0" t="str">
        <f aca="false">CHAR(ROW(G69))</f>
        <v>E</v>
      </c>
    </row>
    <row r="8" customFormat="false" ht="15" hidden="false" customHeight="false" outlineLevel="0" collapsed="false">
      <c r="A8" s="24" t="s">
        <v>606</v>
      </c>
      <c r="B8" s="1" t="str">
        <f aca="false">HYPERLINK("[report_info.xlsx]in_out_data_names!F3","fcr_membership_collection")</f>
        <v>fcr_membership_collection</v>
      </c>
      <c r="C8" s="0" t="str">
        <f aca="false">CONCATENATE("=HYPERLINK(","""",G$3,D8,"""",";","""",A8,"""", ")")</f>
        <v>=HYPERLINK("[report_info.xlsx]in_out_data_names!F3";"fcr_membership_collection")</v>
      </c>
      <c r="D8" s="0" t="str">
        <f aca="false">CONCATENATE(E8,F8,"3")</f>
        <v>F3</v>
      </c>
      <c r="F8" s="0" t="str">
        <f aca="false">CHAR(ROW(G70))</f>
        <v>F</v>
      </c>
    </row>
    <row r="9" customFormat="false" ht="15" hidden="false" customHeight="false" outlineLevel="0" collapsed="false">
      <c r="A9" s="24" t="s">
        <v>607</v>
      </c>
      <c r="B9" s="1" t="str">
        <f aca="false">HYPERLINK("[report_info.xlsx]in_out_data_names!G3","portcmd_collection")</f>
        <v>portcmd_collection</v>
      </c>
      <c r="C9" s="0" t="str">
        <f aca="false">CONCATENATE("=HYPERLINK(","""",G$3,D9,"""",";","""",A9,"""", ")")</f>
        <v>=HYPERLINK("[report_info.xlsx]in_out_data_names!G3";"portcmd_collection")</v>
      </c>
      <c r="D9" s="0" t="str">
        <f aca="false">CONCATENATE(E9,F9,"3")</f>
        <v>G3</v>
      </c>
      <c r="F9" s="0" t="str">
        <f aca="false">CHAR(ROW(G71))</f>
        <v>G</v>
      </c>
    </row>
    <row r="10" customFormat="false" ht="15" hidden="false" customHeight="false" outlineLevel="0" collapsed="false">
      <c r="A10" s="24" t="s">
        <v>608</v>
      </c>
      <c r="B10" s="1" t="str">
        <f aca="false">HYPERLINK("[report_info.xlsx]in_out_data_names!H3","port_sfp_cfg_collection")</f>
        <v>port_sfp_cfg_collection</v>
      </c>
      <c r="C10" s="0" t="str">
        <f aca="false">CONCATENATE("=HYPERLINK(","""",G$3,D10,"""",";","""",A10,"""", ")")</f>
        <v>=HYPERLINK("[report_info.xlsx]in_out_data_names!H3";"port_sfp_cfg_collection")</v>
      </c>
      <c r="D10" s="0" t="str">
        <f aca="false">CONCATENATE(E10,F10,"3")</f>
        <v>H3</v>
      </c>
      <c r="F10" s="0" t="str">
        <f aca="false">CHAR(ROW(G72))</f>
        <v>H</v>
      </c>
    </row>
    <row r="11" customFormat="false" ht="15" hidden="false" customHeight="false" outlineLevel="0" collapsed="false">
      <c r="A11" s="24" t="s">
        <v>609</v>
      </c>
      <c r="B11" s="1" t="str">
        <f aca="false">HYPERLINK("[report_info.xlsx]in_out_data_names!I3","nameserver_collection")</f>
        <v>nameserver_collection</v>
      </c>
      <c r="C11" s="0" t="str">
        <f aca="false">CONCATENATE("=HYPERLINK(","""",G$3,D11,"""",";","""",A11,"""", ")")</f>
        <v>=HYPERLINK("[report_info.xlsx]in_out_data_names!I3";"nameserver_collection")</v>
      </c>
      <c r="D11" s="0" t="str">
        <f aca="false">CONCATENATE(E11,F11,"3")</f>
        <v>I3</v>
      </c>
      <c r="F11" s="0" t="str">
        <f aca="false">CHAR(ROW(G73))</f>
        <v>I</v>
      </c>
    </row>
    <row r="12" customFormat="false" ht="15" hidden="false" customHeight="false" outlineLevel="0" collapsed="false">
      <c r="A12" s="24" t="s">
        <v>610</v>
      </c>
      <c r="B12" s="1" t="str">
        <f aca="false">HYPERLINK("[report_info.xlsx]in_out_data_names!J3","isl_collection")</f>
        <v>isl_collection</v>
      </c>
      <c r="C12" s="0" t="str">
        <f aca="false">CONCATENATE("=HYPERLINK(","""",G$3,D12,"""",";","""",A12,"""", ")")</f>
        <v>=HYPERLINK("[report_info.xlsx]in_out_data_names!J3";"isl_collection")</v>
      </c>
      <c r="D12" s="0" t="str">
        <f aca="false">CONCATENATE(E12,F12,"3")</f>
        <v>J3</v>
      </c>
      <c r="F12" s="0" t="str">
        <f aca="false">CHAR(ROW(G74))</f>
        <v>J</v>
      </c>
    </row>
    <row r="13" customFormat="false" ht="15" hidden="false" customHeight="false" outlineLevel="0" collapsed="false">
      <c r="A13" s="24" t="s">
        <v>611</v>
      </c>
      <c r="B13" s="1" t="str">
        <f aca="false">HYPERLINK("[report_info.xlsx]in_out_data_names!K3","zoning_collection")</f>
        <v>zoning_collection</v>
      </c>
      <c r="C13" s="0" t="str">
        <f aca="false">CONCATENATE("=HYPERLINK(","""",G$3,D13,"""",";","""",A13,"""", ")")</f>
        <v>=HYPERLINK("[report_info.xlsx]in_out_data_names!K3";"zoning_collection")</v>
      </c>
      <c r="D13" s="0" t="str">
        <f aca="false">CONCATENATE(E13,F13,"3")</f>
        <v>K3</v>
      </c>
      <c r="F13" s="0" t="str">
        <f aca="false">CHAR(ROW(G75))</f>
        <v>K</v>
      </c>
    </row>
    <row r="14" customFormat="false" ht="15" hidden="false" customHeight="false" outlineLevel="0" collapsed="false">
      <c r="A14" s="24" t="s">
        <v>612</v>
      </c>
      <c r="B14" s="1" t="str">
        <f aca="false">HYPERLINK("[report_info.xlsx]in_out_data_names!L3","sensor_collection")</f>
        <v>sensor_collection</v>
      </c>
      <c r="C14" s="0" t="str">
        <f aca="false">CONCATENATE("=HYPERLINK(","""",G$3,D14,"""",";","""",A14,"""", ")")</f>
        <v>=HYPERLINK("[report_info.xlsx]in_out_data_names!L3";"sensor_collection")</v>
      </c>
      <c r="D14" s="0" t="str">
        <f aca="false">CONCATENATE(E14,F14,"3")</f>
        <v>L3</v>
      </c>
      <c r="F14" s="0" t="str">
        <f aca="false">CHAR(ROW(G76))</f>
        <v>L</v>
      </c>
    </row>
    <row r="15" customFormat="false" ht="15" hidden="false" customHeight="false" outlineLevel="0" collapsed="false">
      <c r="A15" s="24" t="s">
        <v>613</v>
      </c>
      <c r="B15" s="1" t="str">
        <f aca="false">HYPERLINK("[report_info.xlsx]in_out_data_names!M3","errorlog_collection")</f>
        <v>errorlog_collection</v>
      </c>
      <c r="C15" s="0" t="str">
        <f aca="false">CONCATENATE("=HYPERLINK(","""",G$3,D15,"""",";","""",A15,"""", ")")</f>
        <v>=HYPERLINK("[report_info.xlsx]in_out_data_names!M3";"errorlog_collection")</v>
      </c>
      <c r="D15" s="0" t="str">
        <f aca="false">CONCATENATE(E15,F15,"3")</f>
        <v>M3</v>
      </c>
      <c r="F15" s="0" t="str">
        <f aca="false">CHAR(ROW(G77))</f>
        <v>M</v>
      </c>
    </row>
    <row r="16" customFormat="false" ht="15" hidden="false" customHeight="false" outlineLevel="0" collapsed="false">
      <c r="A16" s="24" t="s">
        <v>614</v>
      </c>
      <c r="B16" s="1" t="str">
        <f aca="false">HYPERLINK("[report_info.xlsx]in_out_data_names!N3","blade_collection")</f>
        <v>blade_collection</v>
      </c>
      <c r="C16" s="0" t="str">
        <f aca="false">CONCATENATE("=HYPERLINK(","""",G$3,D16,"""",";","""",A16,"""", ")")</f>
        <v>=HYPERLINK("[report_info.xlsx]in_out_data_names!N3";"blade_collection")</v>
      </c>
      <c r="D16" s="0" t="str">
        <f aca="false">CONCATENATE(E16,F16,"3")</f>
        <v>N3</v>
      </c>
      <c r="F16" s="0" t="str">
        <f aca="false">CHAR(ROW(G78))</f>
        <v>N</v>
      </c>
    </row>
    <row r="17" customFormat="false" ht="15" hidden="false" customHeight="false" outlineLevel="0" collapsed="false">
      <c r="A17" s="24" t="s">
        <v>615</v>
      </c>
      <c r="B17" s="1" t="str">
        <f aca="false">HYPERLINK("[report_info.xlsx]in_out_data_names!O3","synergy_collection")</f>
        <v>synergy_collection</v>
      </c>
      <c r="C17" s="0" t="str">
        <f aca="false">CONCATENATE("=HYPERLINK(","""",G$3,D17,"""",";","""",A17,"""", ")")</f>
        <v>=HYPERLINK("[report_info.xlsx]in_out_data_names!O3";"synergy_collection")</v>
      </c>
      <c r="D17" s="0" t="str">
        <f aca="false">CONCATENATE(E17,F17,"3")</f>
        <v>O3</v>
      </c>
      <c r="F17" s="0" t="str">
        <f aca="false">CHAR(ROW(G79))</f>
        <v>O</v>
      </c>
    </row>
    <row r="18" customFormat="false" ht="15" hidden="false" customHeight="false" outlineLevel="0" collapsed="false">
      <c r="A18" s="24" t="s">
        <v>616</v>
      </c>
      <c r="B18" s="1" t="str">
        <f aca="false">HYPERLINK("[report_info.xlsx]in_out_data_names!P3","storage_3par_collection")</f>
        <v>storage_3par_collection</v>
      </c>
      <c r="C18" s="0" t="str">
        <f aca="false">CONCATENATE("=HYPERLINK(","""",G$3,D18,"""",";","""",A18,"""", ")")</f>
        <v>=HYPERLINK("[report_info.xlsx]in_out_data_names!P3";"storage_3par_collection")</v>
      </c>
      <c r="D18" s="0" t="str">
        <f aca="false">CONCATENATE(E18,F18,"3")</f>
        <v>P3</v>
      </c>
      <c r="F18" s="0" t="str">
        <f aca="false">CHAR(ROW(G80))</f>
        <v>P</v>
      </c>
    </row>
    <row r="19" customFormat="false" ht="15" hidden="false" customHeight="false" outlineLevel="0" collapsed="false">
      <c r="A19" s="24" t="s">
        <v>617</v>
      </c>
      <c r="B19" s="1" t="str">
        <f aca="false">HYPERLINK("[report_info.xlsx]in_out_data_names!Q3","zoning_analysis_out")</f>
        <v>zoning_analysis_out</v>
      </c>
      <c r="C19" s="0" t="str">
        <f aca="false">CONCATENATE("=HYPERLINK(","""",G$3,D19,"""",";","""",A19,"""", ")")</f>
        <v>=HYPERLINK("[report_info.xlsx]in_out_data_names!Q3";"zoning_analysis_out")</v>
      </c>
      <c r="D19" s="0" t="str">
        <f aca="false">CONCATENATE(E19,F19,"3")</f>
        <v>Q3</v>
      </c>
      <c r="F19" s="0" t="str">
        <f aca="false">CHAR(ROW(G81))</f>
        <v>Q</v>
      </c>
    </row>
    <row r="20" customFormat="false" ht="15" hidden="false" customHeight="false" outlineLevel="0" collapsed="false">
      <c r="A20" s="24" t="s">
        <v>618</v>
      </c>
      <c r="B20" s="1" t="str">
        <f aca="false">HYPERLINK("[report_info.xlsx]in_out_data_names!R3","zoning_analysis_in")</f>
        <v>zoning_analysis_in</v>
      </c>
      <c r="C20" s="0" t="str">
        <f aca="false">CONCATENATE("=HYPERLINK(","""",G$3,D20,"""",";","""",A20,"""", ")")</f>
        <v>=HYPERLINK("[report_info.xlsx]in_out_data_names!R3";"zoning_analysis_in")</v>
      </c>
      <c r="D20" s="0" t="str">
        <f aca="false">CONCATENATE(E20,F20,"3")</f>
        <v>R3</v>
      </c>
      <c r="F20" s="0" t="str">
        <f aca="false">CHAR(ROW(G82))</f>
        <v>R</v>
      </c>
    </row>
    <row r="21" customFormat="false" ht="15" hidden="false" customHeight="false" outlineLevel="0" collapsed="false">
      <c r="A21" s="24" t="s">
        <v>619</v>
      </c>
      <c r="B21" s="1" t="str">
        <f aca="false">HYPERLINK("[report_info.xlsx]in_out_data_names!S3","portcmd_analysis_out")</f>
        <v>portcmd_analysis_out</v>
      </c>
      <c r="C21" s="0" t="str">
        <f aca="false">CONCATENATE("=HYPERLINK(","""",G$3,D21,"""",";","""",A21,"""", ")")</f>
        <v>=HYPERLINK("[report_info.xlsx]in_out_data_names!S3";"portcmd_analysis_out")</v>
      </c>
      <c r="D21" s="0" t="str">
        <f aca="false">CONCATENATE(E21,F21,"3")</f>
        <v>S3</v>
      </c>
      <c r="F21" s="0" t="str">
        <f aca="false">CHAR(ROW(G83))</f>
        <v>S</v>
      </c>
    </row>
    <row r="22" customFormat="false" ht="15" hidden="false" customHeight="false" outlineLevel="0" collapsed="false">
      <c r="A22" s="24" t="s">
        <v>620</v>
      </c>
      <c r="B22" s="1" t="str">
        <f aca="false">HYPERLINK("[report_info.xlsx]in_out_data_names!T3","portcmd_analysis_in")</f>
        <v>portcmd_analysis_in</v>
      </c>
      <c r="C22" s="0" t="str">
        <f aca="false">CONCATENATE("=HYPERLINK(","""",G$3,D22,"""",";","""",A22,"""", ")")</f>
        <v>=HYPERLINK("[report_info.xlsx]in_out_data_names!T3";"portcmd_analysis_in")</v>
      </c>
      <c r="D22" s="0" t="str">
        <f aca="false">CONCATENATE(E22,F22,"3")</f>
        <v>T3</v>
      </c>
      <c r="F22" s="0" t="str">
        <f aca="false">CHAR(ROW(G84))</f>
        <v>T</v>
      </c>
    </row>
    <row r="23" customFormat="false" ht="15" hidden="false" customHeight="false" outlineLevel="0" collapsed="false">
      <c r="A23" s="24" t="s">
        <v>621</v>
      </c>
      <c r="B23" s="1" t="str">
        <f aca="false">HYPERLINK("[report_info.xlsx]in_out_data_names!U3","devicename_correction_analysis_in")</f>
        <v>devicename_correction_analysis_in</v>
      </c>
      <c r="C23" s="0" t="str">
        <f aca="false">CONCATENATE("=HYPERLINK(","""",G$3,D23,"""",";","""",A23,"""", ")")</f>
        <v>=HYPERLINK("[report_info.xlsx]in_out_data_names!U3";"devicename_correction_analysis_in")</v>
      </c>
      <c r="D23" s="0" t="str">
        <f aca="false">CONCATENATE(E23,F23,"3")</f>
        <v>U3</v>
      </c>
      <c r="F23" s="0" t="str">
        <f aca="false">CHAR(ROW(G85))</f>
        <v>U</v>
      </c>
    </row>
    <row r="24" customFormat="false" ht="15" hidden="false" customHeight="false" outlineLevel="0" collapsed="false">
      <c r="A24" s="24" t="s">
        <v>622</v>
      </c>
      <c r="B24" s="1" t="str">
        <f aca="false">HYPERLINK("[report_info.xlsx]in_out_data_names!V3","errorlog_analysis_out")</f>
        <v>errorlog_analysis_out</v>
      </c>
      <c r="C24" s="0" t="str">
        <f aca="false">CONCATENATE("=HYPERLINK(","""",G$3,D24,"""",";","""",A24,"""", ")")</f>
        <v>=HYPERLINK("[report_info.xlsx]in_out_data_names!V3";"errorlog_analysis_out")</v>
      </c>
      <c r="D24" s="0" t="str">
        <f aca="false">CONCATENATE(E24,F24,"3")</f>
        <v>V3</v>
      </c>
      <c r="F24" s="0" t="str">
        <f aca="false">CHAR(ROW(G86))</f>
        <v>V</v>
      </c>
    </row>
    <row r="25" customFormat="false" ht="15" hidden="false" customHeight="false" outlineLevel="0" collapsed="false">
      <c r="A25" s="24" t="s">
        <v>623</v>
      </c>
      <c r="B25" s="1" t="str">
        <f aca="false">HYPERLINK("[report_info.xlsx]in_out_data_names!W3","errorlog_analysis_in")</f>
        <v>errorlog_analysis_in</v>
      </c>
      <c r="C25" s="0" t="str">
        <f aca="false">CONCATENATE("=HYPERLINK(","""",G$3,D25,"""",";","""",A25,"""", ")")</f>
        <v>=HYPERLINK("[report_info.xlsx]in_out_data_names!W3";"errorlog_analysis_in")</v>
      </c>
      <c r="D25" s="0" t="str">
        <f aca="false">CONCATENATE(E25,F25,"3")</f>
        <v>W3</v>
      </c>
      <c r="F25" s="0" t="str">
        <f aca="false">CHAR(ROW(G87))</f>
        <v>W</v>
      </c>
    </row>
    <row r="26" customFormat="false" ht="15" hidden="false" customHeight="false" outlineLevel="0" collapsed="false">
      <c r="A26" s="24" t="s">
        <v>624</v>
      </c>
      <c r="B26" s="1" t="str">
        <f aca="false">HYPERLINK("[report_info.xlsx]in_out_data_names!X3","switch_params_analysis_out")</f>
        <v>switch_params_analysis_out</v>
      </c>
      <c r="C26" s="0" t="str">
        <f aca="false">CONCATENATE("=HYPERLINK(","""",G$3,D26,"""",";","""",A26,"""", ")")</f>
        <v>=HYPERLINK("[report_info.xlsx]in_out_data_names!X3";"switch_params_analysis_out")</v>
      </c>
      <c r="D26" s="0" t="str">
        <f aca="false">CONCATENATE(E26,F26,"3")</f>
        <v>X3</v>
      </c>
      <c r="F26" s="0" t="str">
        <f aca="false">CHAR(ROW(G88))</f>
        <v>X</v>
      </c>
    </row>
    <row r="27" customFormat="false" ht="15" hidden="false" customHeight="false" outlineLevel="0" collapsed="false">
      <c r="A27" s="24" t="s">
        <v>625</v>
      </c>
      <c r="B27" s="1" t="str">
        <f aca="false">HYPERLINK("[report_info.xlsx]in_out_data_names!Y3","switch_params_analysis_in")</f>
        <v>switch_params_analysis_in</v>
      </c>
      <c r="C27" s="0" t="str">
        <f aca="false">CONCATENATE("=HYPERLINK(","""",G$3,D27,"""",";","""",A27,"""", ")")</f>
        <v>=HYPERLINK("[report_info.xlsx]in_out_data_names!Y3";"switch_params_analysis_in")</v>
      </c>
      <c r="D27" s="0" t="str">
        <f aca="false">CONCATENATE(E27,F27,"3")</f>
        <v>Y3</v>
      </c>
      <c r="F27" s="0" t="str">
        <f aca="false">CHAR(ROW(G89))</f>
        <v>Y</v>
      </c>
    </row>
    <row r="28" customFormat="false" ht="15" hidden="false" customHeight="false" outlineLevel="0" collapsed="false">
      <c r="A28" s="24" t="s">
        <v>626</v>
      </c>
      <c r="B28" s="1" t="str">
        <f aca="false">HYPERLINK("[report_info.xlsx]in_out_data_names!Z3","switch_params_sw_pair_analysis_out")</f>
        <v>switch_params_sw_pair_analysis_out</v>
      </c>
      <c r="C28" s="0" t="str">
        <f aca="false">CONCATENATE("=HYPERLINK(","""",G$3,D28,"""",";","""",A28,"""", ")")</f>
        <v>=HYPERLINK("[report_info.xlsx]in_out_data_names!Z3";"switch_params_sw_pair_analysis_out")</v>
      </c>
      <c r="D28" s="0" t="str">
        <f aca="false">CONCATENATE(E28,F28,"3")</f>
        <v>Z3</v>
      </c>
      <c r="F28" s="0" t="str">
        <f aca="false">CHAR(ROW(G90))</f>
        <v>Z</v>
      </c>
    </row>
    <row r="29" customFormat="false" ht="15" hidden="false" customHeight="false" outlineLevel="0" collapsed="false">
      <c r="A29" s="24" t="s">
        <v>627</v>
      </c>
      <c r="B29" s="1" t="str">
        <f aca="false">HYPERLINK("[report_info.xlsx]in_out_data_names!AA3","switch_params_sw_pair_analysis_in")</f>
        <v>switch_params_sw_pair_analysis_in</v>
      </c>
      <c r="C29" s="0" t="str">
        <f aca="false">CONCATENATE("=HYPERLINK(","""",G$3,D29,"""",";","""",A29,"""", ")")</f>
        <v>=HYPERLINK("[report_info.xlsx]in_out_data_names!AA3";"switch_params_sw_pair_analysis_in")</v>
      </c>
      <c r="D29" s="0" t="str">
        <f aca="false">CONCATENATE(E29,F29,"3")</f>
        <v>AA3</v>
      </c>
      <c r="E29" s="0" t="s">
        <v>628</v>
      </c>
      <c r="F29" s="0" t="str">
        <f aca="false">CHAR(ROW(C65))</f>
        <v>A</v>
      </c>
    </row>
    <row r="30" customFormat="false" ht="15" hidden="false" customHeight="false" outlineLevel="0" collapsed="false">
      <c r="A30" s="24" t="s">
        <v>629</v>
      </c>
      <c r="B30" s="1" t="str">
        <f aca="false">HYPERLINK("[report_info.xlsx]in_out_data_names!AB3","isl_analysis_out")</f>
        <v>isl_analysis_out</v>
      </c>
      <c r="C30" s="0" t="str">
        <f aca="false">CONCATENATE("=HYPERLINK(","""",G$3,D30,"""",";","""",A30,"""", ")")</f>
        <v>=HYPERLINK("[report_info.xlsx]in_out_data_names!AB3";"isl_analysis_out")</v>
      </c>
      <c r="D30" s="0" t="str">
        <f aca="false">CONCATENATE(E30,F30,"3")</f>
        <v>AB3</v>
      </c>
      <c r="E30" s="0" t="s">
        <v>628</v>
      </c>
      <c r="F30" s="0" t="str">
        <f aca="false">CHAR(ROW(C66))</f>
        <v>B</v>
      </c>
    </row>
    <row r="31" customFormat="false" ht="15" hidden="false" customHeight="false" outlineLevel="0" collapsed="false">
      <c r="A31" s="24" t="s">
        <v>630</v>
      </c>
      <c r="B31" s="1" t="str">
        <f aca="false">HYPERLINK("[report_info.xlsx]in_out_data_names!AC3","isl_analysis_in")</f>
        <v>isl_analysis_in</v>
      </c>
      <c r="C31" s="0" t="str">
        <f aca="false">CONCATENATE("=HYPERLINK(","""",G$3,D31,"""",";","""",A31,"""", ")")</f>
        <v>=HYPERLINK("[report_info.xlsx]in_out_data_names!AC3";"isl_analysis_in")</v>
      </c>
      <c r="D31" s="0" t="str">
        <f aca="false">CONCATENATE(E31,F31,"3")</f>
        <v>AC3</v>
      </c>
      <c r="E31" s="0" t="s">
        <v>628</v>
      </c>
      <c r="F31" s="0" t="str">
        <f aca="false">CHAR(ROW(C67))</f>
        <v>C</v>
      </c>
    </row>
    <row r="32" customFormat="false" ht="15" hidden="false" customHeight="false" outlineLevel="0" collapsed="false">
      <c r="A32" s="24" t="s">
        <v>631</v>
      </c>
      <c r="B32" s="1" t="str">
        <f aca="false">HYPERLINK("[report_info.xlsx]in_out_data_names!AD3","isl_sw_pair_analysis_out")</f>
        <v>isl_sw_pair_analysis_out</v>
      </c>
      <c r="C32" s="0" t="str">
        <f aca="false">CONCATENATE("=HYPERLINK(","""",G$3,D32,"""",";","""",A32,"""", ")")</f>
        <v>=HYPERLINK("[report_info.xlsx]in_out_data_names!AD3";"isl_sw_pair_analysis_out")</v>
      </c>
      <c r="D32" s="0" t="str">
        <f aca="false">CONCATENATE(E32,F32,"3")</f>
        <v>AD3</v>
      </c>
      <c r="E32" s="0" t="s">
        <v>628</v>
      </c>
      <c r="F32" s="0" t="str">
        <f aca="false">CHAR(ROW(C68))</f>
        <v>D</v>
      </c>
    </row>
    <row r="33" customFormat="false" ht="15" hidden="false" customHeight="false" outlineLevel="0" collapsed="false">
      <c r="A33" s="24" t="s">
        <v>632</v>
      </c>
      <c r="B33" s="1" t="str">
        <f aca="false">HYPERLINK("[report_info.xlsx]in_out_data_names!AE3","isl_sw_pair_analysis_in")</f>
        <v>isl_sw_pair_analysis_in</v>
      </c>
      <c r="C33" s="0" t="str">
        <f aca="false">CONCATENATE("=HYPERLINK(","""",G$3,D33,"""",";","""",A33,"""", ")")</f>
        <v>=HYPERLINK("[report_info.xlsx]in_out_data_names!AE3";"isl_sw_pair_analysis_in")</v>
      </c>
      <c r="D33" s="0" t="str">
        <f aca="false">CONCATENATE(E33,F33,"3")</f>
        <v>AE3</v>
      </c>
      <c r="E33" s="0" t="s">
        <v>628</v>
      </c>
      <c r="F33" s="0" t="str">
        <f aca="false">CHAR(ROW(C69))</f>
        <v>E</v>
      </c>
    </row>
    <row r="34" customFormat="false" ht="15" hidden="false" customHeight="false" outlineLevel="0" collapsed="false">
      <c r="A34" s="24" t="s">
        <v>633</v>
      </c>
      <c r="B34" s="1" t="str">
        <f aca="false">HYPERLINK("[report_info.xlsx]in_out_data_names!AF3","switch_pair_analysis_out")</f>
        <v>switch_pair_analysis_out</v>
      </c>
      <c r="C34" s="0" t="str">
        <f aca="false">CONCATENATE("=HYPERLINK(","""",G$3,D34,"""",";","""",A34,"""", ")")</f>
        <v>=HYPERLINK("[report_info.xlsx]in_out_data_names!AF3";"switch_pair_analysis_out")</v>
      </c>
      <c r="D34" s="0" t="str">
        <f aca="false">CONCATENATE(E34,F34,"3")</f>
        <v>AF3</v>
      </c>
      <c r="E34" s="0" t="s">
        <v>628</v>
      </c>
      <c r="F34" s="0" t="str">
        <f aca="false">CHAR(ROW(C70))</f>
        <v>F</v>
      </c>
    </row>
    <row r="35" customFormat="false" ht="15" hidden="false" customHeight="false" outlineLevel="0" collapsed="false">
      <c r="A35" s="24" t="s">
        <v>634</v>
      </c>
      <c r="B35" s="1" t="str">
        <f aca="false">HYPERLINK("[report_info.xlsx]in_out_data_names!AG3","switch_pair_analysis_in")</f>
        <v>switch_pair_analysis_in</v>
      </c>
      <c r="C35" s="0" t="str">
        <f aca="false">CONCATENATE("=HYPERLINK(","""",G$3,D35,"""",";","""",A35,"""", ")")</f>
        <v>=HYPERLINK("[report_info.xlsx]in_out_data_names!AG3";"switch_pair_analysis_in")</v>
      </c>
      <c r="D35" s="0" t="str">
        <f aca="false">CONCATENATE(E35,F35,"3")</f>
        <v>AG3</v>
      </c>
      <c r="E35" s="0" t="s">
        <v>628</v>
      </c>
      <c r="F35" s="0" t="str">
        <f aca="false">CHAR(ROW(C71))</f>
        <v>G</v>
      </c>
    </row>
    <row r="36" customFormat="false" ht="15" hidden="false" customHeight="false" outlineLevel="0" collapsed="false">
      <c r="A36" s="24" t="s">
        <v>635</v>
      </c>
      <c r="B36" s="1" t="str">
        <f aca="false">HYPERLINK("[report_info.xlsx]in_out_data_names!AH3","port_statistics_analysis_out")</f>
        <v>port_statistics_analysis_out</v>
      </c>
      <c r="C36" s="0" t="str">
        <f aca="false">CONCATENATE("=HYPERLINK(","""",G$3,D36,"""",";","""",A36,"""", ")")</f>
        <v>=HYPERLINK("[report_info.xlsx]in_out_data_names!AH3";"port_statistics_analysis_out")</v>
      </c>
      <c r="D36" s="0" t="str">
        <f aca="false">CONCATENATE(E36,F36,"3")</f>
        <v>AH3</v>
      </c>
      <c r="E36" s="0" t="s">
        <v>628</v>
      </c>
      <c r="F36" s="0" t="str">
        <f aca="false">CHAR(ROW(C72))</f>
        <v>H</v>
      </c>
    </row>
    <row r="37" customFormat="false" ht="15" hidden="false" customHeight="false" outlineLevel="0" collapsed="false">
      <c r="A37" s="24" t="s">
        <v>636</v>
      </c>
      <c r="B37" s="1" t="str">
        <f aca="false">HYPERLINK("[report_info.xlsx]in_out_data_names!AI3","port_statistics_analysis_in")</f>
        <v>port_statistics_analysis_in</v>
      </c>
      <c r="C37" s="0" t="str">
        <f aca="false">CONCATENATE("=HYPERLINK(","""",G$3,D37,"""",";","""",A37,"""", ")")</f>
        <v>=HYPERLINK("[report_info.xlsx]in_out_data_names!AI3";"port_statistics_analysis_in")</v>
      </c>
      <c r="D37" s="0" t="str">
        <f aca="false">CONCATENATE(E37,F37,"3")</f>
        <v>AI3</v>
      </c>
      <c r="E37" s="0" t="s">
        <v>628</v>
      </c>
      <c r="F37" s="0" t="str">
        <f aca="false">CHAR(ROW(C73))</f>
        <v>I</v>
      </c>
    </row>
    <row r="38" customFormat="false" ht="15" hidden="false" customHeight="false" outlineLevel="0" collapsed="false">
      <c r="A38" s="24" t="s">
        <v>637</v>
      </c>
      <c r="B38" s="1" t="str">
        <f aca="false">HYPERLINK("[report_info.xlsx]in_out_data_names!AJ3","maps_npiv_ports_analysis_out")</f>
        <v>maps_npiv_ports_analysis_out</v>
      </c>
      <c r="C38" s="0" t="str">
        <f aca="false">CONCATENATE("=HYPERLINK(","""",G$3,D38,"""",";","""",A38,"""", ")")</f>
        <v>=HYPERLINK("[report_info.xlsx]in_out_data_names!AJ3";"maps_npiv_ports_analysis_out")</v>
      </c>
      <c r="D38" s="0" t="str">
        <f aca="false">CONCATENATE(E38,F38,"3")</f>
        <v>AJ3</v>
      </c>
      <c r="E38" s="0" t="s">
        <v>628</v>
      </c>
      <c r="F38" s="0" t="str">
        <f aca="false">CHAR(ROW(C74))</f>
        <v>J</v>
      </c>
    </row>
    <row r="39" customFormat="false" ht="15" hidden="false" customHeight="false" outlineLevel="0" collapsed="false">
      <c r="A39" s="24" t="s">
        <v>638</v>
      </c>
      <c r="B39" s="1" t="str">
        <f aca="false">HYPERLINK("[report_info.xlsx]in_out_data_names!AK3","maps_npiv_ports_analysis_in")</f>
        <v>maps_npiv_ports_analysis_in</v>
      </c>
      <c r="C39" s="0" t="str">
        <f aca="false">CONCATENATE("=HYPERLINK(","""",G$3,D39,"""",";","""",A39,"""", ")")</f>
        <v>=HYPERLINK("[report_info.xlsx]in_out_data_names!AK3";"maps_npiv_ports_analysis_in")</v>
      </c>
      <c r="D39" s="0" t="str">
        <f aca="false">CONCATENATE(E39,F39,"3")</f>
        <v>AK3</v>
      </c>
      <c r="E39" s="0" t="s">
        <v>628</v>
      </c>
      <c r="F39" s="0" t="str">
        <f aca="false">CHAR(ROW(C75))</f>
        <v>K</v>
      </c>
    </row>
    <row r="40" customFormat="false" ht="15" hidden="false" customHeight="false" outlineLevel="0" collapsed="false">
      <c r="A40" s="24" t="s">
        <v>639</v>
      </c>
      <c r="B40" s="1" t="str">
        <f aca="false">HYPERLINK("[report_info.xlsx]in_out_data_names!AL3","fabric_label_analysis_out")</f>
        <v>fabric_label_analysis_out</v>
      </c>
      <c r="C40" s="0" t="str">
        <f aca="false">CONCATENATE("=HYPERLINK(","""",G$3,D40,"""",";","""",A40,"""", ")")</f>
        <v>=HYPERLINK("[report_info.xlsx]in_out_data_names!AL3";"fabric_label_analysis_out")</v>
      </c>
      <c r="D40" s="0" t="str">
        <f aca="false">CONCATENATE(E40,F40,"3")</f>
        <v>AL3</v>
      </c>
      <c r="E40" s="0" t="s">
        <v>628</v>
      </c>
      <c r="F40" s="0" t="str">
        <f aca="false">CHAR(ROW(C76))</f>
        <v>L</v>
      </c>
    </row>
    <row r="41" customFormat="false" ht="15" hidden="false" customHeight="false" outlineLevel="0" collapsed="false">
      <c r="A41" s="24" t="s">
        <v>640</v>
      </c>
      <c r="B41" s="1" t="str">
        <f aca="false">HYPERLINK("[report_info.xlsx]in_out_data_names!AM3","fabric_label_analysis_in")</f>
        <v>fabric_label_analysis_in</v>
      </c>
      <c r="C41" s="0" t="str">
        <f aca="false">CONCATENATE("=HYPERLINK(","""",G$3,D41,"""",";","""",A41,"""", ")")</f>
        <v>=HYPERLINK("[report_info.xlsx]in_out_data_names!AM3";"fabric_label_analysis_in")</v>
      </c>
      <c r="D41" s="0" t="str">
        <f aca="false">CONCATENATE(E41,F41,"3")</f>
        <v>AM3</v>
      </c>
      <c r="E41" s="0" t="s">
        <v>628</v>
      </c>
      <c r="F41" s="0" t="str">
        <f aca="false">CHAR(ROW(C77))</f>
        <v>M</v>
      </c>
    </row>
    <row r="42" customFormat="false" ht="15" hidden="false" customHeight="false" outlineLevel="0" collapsed="false">
      <c r="A42" s="24" t="s">
        <v>641</v>
      </c>
      <c r="B42" s="1" t="str">
        <f aca="false">HYPERLINK("[report_info.xlsx]in_out_data_names!AN3","port_err_sfp_cfg_analysis_out")</f>
        <v>port_err_sfp_cfg_analysis_out</v>
      </c>
      <c r="C42" s="0" t="str">
        <f aca="false">CONCATENATE("=HYPERLINK(","""",G$3,D42,"""",";","""",A42,"""", ")")</f>
        <v>=HYPERLINK("[report_info.xlsx]in_out_data_names!AN3";"port_err_sfp_cfg_analysis_out")</v>
      </c>
      <c r="D42" s="0" t="str">
        <f aca="false">CONCATENATE(E42,F42,"3")</f>
        <v>AN3</v>
      </c>
      <c r="E42" s="0" t="s">
        <v>628</v>
      </c>
      <c r="F42" s="0" t="str">
        <f aca="false">CHAR(ROW(C78))</f>
        <v>N</v>
      </c>
    </row>
    <row r="43" customFormat="false" ht="15" hidden="false" customHeight="false" outlineLevel="0" collapsed="false">
      <c r="A43" s="24" t="s">
        <v>642</v>
      </c>
      <c r="B43" s="1" t="str">
        <f aca="false">HYPERLINK("[report_info.xlsx]in_out_data_names!AO3","port_err_sfp_cfg_analysis_in")</f>
        <v>port_err_sfp_cfg_analysis_in</v>
      </c>
      <c r="C43" s="0" t="str">
        <f aca="false">CONCATENATE("=HYPERLINK(","""",G$3,D43,"""",";","""",A43,"""", ")")</f>
        <v>=HYPERLINK("[report_info.xlsx]in_out_data_names!AO3";"port_err_sfp_cfg_analysis_in")</v>
      </c>
      <c r="D43" s="0" t="str">
        <f aca="false">CONCATENATE(E43,F43,"3")</f>
        <v>AO3</v>
      </c>
      <c r="E43" s="0" t="s">
        <v>628</v>
      </c>
      <c r="F43" s="0" t="str">
        <f aca="false">CHAR(ROW(C79))</f>
        <v>O</v>
      </c>
    </row>
    <row r="44" customFormat="false" ht="15" hidden="false" customHeight="false" outlineLevel="0" collapsed="false">
      <c r="A44" s="24" t="s">
        <v>643</v>
      </c>
      <c r="B44" s="1" t="str">
        <f aca="false">HYPERLINK("[report_info.xlsx]in_out_data_names!AP3","snesor_analysis_out")</f>
        <v>snesor_analysis_out</v>
      </c>
      <c r="C44" s="0" t="str">
        <f aca="false">CONCATENATE("=HYPERLINK(","""",G$3,D44,"""",";","""",A44,"""", ")")</f>
        <v>=HYPERLINK("[report_info.xlsx]in_out_data_names!AP3";"snesor_analysis_out")</v>
      </c>
      <c r="D44" s="0" t="str">
        <f aca="false">CONCATENATE(E44,F44,"3")</f>
        <v>AP3</v>
      </c>
      <c r="E44" s="0" t="s">
        <v>628</v>
      </c>
      <c r="F44" s="0" t="str">
        <f aca="false">CHAR(ROW(C80))</f>
        <v>P</v>
      </c>
    </row>
    <row r="45" customFormat="false" ht="15" hidden="false" customHeight="false" outlineLevel="0" collapsed="false">
      <c r="A45" s="24" t="s">
        <v>644</v>
      </c>
      <c r="B45" s="1" t="str">
        <f aca="false">HYPERLINK("[report_info.xlsx]in_out_data_names!AQ3","sensor_analysis_in")</f>
        <v>sensor_analysis_in</v>
      </c>
      <c r="C45" s="0" t="str">
        <f aca="false">CONCATENATE("=HYPERLINK(","""",G$3,D45,"""",";","""",A45,"""", ")")</f>
        <v>=HYPERLINK("[report_info.xlsx]in_out_data_names!AQ3";"sensor_analysis_in")</v>
      </c>
      <c r="D45" s="0" t="str">
        <f aca="false">CONCATENATE(E45,F45,"3")</f>
        <v>AQ3</v>
      </c>
      <c r="E45" s="0" t="s">
        <v>628</v>
      </c>
      <c r="F45" s="0" t="str">
        <f aca="false">CHAR(ROW(C81))</f>
        <v>Q</v>
      </c>
    </row>
    <row r="46" customFormat="false" ht="15" hidden="false" customHeight="false" outlineLevel="0" collapsed="false">
      <c r="A46" s="24" t="s">
        <v>645</v>
      </c>
      <c r="B46" s="1" t="str">
        <f aca="false">HYPERLINK("[report_info.xlsx]in_out_data_names!AR3","storage_host_analysis_out")</f>
        <v>storage_host_analysis_out</v>
      </c>
      <c r="C46" s="0" t="str">
        <f aca="false">CONCATENATE("=HYPERLINK(","""",G$3,D46,"""",";","""",A46,"""", ")")</f>
        <v>=HYPERLINK("[report_info.xlsx]in_out_data_names!AR3";"storage_host_analysis_out")</v>
      </c>
      <c r="D46" s="0" t="str">
        <f aca="false">CONCATENATE(E46,F46,"3")</f>
        <v>AR3</v>
      </c>
      <c r="E46" s="0" t="s">
        <v>628</v>
      </c>
      <c r="F46" s="0" t="str">
        <f aca="false">CHAR(ROW(C82))</f>
        <v>R</v>
      </c>
    </row>
    <row r="47" customFormat="false" ht="15" hidden="false" customHeight="false" outlineLevel="0" collapsed="false">
      <c r="A47" s="24" t="s">
        <v>646</v>
      </c>
      <c r="B47" s="1" t="str">
        <f aca="false">HYPERLINK("[report_info.xlsx]in_out_data_names!AS3","storage_host_analysis_in")</f>
        <v>storage_host_analysis_in</v>
      </c>
      <c r="C47" s="0" t="str">
        <f aca="false">CONCATENATE("=HYPERLINK(","""",G$3,D47,"""",";","""",A47,"""", ")")</f>
        <v>=HYPERLINK("[report_info.xlsx]in_out_data_names!AS3";"storage_host_analysis_in")</v>
      </c>
      <c r="D47" s="0" t="str">
        <f aca="false">CONCATENATE(E47,F47,"3")</f>
        <v>AS3</v>
      </c>
      <c r="E47" s="0" t="s">
        <v>628</v>
      </c>
      <c r="F47" s="0" t="str">
        <f aca="false">CHAR(ROW(C83))</f>
        <v>S</v>
      </c>
    </row>
    <row r="48" customFormat="false" ht="15" hidden="false" customHeight="false" outlineLevel="0" collapsed="false">
      <c r="A48" s="24" t="s">
        <v>647</v>
      </c>
      <c r="B48" s="1" t="str">
        <f aca="false">HYPERLINK("[report_info.xlsx]in_out_data_names!AT3","fcr_xd_device_analysis_out")</f>
        <v>fcr_xd_device_analysis_out</v>
      </c>
      <c r="C48" s="0" t="str">
        <f aca="false">CONCATENATE("=HYPERLINK(","""",G$3,D48,"""",";","""",A48,"""", ")")</f>
        <v>=HYPERLINK("[report_info.xlsx]in_out_data_names!AT3";"fcr_x005F_x000D_device_analysis_out")</v>
      </c>
      <c r="D48" s="0" t="str">
        <f aca="false">CONCATENATE(E48,F48,"3")</f>
        <v>AT3</v>
      </c>
      <c r="E48" s="0" t="s">
        <v>628</v>
      </c>
      <c r="F48" s="0" t="str">
        <f aca="false">CHAR(ROW(C84))</f>
        <v>T</v>
      </c>
    </row>
    <row r="49" customFormat="false" ht="15" hidden="false" customHeight="false" outlineLevel="0" collapsed="false">
      <c r="A49" s="24" t="s">
        <v>648</v>
      </c>
      <c r="B49" s="1" t="str">
        <f aca="false">HYPERLINK("[report_info.xlsx]in_out_data_names!AU3","fcr_xd_device_analysis_in")</f>
        <v>fcr_xd_device_analysis_in</v>
      </c>
      <c r="C49" s="0" t="str">
        <f aca="false">CONCATENATE("=HYPERLINK(","""",G$3,D49,"""",";","""",A49,"""", ")")</f>
        <v>=HYPERLINK("[report_info.xlsx]in_out_data_names!AU3";"fcr_x005F_x000D_device_analysis_in")</v>
      </c>
      <c r="D49" s="0" t="str">
        <f aca="false">CONCATENATE(E49,F49,"3")</f>
        <v>AU3</v>
      </c>
      <c r="E49" s="0" t="s">
        <v>628</v>
      </c>
      <c r="F49" s="0" t="str">
        <f aca="false">CHAR(ROW(C85))</f>
        <v>U</v>
      </c>
    </row>
    <row r="50" customFormat="false" ht="15" hidden="false" customHeight="false" outlineLevel="0" collapsed="false">
      <c r="A50" s="24" t="s">
        <v>649</v>
      </c>
      <c r="B50" s="1" t="str">
        <f aca="false">HYPERLINK("[report_info.xlsx]in_out_data_names!AV3","blade_system_analysis_out")</f>
        <v>blade_system_analysis_out</v>
      </c>
      <c r="C50" s="0" t="str">
        <f aca="false">CONCATENATE("=HYPERLINK(","""",G$3,D50,"""",";","""",A50,"""", ")")</f>
        <v>=HYPERLINK("[report_info.xlsx]in_out_data_names!AV3";"blade_system_analysis_out")</v>
      </c>
      <c r="D50" s="0" t="str">
        <f aca="false">CONCATENATE(E50,F50,"3")</f>
        <v>AV3</v>
      </c>
      <c r="E50" s="0" t="s">
        <v>628</v>
      </c>
      <c r="F50" s="0" t="str">
        <f aca="false">CHAR(ROW(C86))</f>
        <v>V</v>
      </c>
    </row>
    <row r="51" customFormat="false" ht="15" hidden="false" customHeight="false" outlineLevel="0" collapsed="false">
      <c r="A51" s="24" t="s">
        <v>650</v>
      </c>
      <c r="B51" s="1" t="str">
        <f aca="false">HYPERLINK("[report_info.xlsx]in_out_data_names!AW3","blade_system_analysis_in")</f>
        <v>blade_system_analysis_in</v>
      </c>
      <c r="C51" s="0" t="str">
        <f aca="false">CONCATENATE("=HYPERLINK(","""",G$3,D51,"""",";","""",A51,"""", ")")</f>
        <v>=HYPERLINK("[report_info.xlsx]in_out_data_names!AW3";"blade_system_analysis_in")</v>
      </c>
      <c r="D51" s="0" t="str">
        <f aca="false">CONCATENATE(E51,F51,"3")</f>
        <v>AW3</v>
      </c>
      <c r="E51" s="0" t="s">
        <v>628</v>
      </c>
      <c r="F51" s="0" t="str">
        <f aca="false">CHAR(ROW(C87))</f>
        <v>W</v>
      </c>
    </row>
  </sheetData>
  <hyperlinks>
    <hyperlink ref="A1" location="contents!A1" display="Cont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24"/>
  <sheetViews>
    <sheetView showFormulas="false" showGridLines="true" showRowColHeaders="true" showZeros="true" rightToLeft="false" tabSelected="false" showOutlineSymbols="true" defaultGridColor="true" view="normal" topLeftCell="AL1" colorId="64" zoomScale="100" zoomScaleNormal="100" zoomScalePageLayoutView="100" workbookViewId="0">
      <selection pane="topLeft" activeCell="AT19" activeCellId="0" sqref="AT19"/>
    </sheetView>
  </sheetViews>
  <sheetFormatPr defaultColWidth="8.72265625" defaultRowHeight="15" zeroHeight="false" outlineLevelRow="0" outlineLevelCol="0"/>
  <cols>
    <col collapsed="false" customWidth="true" hidden="false" outlineLevel="0" max="2" min="1" style="0" width="49.57"/>
    <col collapsed="false" customWidth="true" hidden="false" outlineLevel="0" max="4" min="3" style="0" width="29.57"/>
    <col collapsed="false" customWidth="true" hidden="false" outlineLevel="0" max="5" min="5" style="0" width="33.29"/>
    <col collapsed="false" customWidth="true" hidden="false" outlineLevel="0" max="10" min="6" style="0" width="29.57"/>
    <col collapsed="false" customWidth="true" hidden="false" outlineLevel="0" max="11" min="11" style="0" width="28.14"/>
    <col collapsed="false" customWidth="true" hidden="false" outlineLevel="0" max="12" min="12" style="0" width="29.57"/>
    <col collapsed="false" customWidth="true" hidden="false" outlineLevel="0" max="13" min="13" style="0" width="25"/>
    <col collapsed="false" customWidth="true" hidden="false" outlineLevel="0" max="14" min="14" style="0" width="21.57"/>
    <col collapsed="false" customWidth="true" hidden="false" outlineLevel="0" max="15" min="15" style="0" width="23.28"/>
    <col collapsed="false" customWidth="true" hidden="false" outlineLevel="0" max="16" min="16" style="0" width="32.71"/>
    <col collapsed="false" customWidth="true" hidden="false" outlineLevel="0" max="17" min="17" style="0" width="29.57"/>
    <col collapsed="false" customWidth="true" hidden="false" outlineLevel="0" max="18" min="18" style="0" width="30.14"/>
    <col collapsed="false" customWidth="true" hidden="false" outlineLevel="0" max="19" min="19" style="0" width="29.42"/>
    <col collapsed="false" customWidth="true" hidden="false" outlineLevel="0" max="20" min="20" style="0" width="28.99"/>
    <col collapsed="false" customWidth="true" hidden="false" outlineLevel="0" max="21" min="21" style="0" width="38.43"/>
    <col collapsed="false" customWidth="true" hidden="false" outlineLevel="0" max="22" min="22" style="0" width="22.43"/>
    <col collapsed="false" customWidth="true" hidden="false" outlineLevel="0" max="23" min="23" style="0" width="22.28"/>
    <col collapsed="false" customWidth="true" hidden="false" outlineLevel="0" max="24" min="24" style="0" width="29.14"/>
    <col collapsed="false" customWidth="true" hidden="false" outlineLevel="0" max="25" min="25" style="0" width="29.86"/>
    <col collapsed="false" customWidth="true" hidden="false" outlineLevel="0" max="27" min="26" style="0" width="37.42"/>
    <col collapsed="false" customWidth="true" hidden="false" outlineLevel="0" max="28" min="28" style="0" width="25"/>
    <col collapsed="false" customWidth="true" hidden="false" outlineLevel="0" max="29" min="29" style="0" width="22.14"/>
    <col collapsed="false" customWidth="true" hidden="false" outlineLevel="0" max="30" min="30" style="0" width="35.14"/>
    <col collapsed="false" customWidth="true" hidden="false" outlineLevel="0" max="31" min="31" style="0" width="24.42"/>
    <col collapsed="false" customWidth="true" hidden="false" outlineLevel="0" max="32" min="32" style="0" width="28.99"/>
    <col collapsed="false" customWidth="true" hidden="false" outlineLevel="0" max="33" min="33" style="0" width="28.14"/>
    <col collapsed="false" customWidth="true" hidden="false" outlineLevel="0" max="34" min="34" style="0" width="29.42"/>
    <col collapsed="false" customWidth="true" hidden="false" outlineLevel="0" max="35" min="35" style="0" width="28.29"/>
    <col collapsed="false" customWidth="true" hidden="false" outlineLevel="0" max="36" min="36" style="0" width="31.43"/>
    <col collapsed="false" customWidth="true" hidden="false" outlineLevel="0" max="38" min="37" style="0" width="28.29"/>
    <col collapsed="false" customWidth="true" hidden="false" outlineLevel="0" max="39" min="39" style="0" width="24"/>
    <col collapsed="false" customWidth="true" hidden="false" outlineLevel="0" max="40" min="40" style="0" width="31.7"/>
    <col collapsed="false" customWidth="true" hidden="false" outlineLevel="0" max="41" min="41" style="0" width="31.15"/>
    <col collapsed="false" customWidth="true" hidden="false" outlineLevel="0" max="42" min="42" style="0" width="22.57"/>
    <col collapsed="false" customWidth="true" hidden="false" outlineLevel="0" max="43" min="43" style="0" width="26.14"/>
    <col collapsed="false" customWidth="true" hidden="false" outlineLevel="0" max="44" min="44" style="0" width="31.28"/>
    <col collapsed="false" customWidth="true" hidden="false" outlineLevel="0" max="45" min="45" style="0" width="22.28"/>
    <col collapsed="false" customWidth="true" hidden="false" outlineLevel="0" max="46" min="46" style="0" width="43.42"/>
    <col collapsed="false" customWidth="true" hidden="false" outlineLevel="0" max="47" min="47" style="0" width="27.85"/>
    <col collapsed="false" customWidth="true" hidden="false" outlineLevel="0" max="48" min="48" style="0" width="35.42"/>
    <col collapsed="false" customWidth="true" hidden="false" outlineLevel="0" max="49" min="49" style="0" width="32.57"/>
  </cols>
  <sheetData>
    <row r="1" customFormat="false" ht="15" hidden="false" customHeight="false" outlineLevel="0" collapsed="false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</row>
    <row r="2" customFormat="false" ht="15" hidden="false" customHeight="false" outlineLevel="0" collapsed="false">
      <c r="A2" s="2" t="s">
        <v>9</v>
      </c>
      <c r="B2" s="1" t="s">
        <v>651</v>
      </c>
      <c r="C2" s="1" t="s">
        <v>651</v>
      </c>
      <c r="D2" s="1" t="s">
        <v>651</v>
      </c>
      <c r="E2" s="1" t="s">
        <v>651</v>
      </c>
      <c r="F2" s="1" t="s">
        <v>651</v>
      </c>
      <c r="G2" s="1" t="s">
        <v>651</v>
      </c>
      <c r="H2" s="1" t="s">
        <v>651</v>
      </c>
      <c r="I2" s="1" t="s">
        <v>651</v>
      </c>
      <c r="J2" s="1" t="s">
        <v>651</v>
      </c>
      <c r="K2" s="1" t="s">
        <v>651</v>
      </c>
      <c r="L2" s="1" t="s">
        <v>651</v>
      </c>
      <c r="M2" s="1" t="s">
        <v>651</v>
      </c>
      <c r="N2" s="1" t="s">
        <v>651</v>
      </c>
      <c r="O2" s="1" t="s">
        <v>651</v>
      </c>
      <c r="P2" s="1" t="s">
        <v>651</v>
      </c>
      <c r="Q2" s="1" t="s">
        <v>651</v>
      </c>
      <c r="R2" s="1" t="s">
        <v>651</v>
      </c>
      <c r="S2" s="1" t="s">
        <v>651</v>
      </c>
      <c r="T2" s="1" t="s">
        <v>651</v>
      </c>
      <c r="U2" s="1" t="s">
        <v>651</v>
      </c>
      <c r="V2" s="1" t="s">
        <v>651</v>
      </c>
      <c r="W2" s="1" t="s">
        <v>651</v>
      </c>
      <c r="X2" s="1" t="s">
        <v>651</v>
      </c>
      <c r="Y2" s="1" t="s">
        <v>651</v>
      </c>
      <c r="Z2" s="1" t="s">
        <v>651</v>
      </c>
      <c r="AA2" s="1" t="s">
        <v>651</v>
      </c>
      <c r="AB2" s="1" t="s">
        <v>651</v>
      </c>
      <c r="AC2" s="1" t="s">
        <v>651</v>
      </c>
      <c r="AD2" s="1" t="s">
        <v>651</v>
      </c>
      <c r="AE2" s="1" t="s">
        <v>651</v>
      </c>
      <c r="AF2" s="1" t="s">
        <v>651</v>
      </c>
      <c r="AG2" s="1" t="s">
        <v>651</v>
      </c>
      <c r="AH2" s="1" t="s">
        <v>651</v>
      </c>
      <c r="AI2" s="1" t="s">
        <v>651</v>
      </c>
      <c r="AJ2" s="1" t="s">
        <v>651</v>
      </c>
      <c r="AK2" s="1" t="s">
        <v>651</v>
      </c>
      <c r="AL2" s="1" t="s">
        <v>651</v>
      </c>
      <c r="AM2" s="1" t="s">
        <v>651</v>
      </c>
      <c r="AN2" s="1" t="s">
        <v>651</v>
      </c>
      <c r="AO2" s="1" t="s">
        <v>651</v>
      </c>
      <c r="AP2" s="1" t="s">
        <v>651</v>
      </c>
      <c r="AQ2" s="1" t="s">
        <v>651</v>
      </c>
      <c r="AR2" s="1" t="s">
        <v>651</v>
      </c>
      <c r="AS2" s="1" t="s">
        <v>651</v>
      </c>
      <c r="AT2" s="1" t="s">
        <v>651</v>
      </c>
      <c r="AU2" s="1" t="s">
        <v>651</v>
      </c>
      <c r="AV2" s="1" t="s">
        <v>651</v>
      </c>
      <c r="AW2" s="1" t="s">
        <v>651</v>
      </c>
    </row>
    <row r="3" customFormat="false" ht="15" hidden="false" customHeight="false" outlineLevel="0" collapsed="false">
      <c r="A3" s="3" t="s">
        <v>600</v>
      </c>
      <c r="B3" s="3" t="s">
        <v>602</v>
      </c>
      <c r="C3" s="3" t="s">
        <v>603</v>
      </c>
      <c r="D3" s="3" t="s">
        <v>604</v>
      </c>
      <c r="E3" s="3" t="s">
        <v>605</v>
      </c>
      <c r="F3" s="3" t="s">
        <v>606</v>
      </c>
      <c r="G3" s="3" t="s">
        <v>607</v>
      </c>
      <c r="H3" s="3" t="s">
        <v>608</v>
      </c>
      <c r="I3" s="3" t="s">
        <v>609</v>
      </c>
      <c r="J3" s="3" t="s">
        <v>610</v>
      </c>
      <c r="K3" s="3" t="s">
        <v>611</v>
      </c>
      <c r="L3" s="3" t="s">
        <v>612</v>
      </c>
      <c r="M3" s="3" t="s">
        <v>613</v>
      </c>
      <c r="N3" s="3" t="s">
        <v>614</v>
      </c>
      <c r="O3" s="3" t="s">
        <v>615</v>
      </c>
      <c r="P3" s="3" t="s">
        <v>616</v>
      </c>
      <c r="Q3" s="3" t="s">
        <v>617</v>
      </c>
      <c r="R3" s="2" t="s">
        <v>618</v>
      </c>
      <c r="S3" s="3" t="s">
        <v>619</v>
      </c>
      <c r="T3" s="2" t="s">
        <v>620</v>
      </c>
      <c r="U3" s="2" t="s">
        <v>621</v>
      </c>
      <c r="V3" s="3" t="s">
        <v>622</v>
      </c>
      <c r="W3" s="2" t="s">
        <v>623</v>
      </c>
      <c r="X3" s="3" t="s">
        <v>624</v>
      </c>
      <c r="Y3" s="2" t="s">
        <v>625</v>
      </c>
      <c r="Z3" s="3" t="s">
        <v>626</v>
      </c>
      <c r="AA3" s="2" t="s">
        <v>627</v>
      </c>
      <c r="AB3" s="3" t="s">
        <v>629</v>
      </c>
      <c r="AC3" s="2" t="s">
        <v>630</v>
      </c>
      <c r="AD3" s="3" t="s">
        <v>631</v>
      </c>
      <c r="AE3" s="2" t="s">
        <v>632</v>
      </c>
      <c r="AF3" s="3" t="s">
        <v>633</v>
      </c>
      <c r="AG3" s="2" t="s">
        <v>634</v>
      </c>
      <c r="AH3" s="3" t="s">
        <v>635</v>
      </c>
      <c r="AI3" s="2" t="s">
        <v>636</v>
      </c>
      <c r="AJ3" s="3" t="s">
        <v>637</v>
      </c>
      <c r="AK3" s="2" t="s">
        <v>638</v>
      </c>
      <c r="AL3" s="3" t="s">
        <v>639</v>
      </c>
      <c r="AM3" s="2" t="s">
        <v>640</v>
      </c>
      <c r="AN3" s="3" t="s">
        <v>641</v>
      </c>
      <c r="AO3" s="2" t="s">
        <v>642</v>
      </c>
      <c r="AP3" s="3" t="s">
        <v>652</v>
      </c>
      <c r="AQ3" s="2" t="s">
        <v>644</v>
      </c>
      <c r="AR3" s="3" t="s">
        <v>645</v>
      </c>
      <c r="AS3" s="2" t="s">
        <v>646</v>
      </c>
      <c r="AT3" s="3" t="s">
        <v>647</v>
      </c>
      <c r="AU3" s="2" t="s">
        <v>648</v>
      </c>
      <c r="AV3" s="3" t="s">
        <v>649</v>
      </c>
      <c r="AW3" s="2" t="s">
        <v>650</v>
      </c>
    </row>
    <row r="4" customFormat="false" ht="15" hidden="false" customHeight="false" outlineLevel="0" collapsed="false">
      <c r="A4" s="7" t="s">
        <v>238</v>
      </c>
      <c r="B4" s="7" t="s">
        <v>245</v>
      </c>
      <c r="C4" s="7" t="s">
        <v>259</v>
      </c>
      <c r="D4" s="7" t="s">
        <v>253</v>
      </c>
      <c r="E4" s="7" t="s">
        <v>266</v>
      </c>
      <c r="F4" s="7" t="s">
        <v>313</v>
      </c>
      <c r="G4" s="7" t="s">
        <v>274</v>
      </c>
      <c r="H4" s="7" t="s">
        <v>280</v>
      </c>
      <c r="I4" s="7" t="s">
        <v>287</v>
      </c>
      <c r="J4" s="7" t="s">
        <v>299</v>
      </c>
      <c r="K4" s="7" t="s">
        <v>329</v>
      </c>
      <c r="L4" s="7" t="s">
        <v>345</v>
      </c>
      <c r="M4" s="7" t="s">
        <v>350</v>
      </c>
      <c r="N4" s="7" t="s">
        <v>355</v>
      </c>
      <c r="O4" s="7" t="s">
        <v>364</v>
      </c>
      <c r="P4" s="7" t="s">
        <v>372</v>
      </c>
      <c r="Q4" s="7" t="s">
        <v>545</v>
      </c>
      <c r="R4" s="0" t="s">
        <v>329</v>
      </c>
      <c r="S4" s="7" t="s">
        <v>436</v>
      </c>
      <c r="T4" s="0" t="s">
        <v>274</v>
      </c>
      <c r="U4" s="0" t="s">
        <v>445</v>
      </c>
      <c r="V4" s="7" t="s">
        <v>593</v>
      </c>
      <c r="W4" s="0" t="s">
        <v>245</v>
      </c>
      <c r="X4" s="7" t="s">
        <v>403</v>
      </c>
      <c r="Y4" s="0" t="s">
        <v>245</v>
      </c>
      <c r="Z4" s="7" t="s">
        <v>398</v>
      </c>
      <c r="AA4" s="0" t="s">
        <v>395</v>
      </c>
      <c r="AB4" s="7" t="s">
        <v>419</v>
      </c>
      <c r="AC4" s="0" t="s">
        <v>299</v>
      </c>
      <c r="AD4" s="7" t="s">
        <v>423</v>
      </c>
      <c r="AE4" s="0" t="s">
        <v>299</v>
      </c>
      <c r="AF4" s="7" t="s">
        <v>488</v>
      </c>
      <c r="AG4" s="0" t="s">
        <v>395</v>
      </c>
      <c r="AH4" s="7" t="s">
        <v>482</v>
      </c>
      <c r="AI4" s="0" t="s">
        <v>274</v>
      </c>
      <c r="AJ4" s="7" t="s">
        <v>527</v>
      </c>
      <c r="AK4" s="0" t="s">
        <v>436</v>
      </c>
      <c r="AL4" s="7" t="s">
        <v>382</v>
      </c>
      <c r="AN4" s="7" t="s">
        <v>498</v>
      </c>
      <c r="AO4" s="0" t="s">
        <v>436</v>
      </c>
      <c r="AP4" s="7" t="s">
        <v>587</v>
      </c>
      <c r="AQ4" s="0" t="s">
        <v>395</v>
      </c>
      <c r="AR4" s="7" t="s">
        <v>580</v>
      </c>
      <c r="AS4" s="0" t="s">
        <v>436</v>
      </c>
      <c r="AT4" s="7" t="s">
        <v>478</v>
      </c>
      <c r="AU4" s="0" t="s">
        <v>395</v>
      </c>
      <c r="AV4" s="7" t="s">
        <v>389</v>
      </c>
      <c r="AW4" s="0" t="s">
        <v>355</v>
      </c>
    </row>
    <row r="5" customFormat="false" ht="15" hidden="false" customHeight="false" outlineLevel="0" collapsed="false">
      <c r="A5" s="7" t="s">
        <v>241</v>
      </c>
      <c r="B5" s="7" t="s">
        <v>248</v>
      </c>
      <c r="C5" s="7" t="s">
        <v>263</v>
      </c>
      <c r="E5" s="7" t="s">
        <v>271</v>
      </c>
      <c r="F5" s="7" t="s">
        <v>316</v>
      </c>
      <c r="H5" s="7" t="s">
        <v>283</v>
      </c>
      <c r="I5" s="7" t="s">
        <v>290</v>
      </c>
      <c r="J5" s="7" t="s">
        <v>304</v>
      </c>
      <c r="K5" s="7" t="s">
        <v>332</v>
      </c>
      <c r="N5" s="7" t="s">
        <v>358</v>
      </c>
      <c r="O5" s="7" t="s">
        <v>368</v>
      </c>
      <c r="P5" s="7" t="s">
        <v>375</v>
      </c>
      <c r="Q5" s="7" t="s">
        <v>549</v>
      </c>
      <c r="R5" s="0" t="s">
        <v>336</v>
      </c>
      <c r="S5" s="7" t="s">
        <v>439</v>
      </c>
      <c r="T5" s="0" t="s">
        <v>263</v>
      </c>
      <c r="U5" s="0" t="s">
        <v>448</v>
      </c>
      <c r="V5" s="7" t="s">
        <v>596</v>
      </c>
      <c r="W5" s="0" t="s">
        <v>259</v>
      </c>
      <c r="X5" s="7" t="s">
        <v>395</v>
      </c>
      <c r="Y5" s="0" t="s">
        <v>259</v>
      </c>
      <c r="Z5" s="7" t="s">
        <v>401</v>
      </c>
      <c r="AA5" s="0" t="s">
        <v>245</v>
      </c>
      <c r="AB5" s="7" t="s">
        <v>422</v>
      </c>
      <c r="AC5" s="0" t="s">
        <v>304</v>
      </c>
      <c r="AD5" s="7" t="s">
        <v>427</v>
      </c>
      <c r="AE5" s="0" t="s">
        <v>304</v>
      </c>
      <c r="AF5" s="7" t="s">
        <v>491</v>
      </c>
      <c r="AG5" s="0" t="s">
        <v>436</v>
      </c>
      <c r="AH5" s="7" t="s">
        <v>485</v>
      </c>
      <c r="AI5" s="0" t="s">
        <v>263</v>
      </c>
      <c r="AJ5" s="7" t="s">
        <v>530</v>
      </c>
      <c r="AK5" s="0" t="s">
        <v>498</v>
      </c>
      <c r="AL5" s="7" t="s">
        <v>387</v>
      </c>
      <c r="AN5" s="7" t="s">
        <v>501</v>
      </c>
      <c r="AO5" s="0" t="s">
        <v>280</v>
      </c>
      <c r="AP5" s="7" t="s">
        <v>590</v>
      </c>
      <c r="AQ5" s="0" t="s">
        <v>382</v>
      </c>
      <c r="AR5" s="7" t="s">
        <v>583</v>
      </c>
      <c r="AS5" s="0" t="s">
        <v>382</v>
      </c>
      <c r="AU5" s="0" t="s">
        <v>382</v>
      </c>
      <c r="AW5" s="0" t="s">
        <v>358</v>
      </c>
    </row>
    <row r="6" customFormat="false" ht="15" hidden="false" customHeight="false" outlineLevel="0" collapsed="false">
      <c r="F6" s="7" t="s">
        <v>318</v>
      </c>
      <c r="I6" s="7" t="s">
        <v>292</v>
      </c>
      <c r="J6" s="7" t="s">
        <v>306</v>
      </c>
      <c r="K6" s="7" t="s">
        <v>334</v>
      </c>
      <c r="N6" s="7" t="s">
        <v>360</v>
      </c>
      <c r="P6" s="7" t="s">
        <v>377</v>
      </c>
      <c r="Q6" s="7" t="s">
        <v>555</v>
      </c>
      <c r="R6" s="0" t="s">
        <v>332</v>
      </c>
      <c r="S6" s="7" t="s">
        <v>441</v>
      </c>
      <c r="T6" s="0" t="s">
        <v>395</v>
      </c>
      <c r="U6" s="0" t="s">
        <v>436</v>
      </c>
      <c r="V6" s="7" t="s">
        <v>598</v>
      </c>
      <c r="W6" s="0" t="s">
        <v>263</v>
      </c>
      <c r="Y6" s="0" t="s">
        <v>263</v>
      </c>
      <c r="Z6" s="7" t="s">
        <v>404</v>
      </c>
      <c r="AA6" s="0" t="s">
        <v>259</v>
      </c>
      <c r="AC6" s="0" t="s">
        <v>322</v>
      </c>
      <c r="AD6" s="7" t="s">
        <v>426</v>
      </c>
      <c r="AE6" s="0" t="s">
        <v>322</v>
      </c>
      <c r="AF6" s="7" t="s">
        <v>493</v>
      </c>
      <c r="AI6" s="0" t="s">
        <v>395</v>
      </c>
      <c r="AJ6" s="7" t="s">
        <v>532</v>
      </c>
      <c r="AK6" s="0" t="s">
        <v>280</v>
      </c>
      <c r="AN6" s="7" t="s">
        <v>503</v>
      </c>
      <c r="AO6" s="0" t="s">
        <v>283</v>
      </c>
      <c r="AQ6" s="0" t="s">
        <v>345</v>
      </c>
      <c r="AR6" s="7" t="s">
        <v>585</v>
      </c>
      <c r="AS6" s="0" t="s">
        <v>372</v>
      </c>
      <c r="AU6" s="0" t="s">
        <v>436</v>
      </c>
      <c r="AW6" s="0" t="s">
        <v>360</v>
      </c>
    </row>
    <row r="7" customFormat="false" ht="15" hidden="false" customHeight="false" outlineLevel="0" collapsed="false">
      <c r="F7" s="7" t="s">
        <v>320</v>
      </c>
      <c r="I7" s="7" t="s">
        <v>294</v>
      </c>
      <c r="J7" s="7" t="s">
        <v>308</v>
      </c>
      <c r="K7" s="7" t="s">
        <v>336</v>
      </c>
      <c r="Q7" s="7" t="s">
        <v>552</v>
      </c>
      <c r="R7" s="0" t="s">
        <v>334</v>
      </c>
      <c r="S7" s="7" t="s">
        <v>445</v>
      </c>
      <c r="T7" s="0" t="s">
        <v>259</v>
      </c>
      <c r="U7" s="0" t="s">
        <v>274</v>
      </c>
      <c r="W7" s="0" t="s">
        <v>253</v>
      </c>
      <c r="Y7" s="0" t="s">
        <v>253</v>
      </c>
      <c r="Z7" s="7" t="s">
        <v>406</v>
      </c>
      <c r="AA7" s="0" t="s">
        <v>263</v>
      </c>
      <c r="AC7" s="0" t="s">
        <v>308</v>
      </c>
      <c r="AD7" s="7" t="s">
        <v>429</v>
      </c>
      <c r="AE7" s="0" t="s">
        <v>308</v>
      </c>
      <c r="AH7" s="25"/>
      <c r="AI7" s="0" t="s">
        <v>436</v>
      </c>
      <c r="AJ7" s="7" t="s">
        <v>534</v>
      </c>
      <c r="AK7" s="0" t="s">
        <v>283</v>
      </c>
      <c r="AN7" s="7" t="s">
        <v>505</v>
      </c>
      <c r="AO7" s="0" t="s">
        <v>274</v>
      </c>
      <c r="AS7" s="0" t="s">
        <v>375</v>
      </c>
      <c r="AU7" s="0" t="s">
        <v>313</v>
      </c>
      <c r="AW7" s="0" t="s">
        <v>364</v>
      </c>
    </row>
    <row r="8" customFormat="false" ht="15" hidden="false" customHeight="false" outlineLevel="0" collapsed="false">
      <c r="F8" s="7" t="s">
        <v>322</v>
      </c>
      <c r="I8" s="7" t="s">
        <v>296</v>
      </c>
      <c r="K8" s="7" t="s">
        <v>338</v>
      </c>
      <c r="Q8" s="7" t="s">
        <v>557</v>
      </c>
      <c r="R8" s="0" t="s">
        <v>395</v>
      </c>
      <c r="S8" s="7" t="s">
        <v>443</v>
      </c>
      <c r="T8" s="0" t="s">
        <v>245</v>
      </c>
      <c r="U8" s="0" t="s">
        <v>263</v>
      </c>
      <c r="W8" s="0" t="s">
        <v>436</v>
      </c>
      <c r="Y8" s="0" t="s">
        <v>355</v>
      </c>
      <c r="Z8" s="7" t="s">
        <v>410</v>
      </c>
      <c r="AA8" s="0" t="s">
        <v>253</v>
      </c>
      <c r="AC8" s="0" t="s">
        <v>280</v>
      </c>
      <c r="AD8" s="7" t="s">
        <v>431</v>
      </c>
      <c r="AE8" s="0" t="s">
        <v>280</v>
      </c>
      <c r="AI8" s="0" t="s">
        <v>259</v>
      </c>
      <c r="AJ8" s="7" t="s">
        <v>389</v>
      </c>
      <c r="AK8" s="0" t="s">
        <v>274</v>
      </c>
      <c r="AN8" s="7" t="s">
        <v>507</v>
      </c>
      <c r="AO8" s="0" t="s">
        <v>263</v>
      </c>
      <c r="AS8" s="0" t="s">
        <v>377</v>
      </c>
      <c r="AU8" s="0" t="s">
        <v>316</v>
      </c>
      <c r="AW8" s="0" t="s">
        <v>392</v>
      </c>
    </row>
    <row r="9" customFormat="false" ht="15" hidden="false" customHeight="false" outlineLevel="0" collapsed="false">
      <c r="F9" s="7" t="s">
        <v>324</v>
      </c>
      <c r="K9" s="7" t="s">
        <v>340</v>
      </c>
      <c r="Q9" s="7" t="s">
        <v>560</v>
      </c>
      <c r="R9" s="0" t="s">
        <v>259</v>
      </c>
      <c r="S9" s="7" t="s">
        <v>459</v>
      </c>
      <c r="T9" s="0" t="s">
        <v>287</v>
      </c>
      <c r="U9" s="0" t="s">
        <v>395</v>
      </c>
      <c r="W9" s="0" t="s">
        <v>382</v>
      </c>
      <c r="Y9" s="0" t="s">
        <v>382</v>
      </c>
      <c r="Z9" s="7" t="s">
        <v>414</v>
      </c>
      <c r="AA9" s="0" t="s">
        <v>355</v>
      </c>
      <c r="AC9" s="0" t="s">
        <v>283</v>
      </c>
      <c r="AD9" s="7" t="s">
        <v>433</v>
      </c>
      <c r="AE9" s="0" t="s">
        <v>283</v>
      </c>
      <c r="AI9" s="0" t="s">
        <v>245</v>
      </c>
      <c r="AJ9" s="7" t="s">
        <v>536</v>
      </c>
      <c r="AK9" s="0" t="s">
        <v>263</v>
      </c>
      <c r="AN9" s="7" t="s">
        <v>510</v>
      </c>
      <c r="AO9" s="0" t="s">
        <v>395</v>
      </c>
      <c r="AU9" s="0" t="s">
        <v>322</v>
      </c>
    </row>
    <row r="10" customFormat="false" ht="15" hidden="false" customHeight="false" outlineLevel="0" collapsed="false">
      <c r="F10" s="7" t="s">
        <v>325</v>
      </c>
      <c r="K10" s="7" t="s">
        <v>342</v>
      </c>
      <c r="Q10" s="7" t="s">
        <v>562</v>
      </c>
      <c r="R10" s="0" t="s">
        <v>263</v>
      </c>
      <c r="S10" s="7" t="s">
        <v>462</v>
      </c>
      <c r="T10" s="0" t="s">
        <v>292</v>
      </c>
      <c r="U10" s="0" t="s">
        <v>259</v>
      </c>
      <c r="Y10" s="0" t="s">
        <v>387</v>
      </c>
      <c r="Z10" s="7" t="s">
        <v>412</v>
      </c>
      <c r="AA10" s="0" t="s">
        <v>382</v>
      </c>
      <c r="AC10" s="0" t="s">
        <v>245</v>
      </c>
      <c r="AE10" s="0" t="s">
        <v>245</v>
      </c>
      <c r="AI10" s="0" t="s">
        <v>287</v>
      </c>
      <c r="AJ10" s="7" t="s">
        <v>538</v>
      </c>
      <c r="AK10" s="0" t="s">
        <v>395</v>
      </c>
      <c r="AN10" s="7" t="s">
        <v>512</v>
      </c>
      <c r="AO10" s="0" t="s">
        <v>287</v>
      </c>
      <c r="AU10" s="0" t="s">
        <v>318</v>
      </c>
    </row>
    <row r="11" customFormat="false" ht="15" hidden="false" customHeight="false" outlineLevel="0" collapsed="false">
      <c r="Q11" s="7" t="s">
        <v>564</v>
      </c>
      <c r="R11" s="0" t="s">
        <v>245</v>
      </c>
      <c r="S11" s="7" t="s">
        <v>464</v>
      </c>
      <c r="T11" s="0" t="s">
        <v>290</v>
      </c>
      <c r="U11" s="0" t="s">
        <v>245</v>
      </c>
      <c r="Z11" s="7" t="s">
        <v>408</v>
      </c>
      <c r="AA11" s="0" t="s">
        <v>387</v>
      </c>
      <c r="AC11" s="0" t="s">
        <v>259</v>
      </c>
      <c r="AE11" s="0" t="s">
        <v>259</v>
      </c>
      <c r="AI11" s="0" t="s">
        <v>292</v>
      </c>
      <c r="AJ11" s="7" t="s">
        <v>540</v>
      </c>
      <c r="AK11" s="0" t="s">
        <v>253</v>
      </c>
      <c r="AN11" s="7" t="s">
        <v>514</v>
      </c>
      <c r="AO11" s="0" t="s">
        <v>445</v>
      </c>
      <c r="AU11" s="0" t="s">
        <v>324</v>
      </c>
    </row>
    <row r="12" customFormat="false" ht="15" hidden="false" customHeight="false" outlineLevel="0" collapsed="false">
      <c r="Q12" s="7" t="s">
        <v>566</v>
      </c>
      <c r="R12" s="0" t="s">
        <v>436</v>
      </c>
      <c r="S12" s="7" t="s">
        <v>466</v>
      </c>
      <c r="T12" s="0" t="s">
        <v>334</v>
      </c>
      <c r="U12" s="0" t="s">
        <v>287</v>
      </c>
      <c r="Z12" s="7" t="s">
        <v>416</v>
      </c>
      <c r="AA12" s="0" t="s">
        <v>488</v>
      </c>
      <c r="AC12" s="0" t="s">
        <v>263</v>
      </c>
      <c r="AE12" s="0" t="s">
        <v>263</v>
      </c>
      <c r="AI12" s="0" t="s">
        <v>290</v>
      </c>
      <c r="AJ12" s="7" t="s">
        <v>542</v>
      </c>
      <c r="AK12" s="0" t="s">
        <v>287</v>
      </c>
      <c r="AN12" s="7" t="s">
        <v>516</v>
      </c>
      <c r="AO12" s="0" t="s">
        <v>443</v>
      </c>
      <c r="AU12" s="0" t="s">
        <v>325</v>
      </c>
    </row>
    <row r="13" customFormat="false" ht="15" hidden="false" customHeight="false" outlineLevel="0" collapsed="false">
      <c r="Q13" s="7" t="s">
        <v>568</v>
      </c>
      <c r="R13" s="0" t="s">
        <v>445</v>
      </c>
      <c r="S13" s="7" t="s">
        <v>468</v>
      </c>
      <c r="T13" s="0" t="s">
        <v>358</v>
      </c>
      <c r="U13" s="0" t="s">
        <v>292</v>
      </c>
      <c r="AC13" s="0" t="s">
        <v>253</v>
      </c>
      <c r="AE13" s="0" t="s">
        <v>253</v>
      </c>
      <c r="AI13" s="0" t="s">
        <v>334</v>
      </c>
      <c r="AJ13" s="7" t="s">
        <v>392</v>
      </c>
      <c r="AK13" s="0" t="s">
        <v>445</v>
      </c>
      <c r="AN13" s="7" t="s">
        <v>518</v>
      </c>
      <c r="AO13" s="0" t="s">
        <v>292</v>
      </c>
    </row>
    <row r="14" customFormat="false" ht="15" hidden="false" customHeight="false" outlineLevel="0" collapsed="false">
      <c r="Q14" s="7" t="s">
        <v>570</v>
      </c>
      <c r="R14" s="0" t="s">
        <v>443</v>
      </c>
      <c r="S14" s="7" t="s">
        <v>470</v>
      </c>
      <c r="T14" s="0" t="s">
        <v>368</v>
      </c>
      <c r="U14" s="0" t="s">
        <v>290</v>
      </c>
      <c r="AC14" s="0" t="s">
        <v>355</v>
      </c>
      <c r="AE14" s="0" t="s">
        <v>355</v>
      </c>
      <c r="AI14" s="0" t="s">
        <v>358</v>
      </c>
      <c r="AK14" s="0" t="s">
        <v>443</v>
      </c>
      <c r="AN14" s="7" t="s">
        <v>520</v>
      </c>
      <c r="AO14" s="0" t="s">
        <v>290</v>
      </c>
    </row>
    <row r="15" customFormat="false" ht="15" hidden="false" customHeight="false" outlineLevel="0" collapsed="false">
      <c r="Q15" s="7" t="s">
        <v>572</v>
      </c>
      <c r="R15" s="0" t="s">
        <v>274</v>
      </c>
      <c r="S15" s="7" t="s">
        <v>472</v>
      </c>
      <c r="T15" s="0" t="s">
        <v>382</v>
      </c>
      <c r="U15" s="0" t="s">
        <v>334</v>
      </c>
      <c r="AC15" s="0" t="s">
        <v>382</v>
      </c>
      <c r="AE15" s="0" t="s">
        <v>382</v>
      </c>
      <c r="AI15" s="0" t="s">
        <v>382</v>
      </c>
      <c r="AK15" s="0" t="s">
        <v>292</v>
      </c>
      <c r="AN15" s="7" t="s">
        <v>522</v>
      </c>
      <c r="AO15" s="0" t="s">
        <v>334</v>
      </c>
    </row>
    <row r="16" customFormat="false" ht="15" hidden="false" customHeight="false" outlineLevel="0" collapsed="false">
      <c r="Q16" s="7" t="s">
        <v>574</v>
      </c>
      <c r="R16" s="0" t="s">
        <v>287</v>
      </c>
      <c r="S16" s="7" t="s">
        <v>474</v>
      </c>
      <c r="T16" s="0" t="s">
        <v>299</v>
      </c>
      <c r="U16" s="0" t="s">
        <v>358</v>
      </c>
      <c r="AE16" s="0" t="s">
        <v>488</v>
      </c>
      <c r="AK16" s="0" t="s">
        <v>290</v>
      </c>
      <c r="AO16" s="0" t="s">
        <v>358</v>
      </c>
    </row>
    <row r="17" customFormat="false" ht="15" hidden="false" customHeight="false" outlineLevel="0" collapsed="false">
      <c r="Q17" s="7" t="s">
        <v>576</v>
      </c>
      <c r="R17" s="0" t="s">
        <v>292</v>
      </c>
      <c r="S17" s="7" t="s">
        <v>476</v>
      </c>
      <c r="T17" s="0" t="s">
        <v>304</v>
      </c>
      <c r="U17" s="0" t="s">
        <v>368</v>
      </c>
      <c r="AK17" s="0" t="s">
        <v>334</v>
      </c>
      <c r="AO17" s="0" t="s">
        <v>382</v>
      </c>
    </row>
    <row r="18" customFormat="false" ht="15" hidden="false" customHeight="false" outlineLevel="0" collapsed="false">
      <c r="Q18" s="7" t="s">
        <v>578</v>
      </c>
      <c r="R18" s="0" t="s">
        <v>290</v>
      </c>
      <c r="T18" s="0" t="s">
        <v>419</v>
      </c>
      <c r="U18" s="0" t="s">
        <v>372</v>
      </c>
      <c r="AK18" s="0" t="s">
        <v>358</v>
      </c>
    </row>
    <row r="19" customFormat="false" ht="15" hidden="false" customHeight="false" outlineLevel="0" collapsed="false">
      <c r="R19" s="0" t="s">
        <v>358</v>
      </c>
      <c r="T19" s="0" t="s">
        <v>503</v>
      </c>
      <c r="U19" s="0" t="s">
        <v>382</v>
      </c>
      <c r="AK19" s="0" t="s">
        <v>382</v>
      </c>
    </row>
    <row r="20" customFormat="false" ht="15" hidden="false" customHeight="false" outlineLevel="0" collapsed="false">
      <c r="R20" s="0" t="s">
        <v>382</v>
      </c>
      <c r="T20" s="0" t="s">
        <v>498</v>
      </c>
      <c r="AK20" s="0" t="s">
        <v>299</v>
      </c>
    </row>
    <row r="21" customFormat="false" ht="15" hidden="false" customHeight="false" outlineLevel="0" collapsed="false">
      <c r="AB21" s="26"/>
      <c r="AK21" s="0" t="s">
        <v>427</v>
      </c>
    </row>
    <row r="22" customFormat="false" ht="15" hidden="false" customHeight="false" outlineLevel="0" collapsed="false">
      <c r="AK22" s="0" t="s">
        <v>355</v>
      </c>
    </row>
    <row r="23" customFormat="false" ht="15" hidden="false" customHeight="false" outlineLevel="0" collapsed="false">
      <c r="AK23" s="0" t="s">
        <v>364</v>
      </c>
    </row>
    <row r="24" customFormat="false" ht="15" hidden="false" customHeight="false" outlineLevel="0" collapsed="false">
      <c r="AK24" s="0" t="s">
        <v>488</v>
      </c>
    </row>
  </sheetData>
  <hyperlinks>
    <hyperlink ref="A1" location="contents!A1" display="Contents"/>
    <hyperlink ref="B1" location="contents!A1" display="Contents"/>
    <hyperlink ref="C1" location="contents!A1" display="Contents"/>
    <hyperlink ref="D1" location="contents!A1" display="Contents"/>
    <hyperlink ref="E1" location="contents!A1" display="Contents"/>
    <hyperlink ref="F1" location="contents!A1" display="Contents"/>
    <hyperlink ref="G1" location="contents!A1" display="Contents"/>
    <hyperlink ref="H1" location="contents!A1" display="Contents"/>
    <hyperlink ref="I1" location="contents!A1" display="Contents"/>
    <hyperlink ref="J1" location="contents!A1" display="Contents"/>
    <hyperlink ref="K1" location="contents!A1" display="Contents"/>
    <hyperlink ref="L1" location="contents!A1" display="Contents"/>
    <hyperlink ref="M1" location="contents!A1" display="Contents"/>
    <hyperlink ref="N1" location="contents!A1" display="Contents"/>
    <hyperlink ref="O1" location="contents!A1" display="Contents"/>
    <hyperlink ref="P1" location="contents!A1" display="Contents"/>
    <hyperlink ref="Q1" location="contents!A1" display="Contents"/>
    <hyperlink ref="R1" location="contents!A1" display="Contents"/>
    <hyperlink ref="S1" location="contents!A1" display="Contents"/>
    <hyperlink ref="T1" location="contents!A1" display="Contents"/>
    <hyperlink ref="U1" location="contents!A1" display="Contents"/>
    <hyperlink ref="V1" location="contents!A1" display="Contents"/>
    <hyperlink ref="W1" location="contents!A1" display="Contents"/>
    <hyperlink ref="X1" location="contents!A1" display="Contents"/>
    <hyperlink ref="Y1" location="contents!A1" display="Contents"/>
    <hyperlink ref="Z1" location="contents!A1" display="Contents"/>
    <hyperlink ref="AA1" location="contents!A1" display="Contents"/>
    <hyperlink ref="AB1" location="contents!A1" display="Contents"/>
    <hyperlink ref="AC1" location="contents!A1" display="Contents"/>
    <hyperlink ref="AD1" location="contents!A1" display="Contents"/>
    <hyperlink ref="AE1" location="contents!A1" display="Contents"/>
    <hyperlink ref="AF1" location="contents!A1" display="Contents"/>
    <hyperlink ref="AG1" location="contents!A1" display="Contents"/>
    <hyperlink ref="AH1" location="contents!A1" display="Contents"/>
    <hyperlink ref="AI1" location="contents!A1" display="Contents"/>
    <hyperlink ref="AJ1" location="contents!A1" display="Contents"/>
    <hyperlink ref="AK1" location="contents!A1" display="Contents"/>
    <hyperlink ref="AL1" location="contents!A1" display="Contents"/>
    <hyperlink ref="AM1" location="contents!A1" display="Contents"/>
    <hyperlink ref="AN1" location="contents!A1" display="Contents"/>
    <hyperlink ref="AO1" location="contents!A1" display="Contents"/>
    <hyperlink ref="AP1" location="contents!A1" display="Contents"/>
    <hyperlink ref="AQ1" location="contents!A1" display="Contents"/>
    <hyperlink ref="AR1" location="contents!A1" display="Contents"/>
    <hyperlink ref="AS1" location="contents!A1" display="Contents"/>
    <hyperlink ref="AT1" location="contents!A1" display="Contents"/>
    <hyperlink ref="AU1" location="contents!A1" display="Contents"/>
    <hyperlink ref="AV1" location="contents!A1" display="Contents"/>
    <hyperlink ref="AW1" location="contents!A1" display="Contents"/>
    <hyperlink ref="B2" location="io_data_names_links!A1" display="Links to IO data names"/>
    <hyperlink ref="C2" location="io_data_names_links!A1" display="Links to IO data names"/>
    <hyperlink ref="D2" location="io_data_names_links!A1" display="Links to IO data names"/>
    <hyperlink ref="E2" location="io_data_names_links!A1" display="Links to IO data names"/>
    <hyperlink ref="F2" location="io_data_names_links!A1" display="Links to IO data names"/>
    <hyperlink ref="G2" location="io_data_names_links!A1" display="Links to IO data names"/>
    <hyperlink ref="H2" location="io_data_names_links!A1" display="Links to IO data names"/>
    <hyperlink ref="I2" location="io_data_names_links!A1" display="Links to IO data names"/>
    <hyperlink ref="J2" location="io_data_names_links!A1" display="Links to IO data names"/>
    <hyperlink ref="K2" location="io_data_names_links!A1" display="Links to IO data names"/>
    <hyperlink ref="L2" location="io_data_names_links!A1" display="Links to IO data names"/>
    <hyperlink ref="M2" location="io_data_names_links!A1" display="Links to IO data names"/>
    <hyperlink ref="N2" location="io_data_names_links!A1" display="Links to IO data names"/>
    <hyperlink ref="O2" location="io_data_names_links!A1" display="Links to IO data names"/>
    <hyperlink ref="P2" location="io_data_names_links!A1" display="Links to IO data names"/>
    <hyperlink ref="Q2" location="io_data_names_links!A1" display="Links to IO data names"/>
    <hyperlink ref="R2" location="io_data_names_links!A1" display="Links to IO data names"/>
    <hyperlink ref="S2" location="io_data_names_links!A1" display="Links to IO data names"/>
    <hyperlink ref="T2" location="io_data_names_links!A1" display="Links to IO data names"/>
    <hyperlink ref="U2" location="io_data_names_links!A1" display="Links to IO data names"/>
    <hyperlink ref="V2" location="io_data_names_links!A1" display="Links to IO data names"/>
    <hyperlink ref="W2" location="io_data_names_links!A1" display="Links to IO data names"/>
    <hyperlink ref="X2" location="io_data_names_links!A1" display="Links to IO data names"/>
    <hyperlink ref="Y2" location="io_data_names_links!A1" display="Links to IO data names"/>
    <hyperlink ref="Z2" location="io_data_names_links!A1" display="Links to IO data names"/>
    <hyperlink ref="AA2" location="io_data_names_links!A1" display="Links to IO data names"/>
    <hyperlink ref="AB2" location="io_data_names_links!A1" display="Links to IO data names"/>
    <hyperlink ref="AC2" location="io_data_names_links!A1" display="Links to IO data names"/>
    <hyperlink ref="AD2" location="io_data_names_links!A1" display="Links to IO data names"/>
    <hyperlink ref="AE2" location="io_data_names_links!A1" display="Links to IO data names"/>
    <hyperlink ref="AF2" location="io_data_names_links!A1" display="Links to IO data names"/>
    <hyperlink ref="AG2" location="io_data_names_links!A1" display="Links to IO data names"/>
    <hyperlink ref="AH2" location="io_data_names_links!A1" display="Links to IO data names"/>
    <hyperlink ref="AI2" location="io_data_names_links!A1" display="Links to IO data names"/>
    <hyperlink ref="AJ2" location="io_data_names_links!A1" display="Links to IO data names"/>
    <hyperlink ref="AK2" location="io_data_names_links!A1" display="Links to IO data names"/>
    <hyperlink ref="AL2" location="io_data_names_links!A1" display="Links to IO data names"/>
    <hyperlink ref="AM2" location="io_data_names_links!A1" display="Links to IO data names"/>
    <hyperlink ref="AN2" location="io_data_names_links!A1" display="Links to IO data names"/>
    <hyperlink ref="AO2" location="io_data_names_links!A1" display="Links to IO data names"/>
    <hyperlink ref="AP2" location="io_data_names_links!A1" display="Links to IO data names"/>
    <hyperlink ref="AQ2" location="io_data_names_links!A1" display="Links to IO data names"/>
    <hyperlink ref="AR2" location="io_data_names_links!A1" display="Links to IO data names"/>
    <hyperlink ref="AS2" location="io_data_names_links!A1" display="Links to IO data names"/>
    <hyperlink ref="AT2" location="io_data_names_links!A1" display="Links to IO data names"/>
    <hyperlink ref="AU2" location="io_data_names_links!A1" display="Links to IO data names"/>
    <hyperlink ref="AV2" location="io_data_names_links!A1" display="Links to IO data names"/>
    <hyperlink ref="AW2" location="io_data_names_links!A1" display="Links to IO data nam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8.42"/>
    <col collapsed="false" customWidth="true" hidden="false" outlineLevel="0" max="2" min="2" style="0" width="142"/>
    <col collapsed="false" customWidth="true" hidden="false" outlineLevel="0" max="3" min="3" style="0" width="31.4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11</v>
      </c>
    </row>
    <row r="3" customFormat="false" ht="15" hidden="false" customHeight="false" outlineLevel="0" collapsed="false">
      <c r="A3" s="3" t="s">
        <v>12</v>
      </c>
      <c r="B3" s="3" t="s">
        <v>653</v>
      </c>
      <c r="C3" s="3" t="s">
        <v>654</v>
      </c>
    </row>
    <row r="4" customFormat="false" ht="15" hidden="false" customHeight="false" outlineLevel="0" collapsed="false">
      <c r="A4" s="0" t="s">
        <v>655</v>
      </c>
      <c r="B4" s="0" t="s">
        <v>656</v>
      </c>
      <c r="C4" s="0" t="s">
        <v>657</v>
      </c>
    </row>
    <row r="5" customFormat="false" ht="15" hidden="false" customHeight="false" outlineLevel="0" collapsed="false">
      <c r="A5" s="0" t="s">
        <v>658</v>
      </c>
      <c r="B5" s="0" t="s">
        <v>659</v>
      </c>
      <c r="C5" s="0" t="s">
        <v>660</v>
      </c>
    </row>
  </sheetData>
  <hyperlinks>
    <hyperlink ref="A1" location="contents!A1" display="Cont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2022-11-03T14:37:43Z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