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wstasbenek\Desktop\Filis\"/>
    </mc:Choice>
  </mc:AlternateContent>
  <xr:revisionPtr revIDLastSave="0" documentId="13_ncr:1_{9D055CB9-A6E2-43E3-8C4B-EB10E6314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3" i="1" l="1"/>
  <c r="M103" i="1"/>
  <c r="N116" i="1"/>
  <c r="N106" i="1"/>
  <c r="O107" i="1"/>
  <c r="O106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05" i="1"/>
  <c r="N104" i="1"/>
  <c r="N105" i="1"/>
  <c r="N107" i="1"/>
  <c r="N108" i="1"/>
  <c r="N109" i="1"/>
  <c r="N110" i="1"/>
  <c r="N111" i="1"/>
  <c r="N112" i="1"/>
  <c r="N113" i="1"/>
  <c r="N114" i="1"/>
  <c r="N115" i="1"/>
  <c r="N117" i="1"/>
  <c r="N118" i="1"/>
  <c r="N119" i="1"/>
  <c r="N120" i="1"/>
  <c r="N121" i="1"/>
  <c r="N122" i="1"/>
  <c r="I106" i="1"/>
  <c r="H105" i="1"/>
  <c r="I105" i="1"/>
  <c r="H104" i="1"/>
  <c r="Z107" i="1"/>
  <c r="AA106" i="1"/>
  <c r="Z105" i="1"/>
  <c r="AA105" i="1"/>
  <c r="Z104" i="1"/>
  <c r="Y103" i="1"/>
  <c r="P103" i="1"/>
  <c r="S103" i="1"/>
  <c r="J130" i="1"/>
  <c r="G104" i="1"/>
  <c r="P122" i="1"/>
  <c r="M106" i="1"/>
  <c r="M104" i="1"/>
  <c r="M105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I111" i="1"/>
  <c r="J107" i="1"/>
  <c r="I107" i="1"/>
  <c r="T106" i="1"/>
  <c r="J132" i="1"/>
  <c r="T105" i="1"/>
  <c r="W106" i="1"/>
  <c r="T107" i="1"/>
  <c r="W107" i="1" s="1"/>
  <c r="T108" i="1"/>
  <c r="W108" i="1" s="1"/>
  <c r="T109" i="1"/>
  <c r="W109" i="1" s="1"/>
  <c r="T110" i="1"/>
  <c r="T111" i="1"/>
  <c r="W111" i="1" s="1"/>
  <c r="T112" i="1"/>
  <c r="W112" i="1" s="1"/>
  <c r="T113" i="1"/>
  <c r="W113" i="1" s="1"/>
  <c r="T114" i="1"/>
  <c r="W114" i="1" s="1"/>
  <c r="T115" i="1"/>
  <c r="W115" i="1" s="1"/>
  <c r="T116" i="1"/>
  <c r="W116" i="1" s="1"/>
  <c r="T117" i="1"/>
  <c r="W117" i="1" s="1"/>
  <c r="T118" i="1"/>
  <c r="T119" i="1"/>
  <c r="W119" i="1" s="1"/>
  <c r="T120" i="1"/>
  <c r="W120" i="1" s="1"/>
  <c r="T121" i="1"/>
  <c r="S104" i="1"/>
  <c r="V104" i="1" s="1"/>
  <c r="S105" i="1"/>
  <c r="V105" i="1" s="1"/>
  <c r="S106" i="1"/>
  <c r="V106" i="1" s="1"/>
  <c r="S107" i="1"/>
  <c r="V107" i="1" s="1"/>
  <c r="S108" i="1"/>
  <c r="V108" i="1" s="1"/>
  <c r="S109" i="1"/>
  <c r="V109" i="1" s="1"/>
  <c r="S110" i="1"/>
  <c r="V110" i="1" s="1"/>
  <c r="S111" i="1"/>
  <c r="V111" i="1" s="1"/>
  <c r="S112" i="1"/>
  <c r="V112" i="1" s="1"/>
  <c r="S113" i="1"/>
  <c r="V113" i="1" s="1"/>
  <c r="S114" i="1"/>
  <c r="V114" i="1" s="1"/>
  <c r="S115" i="1"/>
  <c r="V115" i="1" s="1"/>
  <c r="S116" i="1"/>
  <c r="V116" i="1" s="1"/>
  <c r="S117" i="1"/>
  <c r="V117" i="1" s="1"/>
  <c r="S118" i="1"/>
  <c r="V118" i="1" s="1"/>
  <c r="S119" i="1"/>
  <c r="V119" i="1" s="1"/>
  <c r="S120" i="1"/>
  <c r="V120" i="1" s="1"/>
  <c r="S121" i="1"/>
  <c r="V121" i="1" s="1"/>
  <c r="S122" i="1"/>
  <c r="V122" i="1" s="1"/>
  <c r="T122" i="1"/>
  <c r="W122" i="1" s="1"/>
  <c r="V103" i="1"/>
  <c r="V123" i="1" s="1"/>
  <c r="E3" i="1"/>
  <c r="E46" i="1"/>
  <c r="E6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F5" i="1"/>
  <c r="F3" i="1"/>
  <c r="W105" i="1"/>
  <c r="W121" i="1"/>
  <c r="U106" i="1"/>
  <c r="X106" i="1" s="1"/>
  <c r="U107" i="1"/>
  <c r="X107" i="1" s="1"/>
  <c r="U108" i="1"/>
  <c r="X108" i="1" s="1"/>
  <c r="X123" i="1" s="1"/>
  <c r="U109" i="1"/>
  <c r="X109" i="1" s="1"/>
  <c r="U110" i="1"/>
  <c r="X110" i="1" s="1"/>
  <c r="U111" i="1"/>
  <c r="X111" i="1" s="1"/>
  <c r="U112" i="1"/>
  <c r="X112" i="1" s="1"/>
  <c r="U113" i="1"/>
  <c r="X113" i="1" s="1"/>
  <c r="U114" i="1"/>
  <c r="X114" i="1" s="1"/>
  <c r="U115" i="1"/>
  <c r="X115" i="1" s="1"/>
  <c r="U116" i="1"/>
  <c r="X116" i="1" s="1"/>
  <c r="U117" i="1"/>
  <c r="X117" i="1" s="1"/>
  <c r="U118" i="1"/>
  <c r="X118" i="1" s="1"/>
  <c r="U119" i="1"/>
  <c r="X119" i="1" s="1"/>
  <c r="U120" i="1"/>
  <c r="X120" i="1" s="1"/>
  <c r="U121" i="1"/>
  <c r="X121" i="1" s="1"/>
  <c r="U122" i="1"/>
  <c r="X122" i="1" s="1"/>
  <c r="U105" i="1"/>
  <c r="X105" i="1" s="1"/>
  <c r="T104" i="1"/>
  <c r="W104" i="1" s="1"/>
  <c r="W123" i="1" s="1"/>
  <c r="W110" i="1"/>
  <c r="W118" i="1"/>
  <c r="F12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4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I93" i="1" l="1" a="1"/>
  <c r="I93" i="1" s="1"/>
  <c r="I91" i="1" a="1"/>
  <c r="I91" i="1" s="1"/>
  <c r="I95" i="1" a="1"/>
  <c r="P107" i="1" l="1"/>
  <c r="I95" i="1"/>
  <c r="Y109" i="1" s="1"/>
  <c r="P113" i="1"/>
  <c r="Y111" i="1"/>
  <c r="Z112" i="1" s="1"/>
  <c r="AA113" i="1" s="1"/>
  <c r="G113" i="1"/>
  <c r="H114" i="1" s="1"/>
  <c r="I115" i="1" s="1"/>
  <c r="G110" i="1"/>
  <c r="H111" i="1" s="1"/>
  <c r="I112" i="1" s="1"/>
  <c r="G115" i="1"/>
  <c r="H116" i="1" s="1"/>
  <c r="I117" i="1" s="1"/>
  <c r="Y106" i="1"/>
  <c r="Y122" i="1"/>
  <c r="G108" i="1"/>
  <c r="H109" i="1" s="1"/>
  <c r="I110" i="1" s="1"/>
  <c r="G117" i="1"/>
  <c r="H118" i="1" s="1"/>
  <c r="I119" i="1" s="1"/>
  <c r="G114" i="1"/>
  <c r="H115" i="1" s="1"/>
  <c r="I116" i="1" s="1"/>
  <c r="Y113" i="1"/>
  <c r="G119" i="1"/>
  <c r="H120" i="1" s="1"/>
  <c r="K120" i="1" s="1"/>
  <c r="G112" i="1"/>
  <c r="H113" i="1" s="1"/>
  <c r="I114" i="1" s="1"/>
  <c r="L106" i="1"/>
  <c r="G121" i="1"/>
  <c r="H122" i="1" s="1"/>
  <c r="G118" i="1"/>
  <c r="H119" i="1" s="1"/>
  <c r="I120" i="1" s="1"/>
  <c r="G106" i="1"/>
  <c r="H107" i="1" s="1"/>
  <c r="I108" i="1" s="1"/>
  <c r="G103" i="1"/>
  <c r="Y114" i="1"/>
  <c r="G116" i="1"/>
  <c r="H117" i="1" s="1"/>
  <c r="I118" i="1" s="1"/>
  <c r="Y107" i="1"/>
  <c r="G109" i="1"/>
  <c r="H110" i="1" s="1"/>
  <c r="Y112" i="1"/>
  <c r="Z113" i="1" s="1"/>
  <c r="AA114" i="1" s="1"/>
  <c r="G105" i="1"/>
  <c r="H106" i="1" s="1"/>
  <c r="G122" i="1"/>
  <c r="Y105" i="1"/>
  <c r="Y121" i="1"/>
  <c r="G111" i="1"/>
  <c r="H112" i="1" s="1"/>
  <c r="I113" i="1" s="1"/>
  <c r="G107" i="1"/>
  <c r="H108" i="1" s="1"/>
  <c r="I109" i="1" s="1"/>
  <c r="G120" i="1"/>
  <c r="H121" i="1" s="1"/>
  <c r="P105" i="1"/>
  <c r="AA108" i="1" l="1"/>
  <c r="Z114" i="1"/>
  <c r="AA115" i="1" s="1"/>
  <c r="Y108" i="1"/>
  <c r="Y119" i="1"/>
  <c r="Z120" i="1" s="1"/>
  <c r="AA121" i="1" s="1"/>
  <c r="Y110" i="1"/>
  <c r="Y120" i="1"/>
  <c r="Y115" i="1"/>
  <c r="Y116" i="1"/>
  <c r="Z108" i="1"/>
  <c r="AA109" i="1" s="1"/>
  <c r="Y118" i="1"/>
  <c r="Y117" i="1"/>
  <c r="Z118" i="1" s="1"/>
  <c r="AA119" i="1" s="1"/>
  <c r="Z110" i="1"/>
  <c r="AA111" i="1" s="1"/>
  <c r="Y104" i="1"/>
  <c r="Z122" i="1"/>
  <c r="I121" i="1"/>
  <c r="I122" i="1" s="1"/>
  <c r="Z106" i="1"/>
  <c r="AA107" i="1" s="1"/>
  <c r="Z115" i="1"/>
  <c r="AA116" i="1" s="1"/>
  <c r="Z111" i="1"/>
  <c r="AA112" i="1" s="1"/>
  <c r="L105" i="1"/>
  <c r="J103" i="1"/>
  <c r="R105" i="1"/>
  <c r="P104" i="1"/>
  <c r="Q104" i="1"/>
  <c r="J104" i="1"/>
  <c r="L107" i="1"/>
  <c r="K105" i="1"/>
  <c r="Z117" i="1" l="1"/>
  <c r="AA118" i="1" s="1"/>
  <c r="Z121" i="1"/>
  <c r="AA122" i="1" s="1"/>
  <c r="K104" i="1"/>
  <c r="Z116" i="1"/>
  <c r="AA117" i="1" s="1"/>
  <c r="Z109" i="1"/>
  <c r="AA110" i="1" s="1"/>
  <c r="Z119" i="1"/>
  <c r="AA120" i="1" s="1"/>
  <c r="P106" i="1"/>
  <c r="Q106" i="1"/>
  <c r="R107" i="1"/>
  <c r="J105" i="1"/>
  <c r="K106" i="1"/>
  <c r="R106" i="1" l="1"/>
  <c r="Q105" i="1"/>
  <c r="R108" i="1"/>
  <c r="Q107" i="1"/>
  <c r="L109" i="1"/>
  <c r="L108" i="1"/>
  <c r="J106" i="1"/>
  <c r="R109" i="1" l="1"/>
  <c r="Q108" i="1"/>
  <c r="P108" i="1"/>
  <c r="K107" i="1"/>
  <c r="L110" i="1"/>
  <c r="K108" i="1"/>
  <c r="P109" i="1" l="1"/>
  <c r="R110" i="1"/>
  <c r="Q109" i="1"/>
  <c r="J108" i="1"/>
  <c r="L111" i="1"/>
  <c r="K109" i="1"/>
  <c r="R111" i="1" l="1"/>
  <c r="Q110" i="1"/>
  <c r="P110" i="1"/>
  <c r="L112" i="1"/>
  <c r="J109" i="1"/>
  <c r="K110" i="1"/>
  <c r="R112" i="1" l="1"/>
  <c r="Q111" i="1"/>
  <c r="P111" i="1"/>
  <c r="L113" i="1"/>
  <c r="J110" i="1"/>
  <c r="K111" i="1"/>
  <c r="R113" i="1" l="1"/>
  <c r="Q112" i="1"/>
  <c r="P112" i="1"/>
  <c r="J111" i="1"/>
  <c r="L114" i="1"/>
  <c r="K112" i="1"/>
  <c r="R114" i="1" l="1"/>
  <c r="Q113" i="1"/>
  <c r="L115" i="1"/>
  <c r="J112" i="1"/>
  <c r="K113" i="1"/>
  <c r="P114" i="1" l="1"/>
  <c r="R115" i="1"/>
  <c r="Q114" i="1"/>
  <c r="L116" i="1"/>
  <c r="J113" i="1"/>
  <c r="K114" i="1"/>
  <c r="P115" i="1" l="1"/>
  <c r="R116" i="1"/>
  <c r="Q115" i="1"/>
  <c r="L117" i="1"/>
  <c r="J114" i="1"/>
  <c r="K115" i="1"/>
  <c r="P116" i="1" l="1"/>
  <c r="R117" i="1"/>
  <c r="Q116" i="1"/>
  <c r="L118" i="1"/>
  <c r="J115" i="1"/>
  <c r="K116" i="1"/>
  <c r="P117" i="1" l="1"/>
  <c r="R118" i="1"/>
  <c r="Q117" i="1"/>
  <c r="L119" i="1"/>
  <c r="J116" i="1"/>
  <c r="K117" i="1"/>
  <c r="P118" i="1" l="1"/>
  <c r="R119" i="1"/>
  <c r="Q118" i="1"/>
  <c r="L120" i="1"/>
  <c r="J117" i="1"/>
  <c r="K118" i="1"/>
  <c r="P119" i="1" l="1"/>
  <c r="R120" i="1"/>
  <c r="Q119" i="1"/>
  <c r="J118" i="1"/>
  <c r="K119" i="1"/>
  <c r="P120" i="1" l="1"/>
  <c r="R121" i="1"/>
  <c r="Q120" i="1"/>
  <c r="L121" i="1"/>
  <c r="L122" i="1"/>
  <c r="J119" i="1"/>
  <c r="L123" i="1" l="1"/>
  <c r="P121" i="1"/>
  <c r="R122" i="1"/>
  <c r="R123" i="1" s="1"/>
  <c r="Q121" i="1"/>
  <c r="K122" i="1"/>
  <c r="J120" i="1"/>
  <c r="K121" i="1"/>
  <c r="K123" i="1" l="1"/>
  <c r="P123" i="1"/>
  <c r="Q122" i="1"/>
  <c r="Q123" i="1" s="1"/>
  <c r="J122" i="1"/>
  <c r="J121" i="1"/>
  <c r="J131" i="1" l="1"/>
  <c r="J1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<sst xmlns="http://schemas.openxmlformats.org/spreadsheetml/2006/main" count="38" uniqueCount="26">
  <si>
    <t>oil_monthly_std</t>
  </si>
  <si>
    <t>gas_monthly_std</t>
  </si>
  <si>
    <t>oil_annualized_volatility</t>
  </si>
  <si>
    <t>gas_annualized_volatility</t>
  </si>
  <si>
    <t>AR(1)</t>
  </si>
  <si>
    <t>NC</t>
  </si>
  <si>
    <t>Oil_annualzied_volatility_1d</t>
  </si>
  <si>
    <t>ΜΑΕ1</t>
  </si>
  <si>
    <t>ΜΑΕ2</t>
  </si>
  <si>
    <t>ΜΑΕ3</t>
  </si>
  <si>
    <t>AR(1)-X</t>
  </si>
  <si>
    <t>AR(1)-GAS</t>
  </si>
  <si>
    <t>MAE1</t>
  </si>
  <si>
    <t>MAE2</t>
  </si>
  <si>
    <t>MAE3</t>
  </si>
  <si>
    <t>Gas_annualized_volatility_1d</t>
  </si>
  <si>
    <t>1-step</t>
  </si>
  <si>
    <t>2-step</t>
  </si>
  <si>
    <t>3-step</t>
  </si>
  <si>
    <t>AR-X(1) Coef(auroregressive coef, coef of gas volatility, constant)</t>
  </si>
  <si>
    <t>AR(1)_Oil coefficinets (autoregressive coef, const)</t>
  </si>
  <si>
    <t>AR(1)_gas coefficients(autoregressive coef, const)</t>
  </si>
  <si>
    <t>MIN MAE AR(1)</t>
  </si>
  <si>
    <t>MIN MAE ARX(1)</t>
  </si>
  <si>
    <t>MIN MAE NC</t>
  </si>
  <si>
    <t>MIN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</si>
</sst>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1" xfId="0" applyFill="1" applyBorder="1"/>
    <xf numFmtId="0" fontId="0" fillId="3" borderId="4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1-step ahead forecast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Actual_volatility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Sheet1!$C$103:$C$122</c:f>
              <c:numCache>
                <c:formatCode>General</c:formatCode>
                <c:ptCount val="20"/>
                <c:pt idx="0">
                  <c:v>9.6596592504275117E-2</c:v>
                </c:pt>
                <c:pt idx="1">
                  <c:v>6.5442315168341758E-2</c:v>
                </c:pt>
                <c:pt idx="2">
                  <c:v>0.12467997701220709</c:v>
                </c:pt>
                <c:pt idx="3">
                  <c:v>9.4681896355527567E-2</c:v>
                </c:pt>
                <c:pt idx="4">
                  <c:v>0.1024164177915572</c:v>
                </c:pt>
                <c:pt idx="5">
                  <c:v>6.2927498929834735E-2</c:v>
                </c:pt>
                <c:pt idx="6">
                  <c:v>7.5287875965474413E-2</c:v>
                </c:pt>
                <c:pt idx="7">
                  <c:v>8.0610702943357301E-2</c:v>
                </c:pt>
                <c:pt idx="8">
                  <c:v>7.4213858883734857E-2</c:v>
                </c:pt>
                <c:pt idx="9">
                  <c:v>6.648503054077945E-2</c:v>
                </c:pt>
                <c:pt idx="10">
                  <c:v>7.8375429012423947E-2</c:v>
                </c:pt>
                <c:pt idx="11">
                  <c:v>8.1613790437860184E-2</c:v>
                </c:pt>
                <c:pt idx="12">
                  <c:v>7.2608732105402835E-2</c:v>
                </c:pt>
                <c:pt idx="13">
                  <c:v>7.3131375058648557E-2</c:v>
                </c:pt>
                <c:pt idx="14">
                  <c:v>4.8365264023770643E-2</c:v>
                </c:pt>
                <c:pt idx="15">
                  <c:v>4.3939421176605979E-2</c:v>
                </c:pt>
                <c:pt idx="16">
                  <c:v>4.1533143219087042E-2</c:v>
                </c:pt>
                <c:pt idx="17">
                  <c:v>0.1116562327630929</c:v>
                </c:pt>
                <c:pt idx="18">
                  <c:v>8.2820121533027855E-2</c:v>
                </c:pt>
                <c:pt idx="19">
                  <c:v>6.7184178071284073E-2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1-4EA6-B01B-67D6B4863D3B}"/>
            </c:ext>
          </c:extLst>
        </c:ser>
        <c:ser>
          <c:idx val="2"/>
          <c:order val="1"/>
          <c:tx>
            <c:v>AR(1)-X</c:v>
          </c:tx>
          <c:spPr>
            <a:ln w="7620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Sheet1!$M$103:$M$122</c:f>
              <c:numCache>
                <c:formatCode>General</c:formatCode>
                <c:ptCount val="20"/>
                <c:pt idx="0">
                  <c:v>9.4070508976256254E-2</c:v>
                </c:pt>
                <c:pt idx="1">
                  <c:v>8.9398377631343104E-2</c:v>
                </c:pt>
                <c:pt idx="2">
                  <c:v>7.3068402498449536E-2</c:v>
                </c:pt>
                <c:pt idx="3">
                  <c:v>0.10413769964994472</c:v>
                </c:pt>
                <c:pt idx="4">
                  <c:v>8.8285387032325233E-2</c:v>
                </c:pt>
                <c:pt idx="5">
                  <c:v>9.2342211153969248E-2</c:v>
                </c:pt>
                <c:pt idx="6">
                  <c:v>7.1790040963447668E-2</c:v>
                </c:pt>
                <c:pt idx="7">
                  <c:v>7.8507118410051133E-2</c:v>
                </c:pt>
                <c:pt idx="8">
                  <c:v>8.13315850656946E-2</c:v>
                </c:pt>
                <c:pt idx="9">
                  <c:v>7.7646271891674515E-2</c:v>
                </c:pt>
                <c:pt idx="10">
                  <c:v>7.3566577574445069E-2</c:v>
                </c:pt>
                <c:pt idx="11">
                  <c:v>7.9811360078993421E-2</c:v>
                </c:pt>
                <c:pt idx="12">
                  <c:v>8.1466292315004352E-2</c:v>
                </c:pt>
                <c:pt idx="13">
                  <c:v>7.6807158858858027E-2</c:v>
                </c:pt>
                <c:pt idx="14">
                  <c:v>7.7138334544146286E-2</c:v>
                </c:pt>
                <c:pt idx="15">
                  <c:v>6.3920319415757251E-2</c:v>
                </c:pt>
                <c:pt idx="16">
                  <c:v>6.166064408862746E-2</c:v>
                </c:pt>
                <c:pt idx="17">
                  <c:v>6.0421765556711797E-2</c:v>
                </c:pt>
                <c:pt idx="18">
                  <c:v>9.7249841452579144E-2</c:v>
                </c:pt>
                <c:pt idx="19">
                  <c:v>8.2333872971210836E-2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1-4EA6-B01B-67D6B4863D3B}"/>
            </c:ext>
          </c:extLst>
        </c:ser>
        <c:ser>
          <c:idx val="3"/>
          <c:order val="2"/>
          <c:tx>
            <c:v>NC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Sheet1!$S$103:$S$122</c:f>
              <c:numCache>
                <c:formatCode>General</c:formatCode>
                <c:ptCount val="20"/>
                <c:pt idx="0">
                  <c:v>0.1057380581515287</c:v>
                </c:pt>
                <c:pt idx="1">
                  <c:v>9.6596592504275117E-2</c:v>
                </c:pt>
                <c:pt idx="2">
                  <c:v>6.5442315168341758E-2</c:v>
                </c:pt>
                <c:pt idx="3">
                  <c:v>0.12467997701220709</c:v>
                </c:pt>
                <c:pt idx="4">
                  <c:v>9.4681896355527567E-2</c:v>
                </c:pt>
                <c:pt idx="5">
                  <c:v>0.1024164177915572</c:v>
                </c:pt>
                <c:pt idx="6">
                  <c:v>6.2927498929834735E-2</c:v>
                </c:pt>
                <c:pt idx="7">
                  <c:v>7.5287875965474413E-2</c:v>
                </c:pt>
                <c:pt idx="8">
                  <c:v>8.0610702943357301E-2</c:v>
                </c:pt>
                <c:pt idx="9">
                  <c:v>7.4213858883734857E-2</c:v>
                </c:pt>
                <c:pt idx="10">
                  <c:v>6.648503054077945E-2</c:v>
                </c:pt>
                <c:pt idx="11">
                  <c:v>7.8375429012423947E-2</c:v>
                </c:pt>
                <c:pt idx="12">
                  <c:v>8.1613790437860184E-2</c:v>
                </c:pt>
                <c:pt idx="13">
                  <c:v>7.2608732105402835E-2</c:v>
                </c:pt>
                <c:pt idx="14">
                  <c:v>7.3131375058648557E-2</c:v>
                </c:pt>
                <c:pt idx="15">
                  <c:v>4.8365264023770643E-2</c:v>
                </c:pt>
                <c:pt idx="16">
                  <c:v>4.3939421176605979E-2</c:v>
                </c:pt>
                <c:pt idx="17">
                  <c:v>4.1533143219087042E-2</c:v>
                </c:pt>
                <c:pt idx="18">
                  <c:v>0.1116562327630929</c:v>
                </c:pt>
                <c:pt idx="19">
                  <c:v>8.2820121533027855E-2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21-4EA6-B01B-67D6B4863D3B}"/>
            </c:ext>
          </c:extLst>
        </c:ser>
        <c:ser>
          <c:idx val="1"/>
          <c:order val="3"/>
          <c:tx>
            <c:v>AR(1)_OIL</c:v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Sheet1!$G$103:$G$122</c:f>
              <c:numCache>
                <c:formatCode>General</c:formatCode>
                <c:ptCount val="20"/>
                <c:pt idx="0">
                  <c:v>9.4115378444547815E-2</c:v>
                </c:pt>
                <c:pt idx="1">
                  <c:v>8.9317078903967798E-2</c:v>
                </c:pt>
                <c:pt idx="2">
                  <c:v>7.2964388821604137E-2</c:v>
                </c:pt>
                <c:pt idx="3">
                  <c:v>0.10405787607830565</c:v>
                </c:pt>
                <c:pt idx="4">
                  <c:v>8.8312066578220466E-2</c:v>
                </c:pt>
                <c:pt idx="5">
                  <c:v>9.2371869686954697E-2</c:v>
                </c:pt>
                <c:pt idx="6">
                  <c:v>7.164437712244115E-2</c:v>
                </c:pt>
                <c:pt idx="7">
                  <c:v>7.8132263610241282E-2</c:v>
                </c:pt>
                <c:pt idx="8">
                  <c:v>8.0926183013114689E-2</c:v>
                </c:pt>
                <c:pt idx="9">
                  <c:v>7.7568518597270167E-2</c:v>
                </c:pt>
                <c:pt idx="10">
                  <c:v>7.3511703758353558E-2</c:v>
                </c:pt>
                <c:pt idx="11">
                  <c:v>7.9752901365538809E-2</c:v>
                </c:pt>
                <c:pt idx="12">
                  <c:v>8.1452697518529987E-2</c:v>
                </c:pt>
                <c:pt idx="13">
                  <c:v>7.6725997345182206E-2</c:v>
                </c:pt>
                <c:pt idx="14">
                  <c:v>7.7000329442377113E-2</c:v>
                </c:pt>
                <c:pt idx="15">
                  <c:v>6.400074887333447E-2</c:v>
                </c:pt>
                <c:pt idx="16">
                  <c:v>6.1677650967627215E-2</c:v>
                </c:pt>
                <c:pt idx="17">
                  <c:v>6.0414610349896536E-2</c:v>
                </c:pt>
                <c:pt idx="18">
                  <c:v>9.7221792187761127E-2</c:v>
                </c:pt>
                <c:pt idx="19">
                  <c:v>8.2085893349820943E-2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21-4EA6-B01B-67D6B4863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87664"/>
        <c:axId val="98681904"/>
      </c:lineChart>
      <c:catAx>
        <c:axId val="986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periods ahead (months)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81904"/>
        <c:crosses val="autoZero"/>
        <c:auto val="1"/>
        <c:lblAlgn val="ctr"/>
        <c:lblOffset val="100"/>
        <c:noMultiLvlLbl val="0"/>
      </c:catAx>
      <c:valAx>
        <c:axId val="986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 </a:t>
                </a:r>
                <a:r>
                  <a:rPr lang="en-US"/>
                  <a:t>Oil</a:t>
                </a:r>
                <a:r>
                  <a:rPr lang="en-US" baseline="0"/>
                  <a:t> monthly annuazlised volatility change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87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1885950</xdr:colOff>
      <xdr:row>123</xdr:row>
      <xdr:rowOff>180974</xdr:rowOff>
    </xdr:from>
    <xdr:to>
      <xdr:col>5</xdr:col>
      <xdr:colOff>1143000</xdr:colOff>
      <xdr:row>139</xdr:row>
      <xdr:rowOff>19049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BCD30775-347C-CFFB-32E6-384D5CBF9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3"/>
  <sheetViews>
    <sheetView tabSelected="1" topLeftCell="F116" zoomScaleNormal="100" workbookViewId="0">
      <selection activeCell="J124" sqref="J124"/>
    </sheetView>
  </sheetViews>
  <sheetFormatPr defaultRowHeight="15" x14ac:dyDescent="0.25"/>
  <cols>
    <col min="1" max="1" width="19.140625" customWidth="1"/>
    <col min="2" max="2" width="21.42578125" customWidth="1"/>
    <col min="3" max="3" width="28.42578125" customWidth="1"/>
    <col min="4" max="4" width="25.5703125" customWidth="1"/>
    <col min="5" max="6" width="27.7109375" customWidth="1"/>
    <col min="8" max="8" width="9.5703125" customWidth="1"/>
    <col min="9" max="9" width="15.7109375" customWidth="1"/>
    <col min="10" max="10" width="9.140625" customWidth="1"/>
    <col min="18" max="24" width="9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6</v>
      </c>
      <c r="F1" s="4" t="s">
        <v>15</v>
      </c>
    </row>
    <row r="2" spans="1:6" x14ac:dyDescent="0.25">
      <c r="C2" s="3"/>
      <c r="D2" s="3"/>
      <c r="E2" s="3"/>
      <c r="F2" s="3"/>
    </row>
    <row r="3" spans="1:6" x14ac:dyDescent="0.25">
      <c r="A3">
        <v>7.8248766096754869E-3</v>
      </c>
      <c r="B3">
        <v>5.3191803360489891E-2</v>
      </c>
      <c r="C3" s="8">
        <v>2.710616770183049E-2</v>
      </c>
      <c r="D3" s="8">
        <v>0.18426181193316291</v>
      </c>
      <c r="E3" s="8">
        <f>0</f>
        <v>0</v>
      </c>
      <c r="F3" s="8">
        <f>D2</f>
        <v>0</v>
      </c>
    </row>
    <row r="4" spans="1:6" x14ac:dyDescent="0.25">
      <c r="A4">
        <v>7.9389055170401481E-3</v>
      </c>
      <c r="B4">
        <v>0.1509183092435061</v>
      </c>
      <c r="C4" s="8">
        <v>2.750117542400481E-2</v>
      </c>
      <c r="D4" s="8">
        <v>0.52279635880428854</v>
      </c>
      <c r="E4" s="8">
        <f>C3</f>
        <v>2.710616770183049E-2</v>
      </c>
      <c r="F4" s="8">
        <f>D3</f>
        <v>0.18426181193316291</v>
      </c>
    </row>
    <row r="5" spans="1:6" x14ac:dyDescent="0.25">
      <c r="A5">
        <v>9.1788574346589359E-3</v>
      </c>
      <c r="B5">
        <v>0.1254235622421418</v>
      </c>
      <c r="C5" s="8">
        <v>3.1796494864521213E-2</v>
      </c>
      <c r="D5" s="8">
        <v>0.43447996453933407</v>
      </c>
      <c r="E5" s="8">
        <f t="shared" ref="E5:E68" si="0">C4</f>
        <v>2.750117542400481E-2</v>
      </c>
      <c r="F5" s="8">
        <f>D4</f>
        <v>0.52279635880428854</v>
      </c>
    </row>
    <row r="6" spans="1:6" x14ac:dyDescent="0.25">
      <c r="A6">
        <v>9.9485263998114262E-3</v>
      </c>
      <c r="B6">
        <v>1.452497570221835E-2</v>
      </c>
      <c r="C6" s="8">
        <v>3.4462706369827352E-2</v>
      </c>
      <c r="D6" s="8">
        <v>5.0315991789891233E-2</v>
      </c>
      <c r="E6" s="8">
        <f>C5</f>
        <v>3.1796494864521213E-2</v>
      </c>
      <c r="F6" s="8">
        <f t="shared" ref="F6:F68" si="1">D5</f>
        <v>0.43447996453933407</v>
      </c>
    </row>
    <row r="7" spans="1:6" x14ac:dyDescent="0.25">
      <c r="A7">
        <v>6.1625680082211878E-3</v>
      </c>
      <c r="B7">
        <v>2.2160673708087351E-2</v>
      </c>
      <c r="C7" s="8">
        <v>2.1347761790675272E-2</v>
      </c>
      <c r="D7" s="8">
        <v>7.6766825584726167E-2</v>
      </c>
      <c r="E7" s="8">
        <f t="shared" si="0"/>
        <v>3.4462706369827352E-2</v>
      </c>
      <c r="F7" s="8">
        <f t="shared" si="1"/>
        <v>5.0315991789891233E-2</v>
      </c>
    </row>
    <row r="8" spans="1:6" x14ac:dyDescent="0.25">
      <c r="A8">
        <v>8.4585138475146218E-3</v>
      </c>
      <c r="B8">
        <v>2.5250640473160179E-2</v>
      </c>
      <c r="C8" s="8">
        <v>2.9301151480840459E-2</v>
      </c>
      <c r="D8" s="8">
        <v>8.7470784446336908E-2</v>
      </c>
      <c r="E8" s="8">
        <f t="shared" si="0"/>
        <v>2.1347761790675272E-2</v>
      </c>
      <c r="F8" s="8">
        <f t="shared" si="1"/>
        <v>7.6766825584726167E-2</v>
      </c>
    </row>
    <row r="9" spans="1:6" x14ac:dyDescent="0.25">
      <c r="A9">
        <v>6.6280014079400373E-3</v>
      </c>
      <c r="B9">
        <v>1.9292163373987471E-2</v>
      </c>
      <c r="C9" s="8">
        <v>2.296007038238039E-2</v>
      </c>
      <c r="D9" s="8">
        <v>6.6830014303331423E-2</v>
      </c>
      <c r="E9" s="8">
        <f t="shared" si="0"/>
        <v>2.9301151480840459E-2</v>
      </c>
      <c r="F9" s="8">
        <f t="shared" si="1"/>
        <v>8.7470784446336908E-2</v>
      </c>
    </row>
    <row r="10" spans="1:6" x14ac:dyDescent="0.25">
      <c r="A10">
        <v>7.9421648307960915E-3</v>
      </c>
      <c r="B10">
        <v>1.314684892490056E-2</v>
      </c>
      <c r="C10" s="8">
        <v>2.7512466018051011E-2</v>
      </c>
      <c r="D10" s="8">
        <v>4.5542020594720067E-2</v>
      </c>
      <c r="E10" s="8">
        <f t="shared" si="0"/>
        <v>2.296007038238039E-2</v>
      </c>
      <c r="F10" s="8">
        <f t="shared" si="1"/>
        <v>6.6830014303331423E-2</v>
      </c>
    </row>
    <row r="11" spans="1:6" x14ac:dyDescent="0.25">
      <c r="A11">
        <v>8.1813372742146114E-3</v>
      </c>
      <c r="B11">
        <v>2.316867643426607E-2</v>
      </c>
      <c r="C11" s="8">
        <v>2.8340983665593549E-2</v>
      </c>
      <c r="D11" s="8">
        <v>8.0258649456545123E-2</v>
      </c>
      <c r="E11" s="8">
        <f t="shared" si="0"/>
        <v>2.7512466018051011E-2</v>
      </c>
      <c r="F11" s="8">
        <f t="shared" si="1"/>
        <v>4.5542020594720067E-2</v>
      </c>
    </row>
    <row r="12" spans="1:6" x14ac:dyDescent="0.25">
      <c r="A12">
        <v>1.3175837347231861E-2</v>
      </c>
      <c r="B12">
        <v>1.8626116256954109E-2</v>
      </c>
      <c r="C12" s="8">
        <v>4.5642439435338238E-2</v>
      </c>
      <c r="D12" s="8">
        <v>6.45227594094583E-2</v>
      </c>
      <c r="E12" s="8">
        <f t="shared" si="0"/>
        <v>2.8340983665593549E-2</v>
      </c>
      <c r="F12" s="8">
        <f t="shared" si="1"/>
        <v>8.0258649456545123E-2</v>
      </c>
    </row>
    <row r="13" spans="1:6" x14ac:dyDescent="0.25">
      <c r="A13">
        <v>1.780151805853401E-2</v>
      </c>
      <c r="B13">
        <v>3.4918827373635129E-2</v>
      </c>
      <c r="C13" s="8">
        <v>6.1666267458471563E-2</v>
      </c>
      <c r="D13" s="8">
        <v>0.12096236630372589</v>
      </c>
      <c r="E13" s="8">
        <f t="shared" si="0"/>
        <v>4.5642439435338238E-2</v>
      </c>
      <c r="F13" s="8">
        <f t="shared" si="1"/>
        <v>6.45227594094583E-2</v>
      </c>
    </row>
    <row r="14" spans="1:6" x14ac:dyDescent="0.25">
      <c r="A14">
        <v>1.505551297960921E-2</v>
      </c>
      <c r="B14">
        <v>7.2993707182466172E-2</v>
      </c>
      <c r="C14" s="8">
        <v>5.2153826829391681E-2</v>
      </c>
      <c r="D14" s="8">
        <v>0.25285761894567338</v>
      </c>
      <c r="E14" s="8">
        <f t="shared" si="0"/>
        <v>6.1666267458471563E-2</v>
      </c>
      <c r="F14" s="8">
        <f t="shared" si="1"/>
        <v>0.12096236630372589</v>
      </c>
    </row>
    <row r="15" spans="1:6" x14ac:dyDescent="0.25">
      <c r="A15">
        <v>2.4472196132543211E-2</v>
      </c>
      <c r="B15">
        <v>4.038931821333324E-2</v>
      </c>
      <c r="C15" s="8">
        <v>8.4774174148710843E-2</v>
      </c>
      <c r="D15" s="8">
        <v>0.1399127024571204</v>
      </c>
      <c r="E15" s="8">
        <f t="shared" si="0"/>
        <v>5.2153826829391681E-2</v>
      </c>
      <c r="F15" s="8">
        <f t="shared" si="1"/>
        <v>0.25285761894567338</v>
      </c>
    </row>
    <row r="16" spans="1:6" x14ac:dyDescent="0.25">
      <c r="A16">
        <v>3.3371056617350403E-2</v>
      </c>
      <c r="B16">
        <v>6.1927680113615442E-2</v>
      </c>
      <c r="C16" s="8">
        <v>0.11560073112701701</v>
      </c>
      <c r="D16" s="8">
        <v>0.21452377670330941</v>
      </c>
      <c r="E16" s="8">
        <f t="shared" si="0"/>
        <v>8.4774174148710843E-2</v>
      </c>
      <c r="F16" s="8">
        <f t="shared" si="1"/>
        <v>0.1399127024571204</v>
      </c>
    </row>
    <row r="17" spans="1:6" x14ac:dyDescent="0.25">
      <c r="A17">
        <v>2.4771521800604459E-2</v>
      </c>
      <c r="B17">
        <v>5.5096869155122109E-2</v>
      </c>
      <c r="C17" s="8">
        <v>8.5811068678894015E-2</v>
      </c>
      <c r="D17" s="8">
        <v>0.190861153429292</v>
      </c>
      <c r="E17" s="8">
        <f t="shared" si="0"/>
        <v>0.11560073112701701</v>
      </c>
      <c r="F17" s="8">
        <f t="shared" si="1"/>
        <v>0.21452377670330941</v>
      </c>
    </row>
    <row r="18" spans="1:6" x14ac:dyDescent="0.25">
      <c r="A18">
        <v>1.7769138762891771E-2</v>
      </c>
      <c r="B18">
        <v>2.417426205025687E-2</v>
      </c>
      <c r="C18" s="8">
        <v>6.1554102288140247E-2</v>
      </c>
      <c r="D18" s="8">
        <v>8.374210021305814E-2</v>
      </c>
      <c r="E18" s="8">
        <f t="shared" si="0"/>
        <v>8.5811068678894015E-2</v>
      </c>
      <c r="F18" s="8">
        <f t="shared" si="1"/>
        <v>0.190861153429292</v>
      </c>
    </row>
    <row r="19" spans="1:6" x14ac:dyDescent="0.25">
      <c r="A19">
        <v>2.093405839457842E-2</v>
      </c>
      <c r="B19">
        <v>2.2183697744371671E-2</v>
      </c>
      <c r="C19" s="8">
        <v>7.2517705496047177E-2</v>
      </c>
      <c r="D19" s="8">
        <v>7.6846583186005665E-2</v>
      </c>
      <c r="E19" s="8">
        <f t="shared" si="0"/>
        <v>6.1554102288140247E-2</v>
      </c>
      <c r="F19" s="8">
        <f t="shared" si="1"/>
        <v>8.374210021305814E-2</v>
      </c>
    </row>
    <row r="20" spans="1:6" x14ac:dyDescent="0.25">
      <c r="A20">
        <v>1.9978714604235271E-2</v>
      </c>
      <c r="B20">
        <v>2.6538750962668861E-2</v>
      </c>
      <c r="C20" s="8">
        <v>6.9208297528907628E-2</v>
      </c>
      <c r="D20" s="8">
        <v>9.1932930073519825E-2</v>
      </c>
      <c r="E20" s="8">
        <f t="shared" si="0"/>
        <v>7.2517705496047177E-2</v>
      </c>
      <c r="F20" s="8">
        <f t="shared" si="1"/>
        <v>7.6846583186005665E-2</v>
      </c>
    </row>
    <row r="21" spans="1:6" x14ac:dyDescent="0.25">
      <c r="A21">
        <v>1.9403669766896559E-2</v>
      </c>
      <c r="B21">
        <v>2.5133686850585951E-2</v>
      </c>
      <c r="C21" s="8">
        <v>6.721628377910599E-2</v>
      </c>
      <c r="D21" s="8">
        <v>8.7065645213481327E-2</v>
      </c>
      <c r="E21" s="8">
        <f t="shared" si="0"/>
        <v>6.9208297528907628E-2</v>
      </c>
      <c r="F21" s="8">
        <f t="shared" si="1"/>
        <v>9.1932930073519825E-2</v>
      </c>
    </row>
    <row r="22" spans="1:6" x14ac:dyDescent="0.25">
      <c r="A22">
        <v>3.3242667865205293E-2</v>
      </c>
      <c r="B22">
        <v>2.340610215752387E-2</v>
      </c>
      <c r="C22" s="8">
        <v>0.1151559794433456</v>
      </c>
      <c r="D22" s="8">
        <v>8.1081116287957736E-2</v>
      </c>
      <c r="E22" s="8">
        <f t="shared" si="0"/>
        <v>6.721628377910599E-2</v>
      </c>
      <c r="F22" s="8">
        <f t="shared" si="1"/>
        <v>8.7065645213481327E-2</v>
      </c>
    </row>
    <row r="23" spans="1:6" x14ac:dyDescent="0.25">
      <c r="A23">
        <v>3.1316479219646073E-2</v>
      </c>
      <c r="B23">
        <v>2.135542964844097E-2</v>
      </c>
      <c r="C23" s="8">
        <v>0.1084834662452039</v>
      </c>
      <c r="D23" s="8">
        <v>7.3977378337125047E-2</v>
      </c>
      <c r="E23" s="8">
        <f t="shared" si="0"/>
        <v>0.1151559794433456</v>
      </c>
      <c r="F23" s="8">
        <f t="shared" si="1"/>
        <v>8.1081116287957736E-2</v>
      </c>
    </row>
    <row r="24" spans="1:6" x14ac:dyDescent="0.25">
      <c r="A24">
        <v>2.405216925444234E-2</v>
      </c>
      <c r="B24">
        <v>3.4208868718180588E-2</v>
      </c>
      <c r="C24" s="8">
        <v>8.3319158361880363E-2</v>
      </c>
      <c r="D24" s="8">
        <v>0.1185029973786848</v>
      </c>
      <c r="E24" s="8">
        <f t="shared" si="0"/>
        <v>0.1084834662452039</v>
      </c>
      <c r="F24" s="8">
        <f t="shared" si="1"/>
        <v>7.3977378337125047E-2</v>
      </c>
    </row>
    <row r="25" spans="1:6" x14ac:dyDescent="0.25">
      <c r="A25">
        <v>2.4737919684260031E-2</v>
      </c>
      <c r="B25">
        <v>3.6050139555271851E-2</v>
      </c>
      <c r="C25" s="8">
        <v>8.5694667533393235E-2</v>
      </c>
      <c r="D25" s="8">
        <v>0.1248813466593587</v>
      </c>
      <c r="E25" s="8">
        <f t="shared" si="0"/>
        <v>8.3319158361880363E-2</v>
      </c>
      <c r="F25" s="8">
        <f t="shared" si="1"/>
        <v>0.1185029973786848</v>
      </c>
    </row>
    <row r="26" spans="1:6" x14ac:dyDescent="0.25">
      <c r="A26">
        <v>2.2269747604203648E-2</v>
      </c>
      <c r="B26">
        <v>7.6928592730793666E-2</v>
      </c>
      <c r="C26" s="8">
        <v>7.7144668644432007E-2</v>
      </c>
      <c r="D26" s="8">
        <v>0.26648846232901691</v>
      </c>
      <c r="E26" s="8">
        <f t="shared" si="0"/>
        <v>8.5694667533393235E-2</v>
      </c>
      <c r="F26" s="8">
        <f t="shared" si="1"/>
        <v>0.1248813466593587</v>
      </c>
    </row>
    <row r="27" spans="1:6" x14ac:dyDescent="0.25">
      <c r="A27">
        <v>4.1175983340390597E-2</v>
      </c>
      <c r="B27">
        <v>3.7086160697898878E-2</v>
      </c>
      <c r="C27" s="8">
        <v>0.14263779039433239</v>
      </c>
      <c r="D27" s="8">
        <v>0.12847022917284981</v>
      </c>
      <c r="E27" s="8">
        <f t="shared" si="0"/>
        <v>7.7144668644432007E-2</v>
      </c>
      <c r="F27" s="8">
        <f t="shared" si="1"/>
        <v>0.26648846232901691</v>
      </c>
    </row>
    <row r="28" spans="1:6" x14ac:dyDescent="0.25">
      <c r="A28">
        <v>4.4909176937061153E-2</v>
      </c>
      <c r="B28">
        <v>4.0055696899810582E-2</v>
      </c>
      <c r="C28" s="8">
        <v>0.15556995236218071</v>
      </c>
      <c r="D28" s="8">
        <v>0.13875700432610219</v>
      </c>
      <c r="E28" s="8">
        <f t="shared" si="0"/>
        <v>0.14263779039433239</v>
      </c>
      <c r="F28" s="8">
        <f t="shared" si="1"/>
        <v>0.12847022917284981</v>
      </c>
    </row>
    <row r="29" spans="1:6" x14ac:dyDescent="0.25">
      <c r="A29">
        <v>2.8171545748016859E-2</v>
      </c>
      <c r="B29">
        <v>3.95205826281428E-2</v>
      </c>
      <c r="C29" s="8">
        <v>9.7589097126632343E-2</v>
      </c>
      <c r="D29" s="8">
        <v>0.13690331411333459</v>
      </c>
      <c r="E29" s="8">
        <f t="shared" si="0"/>
        <v>0.15556995236218071</v>
      </c>
      <c r="F29" s="8">
        <f t="shared" si="1"/>
        <v>0.13875700432610219</v>
      </c>
    </row>
    <row r="30" spans="1:6" x14ac:dyDescent="0.25">
      <c r="A30">
        <v>2.8230028310377239E-2</v>
      </c>
      <c r="B30">
        <v>4.9832084660550349E-2</v>
      </c>
      <c r="C30" s="8">
        <v>9.7791686665362337E-2</v>
      </c>
      <c r="D30" s="8">
        <v>0.17262340495829381</v>
      </c>
      <c r="E30" s="8">
        <f t="shared" si="0"/>
        <v>9.7589097126632343E-2</v>
      </c>
      <c r="F30" s="8">
        <f t="shared" si="1"/>
        <v>0.13690331411333459</v>
      </c>
    </row>
    <row r="31" spans="1:6" x14ac:dyDescent="0.25">
      <c r="A31">
        <v>2.6701718553039801E-2</v>
      </c>
      <c r="B31">
        <v>6.7173161535047043E-2</v>
      </c>
      <c r="C31" s="8">
        <v>9.2497466366538897E-2</v>
      </c>
      <c r="D31" s="8">
        <v>0.23269465736746581</v>
      </c>
      <c r="E31" s="8">
        <f t="shared" si="0"/>
        <v>9.7791686665362337E-2</v>
      </c>
      <c r="F31" s="8">
        <f t="shared" si="1"/>
        <v>0.17262340495829381</v>
      </c>
    </row>
    <row r="32" spans="1:6" x14ac:dyDescent="0.25">
      <c r="A32">
        <v>2.3884702871352349E-2</v>
      </c>
      <c r="B32">
        <v>2.5917466517930979E-2</v>
      </c>
      <c r="C32" s="8">
        <v>8.2739037793737036E-2</v>
      </c>
      <c r="D32" s="8">
        <v>8.9780737625043378E-2</v>
      </c>
      <c r="E32" s="8">
        <f t="shared" si="0"/>
        <v>9.2497466366538897E-2</v>
      </c>
      <c r="F32" s="8">
        <f t="shared" si="1"/>
        <v>0.23269465736746581</v>
      </c>
    </row>
    <row r="33" spans="1:6" x14ac:dyDescent="0.25">
      <c r="A33">
        <v>2.414066381098267E-2</v>
      </c>
      <c r="B33">
        <v>2.9273220940060511E-2</v>
      </c>
      <c r="C33" s="8">
        <v>8.3625712498122617E-2</v>
      </c>
      <c r="D33" s="8">
        <v>0.101405411938748</v>
      </c>
      <c r="E33" s="8">
        <f t="shared" si="0"/>
        <v>8.2739037793737036E-2</v>
      </c>
      <c r="F33" s="8">
        <f t="shared" si="1"/>
        <v>8.9780737625043378E-2</v>
      </c>
    </row>
    <row r="34" spans="1:6" x14ac:dyDescent="0.25">
      <c r="A34">
        <v>2.343717008517961E-2</v>
      </c>
      <c r="B34">
        <v>2.6620022745712901E-2</v>
      </c>
      <c r="C34" s="8">
        <v>8.1188738746328939E-2</v>
      </c>
      <c r="D34" s="8">
        <v>9.2214463788427806E-2</v>
      </c>
      <c r="E34" s="8">
        <f t="shared" si="0"/>
        <v>8.3625712498122617E-2</v>
      </c>
      <c r="F34" s="8">
        <f t="shared" si="1"/>
        <v>0.101405411938748</v>
      </c>
    </row>
    <row r="35" spans="1:6" x14ac:dyDescent="0.25">
      <c r="A35">
        <v>2.75197759334645E-2</v>
      </c>
      <c r="B35">
        <v>2.8648405854092781E-2</v>
      </c>
      <c r="C35" s="8">
        <v>9.5331300259343485E-2</v>
      </c>
      <c r="D35" s="8">
        <v>9.924098899028469E-2</v>
      </c>
      <c r="E35" s="8">
        <f t="shared" si="0"/>
        <v>8.1188738746328939E-2</v>
      </c>
      <c r="F35" s="8">
        <f t="shared" si="1"/>
        <v>9.2214463788427806E-2</v>
      </c>
    </row>
    <row r="36" spans="1:6" x14ac:dyDescent="0.25">
      <c r="A36">
        <v>1.8062876737344271E-2</v>
      </c>
      <c r="B36">
        <v>3.5750096470898933E-2</v>
      </c>
      <c r="C36" s="8">
        <v>6.2571640479868462E-2</v>
      </c>
      <c r="D36" s="8">
        <v>0.1238419669261715</v>
      </c>
      <c r="E36" s="8">
        <f t="shared" si="0"/>
        <v>9.5331300259343485E-2</v>
      </c>
      <c r="F36" s="8">
        <f t="shared" si="1"/>
        <v>9.924098899028469E-2</v>
      </c>
    </row>
    <row r="37" spans="1:6" x14ac:dyDescent="0.25">
      <c r="A37">
        <v>2.849070289442459E-2</v>
      </c>
      <c r="B37">
        <v>7.2782814389675626E-2</v>
      </c>
      <c r="C37" s="8">
        <v>9.8694689912986105E-2</v>
      </c>
      <c r="D37" s="8">
        <v>0.25212706488154668</v>
      </c>
      <c r="E37" s="8">
        <f t="shared" si="0"/>
        <v>6.2571640479868462E-2</v>
      </c>
      <c r="F37" s="8">
        <f t="shared" si="1"/>
        <v>0.1238419669261715</v>
      </c>
    </row>
    <row r="38" spans="1:6" x14ac:dyDescent="0.25">
      <c r="A38">
        <v>2.538347116773117E-2</v>
      </c>
      <c r="B38">
        <v>3.3820908500772837E-2</v>
      </c>
      <c r="C38" s="8">
        <v>8.793092346994015E-2</v>
      </c>
      <c r="D38" s="8">
        <v>0.1171590637629534</v>
      </c>
      <c r="E38" s="8">
        <f t="shared" si="0"/>
        <v>9.8694689912986105E-2</v>
      </c>
      <c r="F38" s="8">
        <f t="shared" si="1"/>
        <v>0.25212706488154668</v>
      </c>
    </row>
    <row r="39" spans="1:6" x14ac:dyDescent="0.25">
      <c r="A39">
        <v>1.5343421122302581E-2</v>
      </c>
      <c r="B39">
        <v>3.9005268390568053E-2</v>
      </c>
      <c r="C39" s="8">
        <v>5.3151169891507102E-2</v>
      </c>
      <c r="D39" s="8">
        <v>0.1351182132306484</v>
      </c>
      <c r="E39" s="8">
        <f t="shared" si="0"/>
        <v>8.793092346994015E-2</v>
      </c>
      <c r="F39" s="8">
        <f t="shared" si="1"/>
        <v>0.1171590637629534</v>
      </c>
    </row>
    <row r="40" spans="1:6" x14ac:dyDescent="0.25">
      <c r="A40">
        <v>1.583297519423996E-2</v>
      </c>
      <c r="B40">
        <v>4.4690518199409349E-2</v>
      </c>
      <c r="C40" s="8">
        <v>5.4847034942802637E-2</v>
      </c>
      <c r="D40" s="8">
        <v>0.15481249627591709</v>
      </c>
      <c r="E40" s="8">
        <f t="shared" si="0"/>
        <v>5.3151169891507102E-2</v>
      </c>
      <c r="F40" s="8">
        <f t="shared" si="1"/>
        <v>0.1351182132306484</v>
      </c>
    </row>
    <row r="41" spans="1:6" x14ac:dyDescent="0.25">
      <c r="A41">
        <v>1.8628174651127399E-2</v>
      </c>
      <c r="B41">
        <v>3.7540110480368941E-2</v>
      </c>
      <c r="C41" s="8">
        <v>6.4529889896038611E-2</v>
      </c>
      <c r="D41" s="8">
        <v>0.13004275734749579</v>
      </c>
      <c r="E41" s="8">
        <f t="shared" si="0"/>
        <v>5.4847034942802637E-2</v>
      </c>
      <c r="F41" s="8">
        <f t="shared" si="1"/>
        <v>0.15481249627591709</v>
      </c>
    </row>
    <row r="42" spans="1:6" x14ac:dyDescent="0.25">
      <c r="A42">
        <v>1.492188734907117E-2</v>
      </c>
      <c r="B42">
        <v>2.6241904828240029E-2</v>
      </c>
      <c r="C42" s="8">
        <v>5.1690934066821063E-2</v>
      </c>
      <c r="D42" s="8">
        <v>9.0904624899797531E-2</v>
      </c>
      <c r="E42" s="8">
        <f t="shared" si="0"/>
        <v>6.4529889896038611E-2</v>
      </c>
      <c r="F42" s="8">
        <f t="shared" si="1"/>
        <v>0.13004275734749579</v>
      </c>
    </row>
    <row r="43" spans="1:6" x14ac:dyDescent="0.25">
      <c r="A43">
        <v>2.0378915446552851E-2</v>
      </c>
      <c r="B43">
        <v>2.6132969931106101E-2</v>
      </c>
      <c r="C43" s="8">
        <v>7.0594633913159469E-2</v>
      </c>
      <c r="D43" s="8">
        <v>9.0527263346691006E-2</v>
      </c>
      <c r="E43" s="8">
        <f t="shared" si="0"/>
        <v>5.1690934066821063E-2</v>
      </c>
      <c r="F43" s="8">
        <f t="shared" si="1"/>
        <v>9.0904624899797531E-2</v>
      </c>
    </row>
    <row r="44" spans="1:6" x14ac:dyDescent="0.25">
      <c r="A44">
        <v>1.9975130253291791E-2</v>
      </c>
      <c r="B44">
        <v>3.2227739783551618E-2</v>
      </c>
      <c r="C44" s="8">
        <v>6.9195880973015114E-2</v>
      </c>
      <c r="D44" s="8">
        <v>0.1116401654364404</v>
      </c>
      <c r="E44" s="8">
        <f t="shared" si="0"/>
        <v>7.0594633913159469E-2</v>
      </c>
      <c r="F44" s="8">
        <f t="shared" si="1"/>
        <v>9.0527263346691006E-2</v>
      </c>
    </row>
    <row r="45" spans="1:6" x14ac:dyDescent="0.25">
      <c r="A45">
        <v>1.965265506894023E-2</v>
      </c>
      <c r="B45">
        <v>1.99038055236124E-2</v>
      </c>
      <c r="C45" s="8">
        <v>6.807879416606101E-2</v>
      </c>
      <c r="D45" s="8">
        <v>6.8948804861733479E-2</v>
      </c>
      <c r="E45" s="8">
        <f t="shared" si="0"/>
        <v>6.9195880973015114E-2</v>
      </c>
      <c r="F45" s="8">
        <f t="shared" si="1"/>
        <v>0.1116401654364404</v>
      </c>
    </row>
    <row r="46" spans="1:6" x14ac:dyDescent="0.25">
      <c r="A46">
        <v>1.45877217538778E-2</v>
      </c>
      <c r="B46">
        <v>1.8274558561372539E-2</v>
      </c>
      <c r="C46" s="8">
        <v>5.0533350488788237E-2</v>
      </c>
      <c r="D46" s="8">
        <v>6.3304927828380084E-2</v>
      </c>
      <c r="E46" s="8">
        <f>C45</f>
        <v>6.807879416606101E-2</v>
      </c>
      <c r="F46" s="8">
        <f t="shared" si="1"/>
        <v>6.8948804861733479E-2</v>
      </c>
    </row>
    <row r="47" spans="1:6" x14ac:dyDescent="0.25">
      <c r="A47">
        <v>1.426324691119793E-2</v>
      </c>
      <c r="B47">
        <v>2.6075317326048422E-2</v>
      </c>
      <c r="C47" s="8">
        <v>4.9409336662189322E-2</v>
      </c>
      <c r="D47" s="8">
        <v>9.0327548864393814E-2</v>
      </c>
      <c r="E47" s="8">
        <f t="shared" si="0"/>
        <v>5.0533350488788237E-2</v>
      </c>
      <c r="F47" s="8">
        <f t="shared" si="1"/>
        <v>6.3304927828380084E-2</v>
      </c>
    </row>
    <row r="48" spans="1:6" x14ac:dyDescent="0.25">
      <c r="A48">
        <v>1.320393260085934E-2</v>
      </c>
      <c r="B48">
        <v>3.5540893208708867E-2</v>
      </c>
      <c r="C48" s="8">
        <v>4.5739764248806873E-2</v>
      </c>
      <c r="D48" s="8">
        <v>0.1231172655677269</v>
      </c>
      <c r="E48" s="8">
        <f t="shared" si="0"/>
        <v>4.9409336662189322E-2</v>
      </c>
      <c r="F48" s="8">
        <f t="shared" si="1"/>
        <v>9.0327548864393814E-2</v>
      </c>
    </row>
    <row r="49" spans="1:6" x14ac:dyDescent="0.25">
      <c r="A49">
        <v>1.471505160164872E-2</v>
      </c>
      <c r="B49">
        <v>4.0126336903131353E-2</v>
      </c>
      <c r="C49" s="8">
        <v>5.0974434020106707E-2</v>
      </c>
      <c r="D49" s="8">
        <v>0.13900170847569901</v>
      </c>
      <c r="E49" s="8">
        <f t="shared" si="0"/>
        <v>4.5739764248806873E-2</v>
      </c>
      <c r="F49" s="8">
        <f t="shared" si="1"/>
        <v>0.1231172655677269</v>
      </c>
    </row>
    <row r="50" spans="1:6" x14ac:dyDescent="0.25">
      <c r="A50">
        <v>1.3189376914274719E-2</v>
      </c>
      <c r="B50">
        <v>6.1215098019379008E-2</v>
      </c>
      <c r="C50" s="8">
        <v>4.5689341871399669E-2</v>
      </c>
      <c r="D50" s="8">
        <v>0.2120553199197468</v>
      </c>
      <c r="E50" s="8">
        <f t="shared" si="0"/>
        <v>5.0974434020106707E-2</v>
      </c>
      <c r="F50" s="8">
        <f t="shared" si="1"/>
        <v>0.13900170847569901</v>
      </c>
    </row>
    <row r="51" spans="1:6" x14ac:dyDescent="0.25">
      <c r="A51">
        <v>1.1479860481431519E-2</v>
      </c>
      <c r="B51">
        <v>0.19077017510610969</v>
      </c>
      <c r="C51" s="8">
        <v>3.9767403235283001E-2</v>
      </c>
      <c r="D51" s="8">
        <v>0.66084727170518698</v>
      </c>
      <c r="E51" s="8">
        <f t="shared" si="0"/>
        <v>4.5689341871399669E-2</v>
      </c>
      <c r="F51" s="8">
        <f t="shared" si="1"/>
        <v>0.2120553199197468</v>
      </c>
    </row>
    <row r="52" spans="1:6" x14ac:dyDescent="0.25">
      <c r="A52">
        <v>1.449122997631476E-2</v>
      </c>
      <c r="B52">
        <v>2.9372246628171381E-2</v>
      </c>
      <c r="C52" s="8">
        <v>5.0199093166284597E-2</v>
      </c>
      <c r="D52" s="8">
        <v>0.1017484469848729</v>
      </c>
      <c r="E52" s="8">
        <f t="shared" si="0"/>
        <v>3.9767403235283001E-2</v>
      </c>
      <c r="F52" s="8">
        <f t="shared" si="1"/>
        <v>0.66084727170518698</v>
      </c>
    </row>
    <row r="53" spans="1:6" x14ac:dyDescent="0.25">
      <c r="A53">
        <v>1.471100545740966E-2</v>
      </c>
      <c r="B53">
        <v>2.7598582813338129E-2</v>
      </c>
      <c r="C53" s="8">
        <v>5.096041776531314E-2</v>
      </c>
      <c r="D53" s="8">
        <v>9.5604295299197672E-2</v>
      </c>
      <c r="E53" s="8">
        <f t="shared" si="0"/>
        <v>5.0199093166284597E-2</v>
      </c>
      <c r="F53" s="8">
        <f t="shared" si="1"/>
        <v>0.1017484469848729</v>
      </c>
    </row>
    <row r="54" spans="1:6" x14ac:dyDescent="0.25">
      <c r="A54">
        <v>2.112504861865622E-2</v>
      </c>
      <c r="B54">
        <v>1.4977650335277849E-2</v>
      </c>
      <c r="C54" s="8">
        <v>7.3179315039750614E-2</v>
      </c>
      <c r="D54" s="8">
        <v>5.1884102717404533E-2</v>
      </c>
      <c r="E54" s="8">
        <f t="shared" si="0"/>
        <v>5.096041776531314E-2</v>
      </c>
      <c r="F54" s="8">
        <f t="shared" si="1"/>
        <v>9.5604295299197672E-2</v>
      </c>
    </row>
    <row r="55" spans="1:6" x14ac:dyDescent="0.25">
      <c r="A55">
        <v>1.8222776529173632E-2</v>
      </c>
      <c r="B55">
        <v>1.8893148793768789E-2</v>
      </c>
      <c r="C55" s="8">
        <v>6.3125549607004727E-2</v>
      </c>
      <c r="D55" s="8">
        <v>6.5447787251532372E-2</v>
      </c>
      <c r="E55" s="8">
        <f t="shared" si="0"/>
        <v>7.3179315039750614E-2</v>
      </c>
      <c r="F55" s="8">
        <f t="shared" si="1"/>
        <v>5.1884102717404533E-2</v>
      </c>
    </row>
    <row r="56" spans="1:6" x14ac:dyDescent="0.25">
      <c r="A56">
        <v>1.8465174218132652E-2</v>
      </c>
      <c r="B56">
        <v>2.2467118235427561E-2</v>
      </c>
      <c r="C56" s="8">
        <v>6.3965239832833337E-2</v>
      </c>
      <c r="D56" s="8">
        <v>7.7828380566835526E-2</v>
      </c>
      <c r="E56" s="8">
        <f t="shared" si="0"/>
        <v>6.3125549607004727E-2</v>
      </c>
      <c r="F56" s="8">
        <f t="shared" si="1"/>
        <v>6.5447787251532372E-2</v>
      </c>
    </row>
    <row r="57" spans="1:6" x14ac:dyDescent="0.25">
      <c r="A57">
        <v>2.0212088827107979E-2</v>
      </c>
      <c r="B57">
        <v>1.830209988449933E-2</v>
      </c>
      <c r="C57" s="8">
        <v>7.0016729551292511E-2</v>
      </c>
      <c r="D57" s="8">
        <v>6.3400333770306641E-2</v>
      </c>
      <c r="E57" s="8">
        <f t="shared" si="0"/>
        <v>6.3965239832833337E-2</v>
      </c>
      <c r="F57" s="8">
        <f t="shared" si="1"/>
        <v>7.7828380566835526E-2</v>
      </c>
    </row>
    <row r="58" spans="1:6" x14ac:dyDescent="0.25">
      <c r="A58">
        <v>1.4063264977881769E-2</v>
      </c>
      <c r="B58">
        <v>1.6002030961223261E-2</v>
      </c>
      <c r="C58" s="8">
        <v>4.8716578923990471E-2</v>
      </c>
      <c r="D58" s="8">
        <v>5.5432661298257843E-2</v>
      </c>
      <c r="E58" s="8">
        <f t="shared" si="0"/>
        <v>7.0016729551292511E-2</v>
      </c>
      <c r="F58" s="8">
        <f t="shared" si="1"/>
        <v>6.3400333770306641E-2</v>
      </c>
    </row>
    <row r="59" spans="1:6" x14ac:dyDescent="0.25">
      <c r="A59">
        <v>1.366526188855287E-2</v>
      </c>
      <c r="B59">
        <v>1.6477527154467101E-2</v>
      </c>
      <c r="C59" s="8">
        <v>4.7337855779416391E-2</v>
      </c>
      <c r="D59" s="8">
        <v>5.7079828429265678E-2</v>
      </c>
      <c r="E59" s="8">
        <f t="shared" si="0"/>
        <v>4.8716578923990471E-2</v>
      </c>
      <c r="F59" s="8">
        <f t="shared" si="1"/>
        <v>5.5432661298257843E-2</v>
      </c>
    </row>
    <row r="60" spans="1:6" x14ac:dyDescent="0.25">
      <c r="A60">
        <v>1.2780395449904849E-2</v>
      </c>
      <c r="B60">
        <v>3.3070641694922277E-2</v>
      </c>
      <c r="C60" s="8">
        <v>4.4272588520114592E-2</v>
      </c>
      <c r="D60" s="8">
        <v>0.1145600633090222</v>
      </c>
      <c r="E60" s="8">
        <f t="shared" si="0"/>
        <v>4.7337855779416391E-2</v>
      </c>
      <c r="F60" s="8">
        <f t="shared" si="1"/>
        <v>5.7079828429265678E-2</v>
      </c>
    </row>
    <row r="61" spans="1:6" x14ac:dyDescent="0.25">
      <c r="A61">
        <v>2.478962862877037E-2</v>
      </c>
      <c r="B61">
        <v>5.5366573043674081E-2</v>
      </c>
      <c r="C61" s="8">
        <v>8.5873792571588559E-2</v>
      </c>
      <c r="D61" s="8">
        <v>0.19179543510523381</v>
      </c>
      <c r="E61" s="8">
        <f t="shared" si="0"/>
        <v>4.4272588520114592E-2</v>
      </c>
      <c r="F61" s="8">
        <f t="shared" si="1"/>
        <v>0.1145600633090222</v>
      </c>
    </row>
    <row r="62" spans="1:6" x14ac:dyDescent="0.25">
      <c r="A62">
        <v>2.8286553944369141E-2</v>
      </c>
      <c r="B62">
        <v>4.3803655800379468E-2</v>
      </c>
      <c r="C62" s="8">
        <v>9.7987497205370352E-2</v>
      </c>
      <c r="D62" s="8">
        <v>0.15174031480703279</v>
      </c>
      <c r="E62" s="8">
        <f t="shared" si="0"/>
        <v>8.5873792571588559E-2</v>
      </c>
      <c r="F62" s="8">
        <f t="shared" si="1"/>
        <v>0.19179543510523381</v>
      </c>
    </row>
    <row r="63" spans="1:6" x14ac:dyDescent="0.25">
      <c r="A63">
        <v>1.9962915233294739E-2</v>
      </c>
      <c r="B63">
        <v>6.8698535716719106E-2</v>
      </c>
      <c r="C63" s="8">
        <v>6.9153566902514382E-2</v>
      </c>
      <c r="D63" s="8">
        <v>0.23797870853388539</v>
      </c>
      <c r="E63" s="8">
        <f t="shared" si="0"/>
        <v>9.7987497205370352E-2</v>
      </c>
      <c r="F63" s="8">
        <f t="shared" si="1"/>
        <v>0.15174031480703279</v>
      </c>
    </row>
    <row r="64" spans="1:6" x14ac:dyDescent="0.25">
      <c r="A64">
        <v>1.6170586778227549E-2</v>
      </c>
      <c r="B64">
        <v>3.027725617541429E-2</v>
      </c>
      <c r="C64" s="8">
        <v>5.6016555776183259E-2</v>
      </c>
      <c r="D64" s="8">
        <v>0.1048834920191922</v>
      </c>
      <c r="E64" s="8">
        <f t="shared" si="0"/>
        <v>6.9153566902514382E-2</v>
      </c>
      <c r="F64" s="8">
        <f t="shared" si="1"/>
        <v>0.23797870853388539</v>
      </c>
    </row>
    <row r="65" spans="1:6" x14ac:dyDescent="0.25">
      <c r="A65">
        <v>1.3418573364585519E-2</v>
      </c>
      <c r="B65">
        <v>0.1121832614648175</v>
      </c>
      <c r="C65" s="8">
        <v>4.6483301665105163E-2</v>
      </c>
      <c r="D65" s="8">
        <v>0.38861421723169531</v>
      </c>
      <c r="E65" s="8">
        <f t="shared" si="0"/>
        <v>5.6016555776183259E-2</v>
      </c>
      <c r="F65" s="8">
        <f t="shared" si="1"/>
        <v>0.1048834920191922</v>
      </c>
    </row>
    <row r="66" spans="1:6" x14ac:dyDescent="0.25">
      <c r="A66">
        <v>1.9102824588493859E-2</v>
      </c>
      <c r="B66">
        <v>2.119417149103664E-2</v>
      </c>
      <c r="C66" s="8">
        <v>6.6174125510694778E-2</v>
      </c>
      <c r="D66" s="8">
        <v>7.3418763693606559E-2</v>
      </c>
      <c r="E66" s="8">
        <f t="shared" si="0"/>
        <v>4.6483301665105163E-2</v>
      </c>
      <c r="F66" s="8">
        <f t="shared" si="1"/>
        <v>0.38861421723169531</v>
      </c>
    </row>
    <row r="67" spans="1:6" x14ac:dyDescent="0.25">
      <c r="A67">
        <v>1.8361363793999771E-2</v>
      </c>
      <c r="B67">
        <v>2.5127718755029151E-2</v>
      </c>
      <c r="C67" s="8">
        <v>6.3605629974926498E-2</v>
      </c>
      <c r="D67" s="8">
        <v>8.7044971124023721E-2</v>
      </c>
      <c r="E67" s="8">
        <f t="shared" si="0"/>
        <v>6.6174125510694778E-2</v>
      </c>
      <c r="F67" s="8">
        <f t="shared" si="1"/>
        <v>7.3418763693606559E-2</v>
      </c>
    </row>
    <row r="68" spans="1:6" x14ac:dyDescent="0.25">
      <c r="A68">
        <v>2.12500105041134E-2</v>
      </c>
      <c r="B68">
        <v>2.393374293022826E-2</v>
      </c>
      <c r="C68" s="8">
        <v>7.361219570899348E-2</v>
      </c>
      <c r="D68" s="8">
        <v>8.2908917540895521E-2</v>
      </c>
      <c r="E68" s="8">
        <f t="shared" si="0"/>
        <v>6.3605629974926498E-2</v>
      </c>
      <c r="F68" s="8">
        <f t="shared" si="1"/>
        <v>8.7044971124023721E-2</v>
      </c>
    </row>
    <row r="69" spans="1:6" x14ac:dyDescent="0.25">
      <c r="A69">
        <v>2.141243379079797E-2</v>
      </c>
      <c r="B69">
        <v>2.145669647769818E-2</v>
      </c>
      <c r="C69" s="8">
        <v>7.4174846478733486E-2</v>
      </c>
      <c r="D69" s="8">
        <v>7.4328176923914815E-2</v>
      </c>
      <c r="E69" s="8">
        <f t="shared" ref="E69:E102" si="2">C68</f>
        <v>7.361219570899348E-2</v>
      </c>
      <c r="F69" s="8">
        <f t="shared" ref="F69:F121" si="3">D68</f>
        <v>8.2908917540895521E-2</v>
      </c>
    </row>
    <row r="70" spans="1:6" x14ac:dyDescent="0.25">
      <c r="A70">
        <v>2.65192332496666E-2</v>
      </c>
      <c r="B70">
        <v>4.1213381924633093E-2</v>
      </c>
      <c r="C70" s="8">
        <v>9.186531873238489E-2</v>
      </c>
      <c r="D70" s="8">
        <v>0.1427673428904106</v>
      </c>
      <c r="E70" s="8">
        <f t="shared" si="2"/>
        <v>7.4174846478733486E-2</v>
      </c>
      <c r="F70" s="8">
        <f t="shared" si="3"/>
        <v>7.4328176923914815E-2</v>
      </c>
    </row>
    <row r="71" spans="1:6" x14ac:dyDescent="0.25">
      <c r="A71">
        <v>3.5952661001688549E-2</v>
      </c>
      <c r="B71">
        <v>4.5407081203454838E-2</v>
      </c>
      <c r="C71" s="8">
        <v>0.12454367104444949</v>
      </c>
      <c r="D71" s="8">
        <v>0.15729474333557911</v>
      </c>
      <c r="E71" s="8">
        <f t="shared" si="2"/>
        <v>9.186531873238489E-2</v>
      </c>
      <c r="F71" s="8">
        <f t="shared" si="3"/>
        <v>0.1427673428904106</v>
      </c>
    </row>
    <row r="72" spans="1:6" x14ac:dyDescent="0.25">
      <c r="A72">
        <v>1.8546729717047569E-2</v>
      </c>
      <c r="B72">
        <v>5.0680458081210543E-2</v>
      </c>
      <c r="C72" s="8">
        <v>6.4247756368347855E-2</v>
      </c>
      <c r="D72" s="8">
        <v>0.17556225669504269</v>
      </c>
      <c r="E72" s="8">
        <f t="shared" si="2"/>
        <v>0.12454367104444949</v>
      </c>
      <c r="F72" s="8">
        <f t="shared" si="3"/>
        <v>0.15729474333557911</v>
      </c>
    </row>
    <row r="73" spans="1:6" x14ac:dyDescent="0.25">
      <c r="A73">
        <v>1.217026926118402E-2</v>
      </c>
      <c r="B73">
        <v>3.5943445116198007E-2</v>
      </c>
      <c r="C73" s="8">
        <v>4.2159049404328942E-2</v>
      </c>
      <c r="D73" s="8">
        <v>0.1245117462806368</v>
      </c>
      <c r="E73" s="8">
        <f t="shared" si="2"/>
        <v>6.4247756368347855E-2</v>
      </c>
      <c r="F73" s="8">
        <f t="shared" si="3"/>
        <v>0.17556225669504269</v>
      </c>
    </row>
    <row r="74" spans="1:6" x14ac:dyDescent="0.25">
      <c r="A74">
        <v>1.513260654388511E-2</v>
      </c>
      <c r="B74">
        <v>6.4350170684446775E-2</v>
      </c>
      <c r="C74" s="8">
        <v>5.2420886769916568E-2</v>
      </c>
      <c r="D74" s="8">
        <v>0.22291553020238231</v>
      </c>
      <c r="E74" s="8">
        <f t="shared" si="2"/>
        <v>4.2159049404328942E-2</v>
      </c>
      <c r="F74" s="8">
        <f t="shared" si="3"/>
        <v>0.1245117462806368</v>
      </c>
    </row>
    <row r="75" spans="1:6" x14ac:dyDescent="0.25">
      <c r="A75">
        <v>1.7887202457597159E-2</v>
      </c>
      <c r="B75">
        <v>3.2098691350461561E-2</v>
      </c>
      <c r="C75" s="8">
        <v>6.1963086923658331E-2</v>
      </c>
      <c r="D75" s="8">
        <v>0.1111931285509422</v>
      </c>
      <c r="E75" s="8">
        <f t="shared" si="2"/>
        <v>5.2420886769916568E-2</v>
      </c>
      <c r="F75" s="8">
        <f t="shared" si="3"/>
        <v>0.22291553020238231</v>
      </c>
    </row>
    <row r="76" spans="1:6" x14ac:dyDescent="0.25">
      <c r="A76">
        <v>2.654193764893651E-2</v>
      </c>
      <c r="B76">
        <v>3.1206353872093778E-2</v>
      </c>
      <c r="C76" s="8">
        <v>9.1943969078566543E-2</v>
      </c>
      <c r="D76" s="8">
        <v>0.10810198085088039</v>
      </c>
      <c r="E76" s="8">
        <f t="shared" si="2"/>
        <v>6.1963086923658331E-2</v>
      </c>
      <c r="F76" s="8">
        <f t="shared" si="3"/>
        <v>0.1111931285509422</v>
      </c>
    </row>
    <row r="77" spans="1:6" x14ac:dyDescent="0.25">
      <c r="A77">
        <v>9.7491125907165063E-2</v>
      </c>
      <c r="B77">
        <v>4.7593524608545358E-2</v>
      </c>
      <c r="C77" s="8">
        <v>0.33771916671660868</v>
      </c>
      <c r="D77" s="8">
        <v>0.16486880546656041</v>
      </c>
      <c r="E77" s="8">
        <f t="shared" si="2"/>
        <v>9.1943969078566543E-2</v>
      </c>
      <c r="F77" s="8">
        <f t="shared" si="3"/>
        <v>0.10810198085088039</v>
      </c>
    </row>
    <row r="78" spans="1:6" x14ac:dyDescent="0.25">
      <c r="A78">
        <v>0.20057790631704789</v>
      </c>
      <c r="B78">
        <v>5.9010217735241982E-2</v>
      </c>
      <c r="C78" s="8">
        <v>0.69482224923383484</v>
      </c>
      <c r="D78" s="8">
        <v>0.2044173905662823</v>
      </c>
      <c r="E78" s="8">
        <f t="shared" si="2"/>
        <v>0.33771916671660868</v>
      </c>
      <c r="F78" s="8">
        <f t="shared" si="3"/>
        <v>0.16486880546656041</v>
      </c>
    </row>
    <row r="79" spans="1:6" x14ac:dyDescent="0.25">
      <c r="A79">
        <v>5.7169998458168197E-2</v>
      </c>
      <c r="B79">
        <v>4.1491959589502157E-2</v>
      </c>
      <c r="C79" s="8">
        <v>0.19804268399636341</v>
      </c>
      <c r="D79" s="8">
        <v>0.14373236422922489</v>
      </c>
      <c r="E79" s="8">
        <f t="shared" si="2"/>
        <v>0.69482224923383484</v>
      </c>
      <c r="F79" s="8">
        <f t="shared" si="3"/>
        <v>0.2044173905662823</v>
      </c>
    </row>
    <row r="80" spans="1:6" x14ac:dyDescent="0.25">
      <c r="A80">
        <v>3.4851465775027131E-2</v>
      </c>
      <c r="B80">
        <v>7.9372147165596013E-2</v>
      </c>
      <c r="C80" s="8">
        <v>0.1207290188811897</v>
      </c>
      <c r="D80" s="8">
        <v>0.27495318319329271</v>
      </c>
      <c r="E80" s="8">
        <f t="shared" si="2"/>
        <v>0.19804268399636341</v>
      </c>
      <c r="F80" s="8">
        <f t="shared" si="3"/>
        <v>0.14373236422922489</v>
      </c>
    </row>
    <row r="81" spans="1:15" x14ac:dyDescent="0.25">
      <c r="A81">
        <v>1.4413082095880381E-2</v>
      </c>
      <c r="B81">
        <v>2.876706486758281E-2</v>
      </c>
      <c r="C81" s="8">
        <v>4.9928380967452293E-2</v>
      </c>
      <c r="D81" s="8">
        <v>9.9652035870566161E-2</v>
      </c>
      <c r="E81" s="8">
        <f t="shared" si="2"/>
        <v>0.1207290188811897</v>
      </c>
      <c r="F81" s="8">
        <f t="shared" si="3"/>
        <v>0.27495318319329271</v>
      </c>
    </row>
    <row r="82" spans="1:15" x14ac:dyDescent="0.25">
      <c r="A82">
        <v>1.518818531903213E-2</v>
      </c>
      <c r="B82">
        <v>4.5338005437894832E-2</v>
      </c>
      <c r="C82" s="8">
        <v>5.2613417294670728E-2</v>
      </c>
      <c r="D82" s="8">
        <v>0.15705545786453581</v>
      </c>
      <c r="E82" s="8">
        <f t="shared" si="2"/>
        <v>4.9928380967452293E-2</v>
      </c>
      <c r="F82" s="8">
        <f t="shared" si="3"/>
        <v>9.9652035870566161E-2</v>
      </c>
    </row>
    <row r="83" spans="1:15" x14ac:dyDescent="0.25">
      <c r="A83">
        <v>2.8358514961775352E-2</v>
      </c>
      <c r="B83">
        <v>0.1131285496059686</v>
      </c>
      <c r="C83" s="8">
        <v>9.823677748199415E-2</v>
      </c>
      <c r="D83" s="8">
        <v>0.39188879140822752</v>
      </c>
      <c r="E83" s="8">
        <f t="shared" si="2"/>
        <v>5.2613417294670728E-2</v>
      </c>
      <c r="F83" s="8">
        <f t="shared" si="3"/>
        <v>0.15705545786453581</v>
      </c>
    </row>
    <row r="84" spans="1:15" x14ac:dyDescent="0.25">
      <c r="A84">
        <v>2.765715062453887E-2</v>
      </c>
      <c r="B84">
        <v>0.14261724484188501</v>
      </c>
      <c r="C84" s="8">
        <v>9.5807180148573243E-2</v>
      </c>
      <c r="D84" s="8">
        <v>0.49404062820327022</v>
      </c>
      <c r="E84" s="8">
        <f t="shared" si="2"/>
        <v>9.823677748199415E-2</v>
      </c>
      <c r="F84" s="8">
        <f t="shared" si="3"/>
        <v>0.39188879140822752</v>
      </c>
    </row>
    <row r="85" spans="1:15" x14ac:dyDescent="0.25">
      <c r="A85">
        <v>2.440798668375186E-2</v>
      </c>
      <c r="B85">
        <v>5.2862758210691543E-2</v>
      </c>
      <c r="C85" s="8">
        <v>8.4551746093445637E-2</v>
      </c>
      <c r="D85" s="8">
        <v>0.18312196609829309</v>
      </c>
      <c r="E85" s="8">
        <f t="shared" si="2"/>
        <v>9.5807180148573243E-2</v>
      </c>
      <c r="F85" s="8">
        <f t="shared" si="3"/>
        <v>0.49404062820327022</v>
      </c>
    </row>
    <row r="86" spans="1:15" x14ac:dyDescent="0.25">
      <c r="A86">
        <v>1.3727351918735481E-2</v>
      </c>
      <c r="B86">
        <v>4.1820437340429513E-2</v>
      </c>
      <c r="C86" s="8">
        <v>4.755294195325592E-2</v>
      </c>
      <c r="D86" s="8">
        <v>0.1448702445367491</v>
      </c>
      <c r="E86" s="8">
        <f t="shared" si="2"/>
        <v>8.4551746093445637E-2</v>
      </c>
      <c r="F86" s="8">
        <f t="shared" si="3"/>
        <v>0.18312196609829309</v>
      </c>
    </row>
    <row r="87" spans="1:15" x14ac:dyDescent="0.25">
      <c r="A87">
        <v>1.6947727960010699E-2</v>
      </c>
      <c r="B87">
        <v>3.5662197140001801E-2</v>
      </c>
      <c r="C87" s="8">
        <v>5.8708651799188327E-2</v>
      </c>
      <c r="D87" s="8">
        <v>0.1235374747120412</v>
      </c>
      <c r="E87" s="8">
        <f t="shared" si="2"/>
        <v>4.755294195325592E-2</v>
      </c>
      <c r="F87" s="8">
        <f t="shared" si="3"/>
        <v>0.1448702445367491</v>
      </c>
    </row>
    <row r="88" spans="1:15" x14ac:dyDescent="0.25">
      <c r="A88">
        <v>1.350289226026139E-2</v>
      </c>
      <c r="B88">
        <v>0.37529863167493621</v>
      </c>
      <c r="C88" s="8">
        <v>4.6775390887802547E-2</v>
      </c>
      <c r="D88" s="8">
        <v>1.300072596144136</v>
      </c>
      <c r="E88" s="8">
        <f t="shared" si="2"/>
        <v>5.8708651799188327E-2</v>
      </c>
      <c r="F88" s="8">
        <f t="shared" si="3"/>
        <v>0.1235374747120412</v>
      </c>
    </row>
    <row r="89" spans="1:15" x14ac:dyDescent="0.25">
      <c r="A89">
        <v>3.4343205727175127E-2</v>
      </c>
      <c r="B89">
        <v>2.9018145509240111E-2</v>
      </c>
      <c r="C89" s="8">
        <v>0.1189683544285155</v>
      </c>
      <c r="D89" s="8">
        <v>0.10052180472686099</v>
      </c>
      <c r="E89" s="8">
        <f t="shared" si="2"/>
        <v>4.6775390887802547E-2</v>
      </c>
      <c r="F89" s="8">
        <f t="shared" si="3"/>
        <v>1.300072596144136</v>
      </c>
    </row>
    <row r="90" spans="1:15" x14ac:dyDescent="0.25">
      <c r="A90">
        <v>1.5352058153084189E-2</v>
      </c>
      <c r="B90">
        <v>2.3137331910697199E-2</v>
      </c>
      <c r="C90" s="8">
        <v>5.318108944378766E-2</v>
      </c>
      <c r="D90" s="8">
        <v>8.0150068841824462E-2</v>
      </c>
      <c r="E90" s="8">
        <f t="shared" si="2"/>
        <v>0.1189683544285155</v>
      </c>
      <c r="F90" s="8">
        <f t="shared" si="3"/>
        <v>0.10052180472686099</v>
      </c>
      <c r="I90" s="5" t="s">
        <v>20</v>
      </c>
      <c r="J90" s="5"/>
      <c r="K90" s="5"/>
      <c r="L90" s="5"/>
      <c r="M90" s="5"/>
    </row>
    <row r="91" spans="1:15" x14ac:dyDescent="0.25">
      <c r="A91">
        <v>1.6787986461320521E-2</v>
      </c>
      <c r="B91">
        <v>1.9683504935097781E-2</v>
      </c>
      <c r="C91" s="8">
        <v>5.8155291015571181E-2</v>
      </c>
      <c r="D91" s="8">
        <v>6.8185661237244177E-2</v>
      </c>
      <c r="E91" s="8">
        <f t="shared" si="2"/>
        <v>5.318108944378766E-2</v>
      </c>
      <c r="F91" s="8">
        <f t="shared" si="3"/>
        <v>8.0150068841824462E-2</v>
      </c>
      <c r="I91" s="5" cm="1">
        <f t="array" ref="I91:J91">LINEST(C3:C102,E3:E102,TRUE, FALSE)</f>
        <v>0.5248938983894339</v>
      </c>
      <c r="J91" s="5">
        <v>3.8614116893263259E-2</v>
      </c>
    </row>
    <row r="92" spans="1:15" x14ac:dyDescent="0.25">
      <c r="A92">
        <v>9.3338358743331132E-3</v>
      </c>
      <c r="B92">
        <v>2.6359879333880249E-2</v>
      </c>
      <c r="C92" s="8">
        <v>3.233335592770805E-2</v>
      </c>
      <c r="D92" s="8">
        <v>9.1313300575330866E-2</v>
      </c>
      <c r="E92" s="8">
        <f t="shared" si="2"/>
        <v>5.8155291015571181E-2</v>
      </c>
      <c r="F92" s="8">
        <f t="shared" si="3"/>
        <v>6.8185661237244177E-2</v>
      </c>
      <c r="I92" s="6" t="s">
        <v>19</v>
      </c>
      <c r="J92" s="6"/>
      <c r="K92" s="6"/>
      <c r="L92" s="6"/>
      <c r="M92" s="6"/>
      <c r="N92" s="6"/>
      <c r="O92" s="6"/>
    </row>
    <row r="93" spans="1:15" x14ac:dyDescent="0.25">
      <c r="A93">
        <v>2.2997273775319939E-2</v>
      </c>
      <c r="B93">
        <v>1.9760734127008319E-2</v>
      </c>
      <c r="C93" s="8">
        <v>7.9664893228850911E-2</v>
      </c>
      <c r="D93" s="8">
        <v>6.8453191005677261E-2</v>
      </c>
      <c r="E93" s="8">
        <f t="shared" si="2"/>
        <v>3.233335592770805E-2</v>
      </c>
      <c r="F93" s="8">
        <f t="shared" si="3"/>
        <v>9.1313300575330866E-2</v>
      </c>
      <c r="I93" s="6" cm="1">
        <f t="array" ref="I93:K93">LINEST(C3:C102, D3:E102,TRUE, FALSE)</f>
        <v>0.52491322821090336</v>
      </c>
      <c r="J93" s="6">
        <v>1.2949024637605529E-3</v>
      </c>
      <c r="K93" s="6">
        <v>3.8404697995768268E-2</v>
      </c>
    </row>
    <row r="94" spans="1:15" x14ac:dyDescent="0.25">
      <c r="A94">
        <v>2.3694722672627729E-2</v>
      </c>
      <c r="B94">
        <v>2.3059669601672161E-2</v>
      </c>
      <c r="C94" s="8">
        <v>8.2080927080490876E-2</v>
      </c>
      <c r="D94" s="8">
        <v>7.988103871169551E-2</v>
      </c>
      <c r="E94" s="8">
        <f t="shared" si="2"/>
        <v>7.9664893228850911E-2</v>
      </c>
      <c r="F94" s="8">
        <f t="shared" si="3"/>
        <v>6.8453191005677261E-2</v>
      </c>
      <c r="I94" s="7" t="s">
        <v>21</v>
      </c>
      <c r="J94" s="7"/>
      <c r="K94" s="7"/>
      <c r="L94" s="7"/>
      <c r="M94" s="7"/>
    </row>
    <row r="95" spans="1:15" x14ac:dyDescent="0.25">
      <c r="A95">
        <v>1.3517838984758109E-2</v>
      </c>
      <c r="B95">
        <v>3.7601961700831812E-2</v>
      </c>
      <c r="C95" s="8">
        <v>4.6827167860272668E-2</v>
      </c>
      <c r="D95" s="8">
        <v>0.13025701626019939</v>
      </c>
      <c r="E95" s="8">
        <f t="shared" si="2"/>
        <v>8.2080927080490876E-2</v>
      </c>
      <c r="F95" s="8">
        <f t="shared" si="3"/>
        <v>7.988103871169551E-2</v>
      </c>
      <c r="I95" s="7" cm="1">
        <f t="array" ref="I95:J95">LINEST(D3:D102,F3:F102, TRUE, FALSE)</f>
        <v>9.7476930740240039E-2</v>
      </c>
      <c r="J95" s="7">
        <v>0.14501843656827726</v>
      </c>
    </row>
    <row r="96" spans="1:15" x14ac:dyDescent="0.25">
      <c r="A96">
        <v>1.204632940547413E-2</v>
      </c>
      <c r="B96">
        <v>5.6427969188118092E-2</v>
      </c>
      <c r="C96" s="8">
        <v>4.1729709149984362E-2</v>
      </c>
      <c r="D96" s="8">
        <v>0.1954722192035033</v>
      </c>
      <c r="E96" s="8">
        <f t="shared" si="2"/>
        <v>4.6827167860272668E-2</v>
      </c>
      <c r="F96" s="8">
        <f t="shared" si="3"/>
        <v>0.13025701626019939</v>
      </c>
    </row>
    <row r="97" spans="1:27" x14ac:dyDescent="0.25">
      <c r="A97">
        <v>3.3020456904345533E-2</v>
      </c>
      <c r="B97">
        <v>4.7045329848938687E-2</v>
      </c>
      <c r="C97" s="8">
        <v>0.11438621809493001</v>
      </c>
      <c r="D97" s="8">
        <v>0.16296980311439691</v>
      </c>
      <c r="E97" s="8">
        <f t="shared" si="2"/>
        <v>4.1729709149984362E-2</v>
      </c>
      <c r="F97" s="8">
        <f t="shared" si="3"/>
        <v>0.1954722192035033</v>
      </c>
    </row>
    <row r="98" spans="1:27" x14ac:dyDescent="0.25">
      <c r="A98">
        <v>1.9774767785243359E-2</v>
      </c>
      <c r="B98">
        <v>5.5448322761336918E-2</v>
      </c>
      <c r="C98" s="8">
        <v>6.8501805023835571E-2</v>
      </c>
      <c r="D98" s="8">
        <v>0.19207862443422671</v>
      </c>
      <c r="E98" s="8">
        <f t="shared" si="2"/>
        <v>0.11438621809493001</v>
      </c>
      <c r="F98" s="8">
        <f t="shared" si="3"/>
        <v>0.16296980311439691</v>
      </c>
    </row>
    <row r="99" spans="1:27" x14ac:dyDescent="0.25">
      <c r="A99">
        <v>1.290760787352814E-2</v>
      </c>
      <c r="B99">
        <v>7.805115967948148E-2</v>
      </c>
      <c r="C99" s="8">
        <v>4.4713265282253618E-2</v>
      </c>
      <c r="D99" s="8">
        <v>0.27037714830906662</v>
      </c>
      <c r="E99" s="8">
        <f t="shared" si="2"/>
        <v>6.8501805023835571E-2</v>
      </c>
      <c r="F99" s="8">
        <f t="shared" si="3"/>
        <v>0.19207862443422671</v>
      </c>
    </row>
    <row r="100" spans="1:27" x14ac:dyDescent="0.25">
      <c r="A100">
        <v>2.3168663616330281E-2</v>
      </c>
      <c r="B100">
        <v>7.8063442997320362E-2</v>
      </c>
      <c r="C100" s="8">
        <v>8.0258605053913037E-2</v>
      </c>
      <c r="D100" s="8">
        <v>0.27041969897023149</v>
      </c>
      <c r="E100" s="8">
        <f t="shared" si="2"/>
        <v>4.4713265282253618E-2</v>
      </c>
      <c r="F100" s="8">
        <f t="shared" si="3"/>
        <v>0.27037714830906662</v>
      </c>
    </row>
    <row r="101" spans="1:27" x14ac:dyDescent="0.25">
      <c r="A101">
        <v>5.6576535780994149E-2</v>
      </c>
      <c r="B101">
        <v>3.6367107932628671E-2</v>
      </c>
      <c r="C101" s="8">
        <v>0.19598686897784079</v>
      </c>
      <c r="D101" s="8">
        <v>0.125979357327308</v>
      </c>
      <c r="E101" s="8">
        <f t="shared" si="2"/>
        <v>8.0258605053913037E-2</v>
      </c>
      <c r="F101" s="10">
        <f t="shared" si="3"/>
        <v>0.27041969897023149</v>
      </c>
      <c r="G101" s="18" t="s">
        <v>4</v>
      </c>
      <c r="H101" s="18"/>
      <c r="I101" s="18"/>
      <c r="J101" s="12"/>
      <c r="K101" s="12"/>
      <c r="L101" s="12"/>
      <c r="M101" s="19" t="s">
        <v>10</v>
      </c>
      <c r="N101" s="19"/>
      <c r="O101" s="19"/>
      <c r="P101" s="13"/>
      <c r="Q101" s="13"/>
      <c r="R101" s="13"/>
      <c r="S101" s="20" t="s">
        <v>5</v>
      </c>
      <c r="T101" s="20"/>
      <c r="U101" s="20"/>
      <c r="V101" s="14"/>
      <c r="W101" s="14"/>
      <c r="X101" s="14"/>
      <c r="Y101" s="21" t="s">
        <v>11</v>
      </c>
      <c r="Z101" s="21"/>
      <c r="AA101" s="21"/>
    </row>
    <row r="102" spans="1:27" x14ac:dyDescent="0.25">
      <c r="A102">
        <v>3.0523948168686699E-2</v>
      </c>
      <c r="B102">
        <v>3.6227675417278317E-2</v>
      </c>
      <c r="C102" s="8">
        <v>0.1057380581515287</v>
      </c>
      <c r="D102" s="8">
        <v>0.12549634892568021</v>
      </c>
      <c r="E102" s="8">
        <f t="shared" si="2"/>
        <v>0.19598686897784079</v>
      </c>
      <c r="F102" s="10">
        <f t="shared" si="3"/>
        <v>0.125979357327308</v>
      </c>
      <c r="G102" s="12" t="s">
        <v>16</v>
      </c>
      <c r="H102" s="12" t="s">
        <v>17</v>
      </c>
      <c r="I102" s="12" t="s">
        <v>18</v>
      </c>
      <c r="J102" s="12" t="s">
        <v>7</v>
      </c>
      <c r="K102" s="12" t="s">
        <v>8</v>
      </c>
      <c r="L102" s="12" t="s">
        <v>9</v>
      </c>
      <c r="M102" s="13" t="s">
        <v>16</v>
      </c>
      <c r="N102" s="13" t="s">
        <v>17</v>
      </c>
      <c r="O102" s="13" t="s">
        <v>18</v>
      </c>
      <c r="P102" s="13" t="s">
        <v>12</v>
      </c>
      <c r="Q102" s="13" t="s">
        <v>13</v>
      </c>
      <c r="R102" s="13" t="s">
        <v>14</v>
      </c>
      <c r="S102" s="14" t="s">
        <v>16</v>
      </c>
      <c r="T102" s="14" t="s">
        <v>17</v>
      </c>
      <c r="U102" s="14" t="s">
        <v>18</v>
      </c>
      <c r="V102" s="14" t="s">
        <v>12</v>
      </c>
      <c r="W102" s="14" t="s">
        <v>13</v>
      </c>
      <c r="X102" s="14" t="s">
        <v>14</v>
      </c>
      <c r="Y102" s="16" t="s">
        <v>16</v>
      </c>
      <c r="Z102" s="16" t="s">
        <v>17</v>
      </c>
      <c r="AA102" s="16" t="s">
        <v>18</v>
      </c>
    </row>
    <row r="103" spans="1:27" x14ac:dyDescent="0.25">
      <c r="A103">
        <v>2.7885034342571911E-2</v>
      </c>
      <c r="B103">
        <v>6.4393990348004776E-2</v>
      </c>
      <c r="C103" s="9">
        <v>9.6596592504275117E-2</v>
      </c>
      <c r="D103" s="9">
        <v>0.22306732596968831</v>
      </c>
      <c r="E103" s="9">
        <f t="shared" ref="E103:E122" si="4">C102</f>
        <v>0.1057380581515287</v>
      </c>
      <c r="F103" s="11">
        <f t="shared" si="3"/>
        <v>0.12549634892568021</v>
      </c>
      <c r="G103" s="12">
        <f>$J$91+$I$91*C102</f>
        <v>9.4115378444547815E-2</v>
      </c>
      <c r="H103" s="12"/>
      <c r="I103" s="12"/>
      <c r="J103" s="12">
        <f t="shared" ref="J103:J122" si="5">ABS(C103-G103)</f>
        <v>2.4812140597273019E-3</v>
      </c>
      <c r="K103" s="12"/>
      <c r="L103" s="12"/>
      <c r="M103" s="13">
        <f>$K$93+$I$93*C102+$J$93*D102</f>
        <v>9.4070508976256254E-2</v>
      </c>
      <c r="N103" s="13"/>
      <c r="O103" s="13"/>
      <c r="P103" s="13">
        <f>ABS(C103-M103)</f>
        <v>2.5260835280188632E-3</v>
      </c>
      <c r="Q103" s="13"/>
      <c r="R103" s="13"/>
      <c r="S103" s="14">
        <f>C102</f>
        <v>0.1057380581515287</v>
      </c>
      <c r="T103" s="14"/>
      <c r="U103" s="14"/>
      <c r="V103" s="14">
        <f>ABS(C103-S103)</f>
        <v>9.1414656472535855E-3</v>
      </c>
      <c r="W103" s="14"/>
      <c r="X103" s="14"/>
      <c r="Y103" s="16">
        <f>$J$95+$I$95*D102</f>
        <v>0.15725143548065879</v>
      </c>
      <c r="Z103" s="16"/>
      <c r="AA103" s="16"/>
    </row>
    <row r="104" spans="1:27" x14ac:dyDescent="0.25">
      <c r="A104">
        <v>1.8891569139417221E-2</v>
      </c>
      <c r="B104">
        <v>6.9592129482604431E-2</v>
      </c>
      <c r="C104" s="9">
        <v>6.5442315168341758E-2</v>
      </c>
      <c r="D104" s="9">
        <v>0.24107420814156569</v>
      </c>
      <c r="E104" s="9">
        <f t="shared" si="4"/>
        <v>9.6596592504275117E-2</v>
      </c>
      <c r="F104" s="11">
        <f t="shared" si="3"/>
        <v>0.22306732596968831</v>
      </c>
      <c r="G104" s="12">
        <f>$J$91+$I$91*C103</f>
        <v>8.9317078903967798E-2</v>
      </c>
      <c r="H104" s="12">
        <f>$J$91+G103*$I$91</f>
        <v>8.8014704783418857E-2</v>
      </c>
      <c r="I104" s="12"/>
      <c r="J104" s="12">
        <f t="shared" si="5"/>
        <v>2.3874763735626039E-2</v>
      </c>
      <c r="K104" s="12">
        <f t="shared" ref="K104:K122" si="6">ABS(C104-H104)</f>
        <v>2.2572389615077099E-2</v>
      </c>
      <c r="L104" s="12"/>
      <c r="M104" s="13">
        <f t="shared" ref="M104:M122" si="7">$K$93+$I$93*C103+$J$93*D103</f>
        <v>8.9398377631343104E-2</v>
      </c>
      <c r="N104" s="13">
        <f>$K$93+$I$93*M103+$J$93*Y103</f>
        <v>8.7987177813171488E-2</v>
      </c>
      <c r="O104" s="13"/>
      <c r="P104" s="13">
        <f t="shared" ref="P104:P121" si="8">ABS(C104-M104)</f>
        <v>2.3956062463001346E-2</v>
      </c>
      <c r="Q104" s="13">
        <f>ABS(C104-N104)</f>
        <v>2.254486264482973E-2</v>
      </c>
      <c r="R104" s="13"/>
      <c r="S104" s="14">
        <f t="shared" ref="S104:S122" si="9">C103</f>
        <v>9.6596592504275117E-2</v>
      </c>
      <c r="T104" s="14">
        <f>C102</f>
        <v>0.1057380581515287</v>
      </c>
      <c r="U104" s="14"/>
      <c r="V104" s="14">
        <f t="shared" ref="V104:V122" si="10">ABS(C104-S104)</f>
        <v>3.1154277335933359E-2</v>
      </c>
      <c r="W104" s="14">
        <f>ABS(C103-T104)</f>
        <v>9.1414656472535855E-3</v>
      </c>
      <c r="X104" s="14"/>
      <c r="Y104" s="16">
        <f t="shared" ref="Y104:Y122" si="11">$J$95+$I$95*D103</f>
        <v>0.16676235485223512</v>
      </c>
      <c r="Z104" s="16">
        <f>$J$95+$I$95*Y103</f>
        <v>0.16034682385342877</v>
      </c>
      <c r="AA104" s="16"/>
    </row>
    <row r="105" spans="1:27" x14ac:dyDescent="0.25">
      <c r="A105">
        <v>3.5992009145277067E-2</v>
      </c>
      <c r="B105">
        <v>6.3944113100415326E-2</v>
      </c>
      <c r="C105" s="9">
        <v>0.12467997701220709</v>
      </c>
      <c r="D105" s="9">
        <v>0.22150890546970001</v>
      </c>
      <c r="E105" s="9">
        <f t="shared" si="4"/>
        <v>6.5442315168341758E-2</v>
      </c>
      <c r="F105" s="11">
        <f t="shared" si="3"/>
        <v>0.24107420814156569</v>
      </c>
      <c r="G105" s="12">
        <f t="shared" ref="G105:G122" si="12">$J$91+$I$91*C104</f>
        <v>7.2964388821604137E-2</v>
      </c>
      <c r="H105" s="12">
        <f>$J$91+G104*$I$91</f>
        <v>8.5496106631923585E-2</v>
      </c>
      <c r="I105" s="12">
        <f>$J$91+H104*$I$91</f>
        <v>8.481249840262714E-2</v>
      </c>
      <c r="J105" s="12">
        <f t="shared" si="5"/>
        <v>5.1715588190602957E-2</v>
      </c>
      <c r="K105" s="12">
        <f t="shared" si="6"/>
        <v>3.9183870380283509E-2</v>
      </c>
      <c r="L105" s="12">
        <f t="shared" ref="L105:L122" si="13">ABS(C105-I105)</f>
        <v>3.9867478609579954E-2</v>
      </c>
      <c r="M105" s="13">
        <f t="shared" si="7"/>
        <v>7.3068402498449536E-2</v>
      </c>
      <c r="N105" s="13">
        <f>$K$93+$I$93*M104+$J$93*Y104</f>
        <v>8.554702997921465E-2</v>
      </c>
      <c r="O105" s="13">
        <f>$K$93+$I$93*N104+$J$93*Z104</f>
        <v>8.4797965040110862E-2</v>
      </c>
      <c r="P105" s="13">
        <f t="shared" si="8"/>
        <v>5.1611574513757558E-2</v>
      </c>
      <c r="Q105" s="13">
        <f t="shared" ref="Q105:Q122" si="14">ABS(C105-N105)</f>
        <v>3.9132947032992443E-2</v>
      </c>
      <c r="R105" s="13">
        <f>ABS(C105-O105)</f>
        <v>3.9882011972096232E-2</v>
      </c>
      <c r="S105" s="14">
        <f t="shared" si="9"/>
        <v>6.5442315168341758E-2</v>
      </c>
      <c r="T105" s="14">
        <f t="shared" ref="T105:T121" si="15">C103</f>
        <v>9.6596592504275117E-2</v>
      </c>
      <c r="U105" s="14">
        <f>C102</f>
        <v>0.1057380581515287</v>
      </c>
      <c r="V105" s="14">
        <f t="shared" si="10"/>
        <v>5.9237661843865336E-2</v>
      </c>
      <c r="W105" s="14">
        <f t="shared" ref="W105:W122" si="16">ABS(C104-T105)</f>
        <v>3.1154277335933359E-2</v>
      </c>
      <c r="X105" s="14">
        <f>ABS(C103-U105)</f>
        <v>9.1414656472535855E-3</v>
      </c>
      <c r="Y105" s="16">
        <f t="shared" si="11"/>
        <v>0.16851761045855088</v>
      </c>
      <c r="Z105" s="16">
        <f>$J$95+$I$95*Y104</f>
        <v>0.16127391908228791</v>
      </c>
      <c r="AA105" s="16">
        <f>$J$95+$I$95*Z104</f>
        <v>0.1606485528114554</v>
      </c>
    </row>
    <row r="106" spans="1:27" x14ac:dyDescent="0.25">
      <c r="A106">
        <v>2.7332309174124041E-2</v>
      </c>
      <c r="B106">
        <v>4.0330433931282141E-2</v>
      </c>
      <c r="C106" s="9">
        <v>9.4681896355527567E-2</v>
      </c>
      <c r="D106" s="9">
        <v>0.13970872132056089</v>
      </c>
      <c r="E106" s="9">
        <f t="shared" si="4"/>
        <v>0.12467997701220709</v>
      </c>
      <c r="F106" s="11">
        <f t="shared" si="3"/>
        <v>0.22150890546970001</v>
      </c>
      <c r="G106" s="12">
        <f t="shared" si="12"/>
        <v>0.10405787607830565</v>
      </c>
      <c r="H106" s="12">
        <f t="shared" ref="H105:I122" si="17">$J$91+G105*$I$91</f>
        <v>7.6912679385437485E-2</v>
      </c>
      <c r="I106" s="12">
        <f>$J$91+H105*$I$91</f>
        <v>8.3490501600412353E-2</v>
      </c>
      <c r="J106" s="12">
        <f t="shared" si="5"/>
        <v>9.37597972277808E-3</v>
      </c>
      <c r="K106" s="12">
        <f t="shared" si="6"/>
        <v>1.7769216970090082E-2</v>
      </c>
      <c r="L106" s="12">
        <f t="shared" si="13"/>
        <v>1.1191394755115214E-2</v>
      </c>
      <c r="M106" s="13">
        <f>$K$93+$I$93*C105+$J$93*D105</f>
        <v>0.10413769964994472</v>
      </c>
      <c r="N106" s="13">
        <f>$K$93+$I$93*M105+$J$93*Y105</f>
        <v>7.6977482900412869E-2</v>
      </c>
      <c r="O106" s="13">
        <f t="shared" ref="O106:O122" si="18">$K$93+$I$93*N105+$J$93*Z105</f>
        <v>8.3518299661172732E-2</v>
      </c>
      <c r="P106" s="13">
        <f t="shared" si="8"/>
        <v>9.4558032944171561E-3</v>
      </c>
      <c r="Q106" s="13">
        <f t="shared" si="14"/>
        <v>1.7704413455114698E-2</v>
      </c>
      <c r="R106" s="13">
        <f t="shared" ref="R106:R122" si="19">ABS(C106-O106)</f>
        <v>1.1163596694354835E-2</v>
      </c>
      <c r="S106" s="14">
        <f t="shared" si="9"/>
        <v>0.12467997701220709</v>
      </c>
      <c r="T106" s="14">
        <f>C104</f>
        <v>6.5442315168341758E-2</v>
      </c>
      <c r="U106" s="14">
        <f t="shared" ref="U106:U122" si="20">C103</f>
        <v>9.6596592504275117E-2</v>
      </c>
      <c r="V106" s="14">
        <f t="shared" si="10"/>
        <v>2.9998080656679527E-2</v>
      </c>
      <c r="W106" s="14">
        <f t="shared" si="16"/>
        <v>5.9237661843865336E-2</v>
      </c>
      <c r="X106" s="14">
        <f t="shared" ref="X106:X122" si="21">ABS(C104-U106)</f>
        <v>3.1154277335933359E-2</v>
      </c>
      <c r="Y106" s="16">
        <f t="shared" si="11"/>
        <v>0.16661044480509357</v>
      </c>
      <c r="Z106" s="16">
        <f t="shared" ref="Z105:AA122" si="22">$J$95+$I$95*Y105</f>
        <v>0.16144501601145617</v>
      </c>
      <c r="AA106" s="16">
        <f>$J$95+$I$95*Z105</f>
        <v>0.16073892320886851</v>
      </c>
    </row>
    <row r="107" spans="1:27" x14ac:dyDescent="0.25">
      <c r="A107">
        <v>2.956507319069638E-2</v>
      </c>
      <c r="B107">
        <v>3.9632992653402858E-2</v>
      </c>
      <c r="C107" s="9">
        <v>0.1024164177915572</v>
      </c>
      <c r="D107" s="9">
        <v>0.13729271386339559</v>
      </c>
      <c r="E107" s="9">
        <f t="shared" si="4"/>
        <v>9.4681896355527567E-2</v>
      </c>
      <c r="F107" s="11">
        <f t="shared" si="3"/>
        <v>0.13970872132056089</v>
      </c>
      <c r="G107" s="12">
        <f>$J$91+$I$91*C106</f>
        <v>8.8312066578220466E-2</v>
      </c>
      <c r="H107" s="12">
        <f t="shared" si="17"/>
        <v>9.3233461126129735E-2</v>
      </c>
      <c r="I107" s="12">
        <f>$J$91+H106*$I$91</f>
        <v>7.8985113011462188E-2</v>
      </c>
      <c r="J107" s="12">
        <f t="shared" si="5"/>
        <v>1.4104351213336738E-2</v>
      </c>
      <c r="K107" s="12">
        <f t="shared" si="6"/>
        <v>9.1829566654274691E-3</v>
      </c>
      <c r="L107" s="12">
        <f t="shared" si="13"/>
        <v>2.3431304780095016E-2</v>
      </c>
      <c r="M107" s="13">
        <f t="shared" si="7"/>
        <v>8.8285387032325233E-2</v>
      </c>
      <c r="N107" s="13">
        <f t="shared" ref="N105:N122" si="23">$K$93+$I$93*M106+$J$93*Y106</f>
        <v>9.3283698372944576E-2</v>
      </c>
      <c r="O107" s="13">
        <f>$K$93+$I$93*N106+$J$93*Z106</f>
        <v>7.9020252593568693E-2</v>
      </c>
      <c r="P107" s="13">
        <f>ABS(C107-M107)</f>
        <v>1.4131030759231972E-2</v>
      </c>
      <c r="Q107" s="13">
        <f t="shared" si="14"/>
        <v>9.1327194186126281E-3</v>
      </c>
      <c r="R107" s="13">
        <f t="shared" si="19"/>
        <v>2.3396165197988511E-2</v>
      </c>
      <c r="S107" s="14">
        <f t="shared" si="9"/>
        <v>9.4681896355527567E-2</v>
      </c>
      <c r="T107" s="14">
        <f t="shared" si="15"/>
        <v>0.12467997701220709</v>
      </c>
      <c r="U107" s="14">
        <f t="shared" si="20"/>
        <v>6.5442315168341758E-2</v>
      </c>
      <c r="V107" s="14">
        <f t="shared" si="10"/>
        <v>7.7345214360296372E-3</v>
      </c>
      <c r="W107" s="14">
        <f t="shared" si="16"/>
        <v>2.9998080656679527E-2</v>
      </c>
      <c r="X107" s="14">
        <f t="shared" si="21"/>
        <v>5.9237661843865336E-2</v>
      </c>
      <c r="Y107" s="16">
        <f t="shared" si="11"/>
        <v>0.15863681392024906</v>
      </c>
      <c r="Z107" s="16">
        <f>$J$95+$I$95*Y106</f>
        <v>0.16125911135714394</v>
      </c>
      <c r="AA107" s="16">
        <f t="shared" si="22"/>
        <v>0.16075560121238291</v>
      </c>
    </row>
    <row r="108" spans="1:27" x14ac:dyDescent="0.25">
      <c r="A108">
        <v>1.816560422328499E-2</v>
      </c>
      <c r="B108">
        <v>7.888811883640906E-2</v>
      </c>
      <c r="C108" s="9">
        <v>6.2927498929834735E-2</v>
      </c>
      <c r="D108" s="9">
        <v>0.27327645987638371</v>
      </c>
      <c r="E108" s="9">
        <f t="shared" si="4"/>
        <v>0.1024164177915572</v>
      </c>
      <c r="F108" s="11">
        <f t="shared" si="3"/>
        <v>0.13729271386339559</v>
      </c>
      <c r="G108" s="12">
        <f t="shared" si="12"/>
        <v>9.2371869686954697E-2</v>
      </c>
      <c r="H108" s="12">
        <f t="shared" si="17"/>
        <v>8.4968581794332643E-2</v>
      </c>
      <c r="I108" s="12">
        <f t="shared" si="17"/>
        <v>8.7551791764097234E-2</v>
      </c>
      <c r="J108" s="12">
        <f t="shared" si="5"/>
        <v>2.9444370757119961E-2</v>
      </c>
      <c r="K108" s="12">
        <f t="shared" si="6"/>
        <v>2.2041082864497907E-2</v>
      </c>
      <c r="L108" s="12">
        <f t="shared" si="13"/>
        <v>2.4624292834262498E-2</v>
      </c>
      <c r="M108" s="13">
        <f t="shared" si="7"/>
        <v>9.2342211153969248E-2</v>
      </c>
      <c r="N108" s="13">
        <f t="shared" si="23"/>
        <v>8.4952284707943582E-2</v>
      </c>
      <c r="O108" s="13">
        <f t="shared" si="18"/>
        <v>8.757936006876299E-2</v>
      </c>
      <c r="P108" s="13">
        <f t="shared" si="8"/>
        <v>2.9414712224134512E-2</v>
      </c>
      <c r="Q108" s="13">
        <f t="shared" si="14"/>
        <v>2.2024785778108846E-2</v>
      </c>
      <c r="R108" s="13">
        <f t="shared" si="19"/>
        <v>2.4651861138928255E-2</v>
      </c>
      <c r="S108" s="14">
        <f t="shared" si="9"/>
        <v>0.1024164177915572</v>
      </c>
      <c r="T108" s="14">
        <f t="shared" si="15"/>
        <v>9.4681896355527567E-2</v>
      </c>
      <c r="U108" s="14">
        <f t="shared" si="20"/>
        <v>0.12467997701220709</v>
      </c>
      <c r="V108" s="14">
        <f t="shared" si="10"/>
        <v>3.9488918861722469E-2</v>
      </c>
      <c r="W108" s="14">
        <f t="shared" si="16"/>
        <v>7.7345214360296372E-3</v>
      </c>
      <c r="X108" s="14">
        <f t="shared" si="21"/>
        <v>2.9998080656679527E-2</v>
      </c>
      <c r="Y108" s="16">
        <f t="shared" si="11"/>
        <v>0.15840130892867907</v>
      </c>
      <c r="Z108" s="16">
        <f t="shared" si="22"/>
        <v>0.16048186629163372</v>
      </c>
      <c r="AA108" s="16">
        <f t="shared" si="22"/>
        <v>0.16073747979727024</v>
      </c>
    </row>
    <row r="109" spans="1:27" x14ac:dyDescent="0.25">
      <c r="A109">
        <v>2.1733737727690911E-2</v>
      </c>
      <c r="B109">
        <v>0.12992884301952529</v>
      </c>
      <c r="C109" s="9">
        <v>7.5287875965474413E-2</v>
      </c>
      <c r="D109" s="9">
        <v>0.45008671495691732</v>
      </c>
      <c r="E109" s="9">
        <f t="shared" si="4"/>
        <v>6.2927498929834735E-2</v>
      </c>
      <c r="F109" s="11">
        <f t="shared" si="3"/>
        <v>0.27327645987638371</v>
      </c>
      <c r="G109" s="12">
        <f t="shared" si="12"/>
        <v>7.164437712244115E-2</v>
      </c>
      <c r="H109" s="12">
        <f t="shared" si="17"/>
        <v>8.7099547674769684E-2</v>
      </c>
      <c r="I109" s="12">
        <f t="shared" si="17"/>
        <v>8.3213607031911996E-2</v>
      </c>
      <c r="J109" s="12">
        <f t="shared" si="5"/>
        <v>3.6434988430332632E-3</v>
      </c>
      <c r="K109" s="12">
        <f t="shared" si="6"/>
        <v>1.1811671709295271E-2</v>
      </c>
      <c r="L109" s="12">
        <f t="shared" si="13"/>
        <v>7.925731066437583E-3</v>
      </c>
      <c r="M109" s="13">
        <f t="shared" si="7"/>
        <v>7.1790040963447668E-2</v>
      </c>
      <c r="N109" s="13">
        <f t="shared" si="23"/>
        <v>8.7081460397925803E-2</v>
      </c>
      <c r="O109" s="13">
        <f t="shared" si="18"/>
        <v>8.3205084369756627E-2</v>
      </c>
      <c r="P109" s="13">
        <f t="shared" si="8"/>
        <v>3.4978350020267446E-3</v>
      </c>
      <c r="Q109" s="13">
        <f t="shared" si="14"/>
        <v>1.179358443245139E-2</v>
      </c>
      <c r="R109" s="13">
        <f t="shared" si="19"/>
        <v>7.9172084042822138E-3</v>
      </c>
      <c r="S109" s="14">
        <f t="shared" si="9"/>
        <v>6.2927498929834735E-2</v>
      </c>
      <c r="T109" s="14">
        <f t="shared" si="15"/>
        <v>0.1024164177915572</v>
      </c>
      <c r="U109" s="14">
        <f t="shared" si="20"/>
        <v>9.4681896355527567E-2</v>
      </c>
      <c r="V109" s="14">
        <f t="shared" si="10"/>
        <v>1.2360377035639677E-2</v>
      </c>
      <c r="W109" s="14">
        <f t="shared" si="16"/>
        <v>3.9488918861722469E-2</v>
      </c>
      <c r="X109" s="14">
        <f t="shared" si="21"/>
        <v>7.7345214360296372E-3</v>
      </c>
      <c r="Y109" s="16">
        <f t="shared" si="11"/>
        <v>0.17165658712058551</v>
      </c>
      <c r="Z109" s="16">
        <f t="shared" si="22"/>
        <v>0.16045890998788148</v>
      </c>
      <c r="AA109" s="16">
        <f t="shared" si="22"/>
        <v>0.16066171633385129</v>
      </c>
    </row>
    <row r="110" spans="1:27" x14ac:dyDescent="0.25">
      <c r="A110">
        <v>2.327030552195615E-2</v>
      </c>
      <c r="B110">
        <v>0.13671586441281461</v>
      </c>
      <c r="C110" s="9">
        <v>8.0610702943357301E-2</v>
      </c>
      <c r="D110" s="9">
        <v>0.4735976467273853</v>
      </c>
      <c r="E110" s="9">
        <f t="shared" si="4"/>
        <v>7.5287875965474413E-2</v>
      </c>
      <c r="F110" s="11">
        <f t="shared" si="3"/>
        <v>0.45008671495691732</v>
      </c>
      <c r="G110" s="12">
        <f t="shared" si="12"/>
        <v>7.8132263610241282E-2</v>
      </c>
      <c r="H110" s="12">
        <f t="shared" si="17"/>
        <v>7.6219813298744166E-2</v>
      </c>
      <c r="I110" s="12">
        <f t="shared" si="17"/>
        <v>8.4332138020229472E-2</v>
      </c>
      <c r="J110" s="12">
        <f t="shared" si="5"/>
        <v>2.4784393331160198E-3</v>
      </c>
      <c r="K110" s="12">
        <f t="shared" si="6"/>
        <v>4.3908896446131357E-3</v>
      </c>
      <c r="L110" s="12">
        <f t="shared" si="13"/>
        <v>3.7214350768721705E-3</v>
      </c>
      <c r="M110" s="13">
        <f t="shared" si="7"/>
        <v>7.8507118410051133E-2</v>
      </c>
      <c r="N110" s="13">
        <f t="shared" si="23"/>
        <v>7.6310518688867748E-2</v>
      </c>
      <c r="O110" s="13">
        <f t="shared" si="18"/>
        <v>8.4322687128439086E-2</v>
      </c>
      <c r="P110" s="13">
        <f t="shared" si="8"/>
        <v>2.1035845333061687E-3</v>
      </c>
      <c r="Q110" s="13">
        <f t="shared" si="14"/>
        <v>4.300184254489553E-3</v>
      </c>
      <c r="R110" s="13">
        <f t="shared" si="19"/>
        <v>3.7119841850817847E-3</v>
      </c>
      <c r="S110" s="14">
        <f t="shared" si="9"/>
        <v>7.5287875965474413E-2</v>
      </c>
      <c r="T110" s="14">
        <f t="shared" si="15"/>
        <v>6.2927498929834735E-2</v>
      </c>
      <c r="U110" s="14">
        <f t="shared" si="20"/>
        <v>0.1024164177915572</v>
      </c>
      <c r="V110" s="14">
        <f t="shared" si="10"/>
        <v>5.3228269778828885E-3</v>
      </c>
      <c r="W110" s="14">
        <f t="shared" si="16"/>
        <v>1.2360377035639677E-2</v>
      </c>
      <c r="X110" s="14">
        <f t="shared" si="21"/>
        <v>3.9488918861722469E-2</v>
      </c>
      <c r="Y110" s="16">
        <f t="shared" si="11"/>
        <v>0.18889150810923486</v>
      </c>
      <c r="Z110" s="16">
        <f t="shared" si="22"/>
        <v>0.16175099382213656</v>
      </c>
      <c r="AA110" s="16">
        <f t="shared" si="22"/>
        <v>0.16065947862382041</v>
      </c>
    </row>
    <row r="111" spans="1:27" x14ac:dyDescent="0.25">
      <c r="A111">
        <v>2.1423695702062609E-2</v>
      </c>
      <c r="B111">
        <v>6.3700052508777347E-2</v>
      </c>
      <c r="C111" s="9">
        <v>7.4213858883734857E-2</v>
      </c>
      <c r="D111" s="9">
        <v>0.22066345478001539</v>
      </c>
      <c r="E111" s="9">
        <f t="shared" si="4"/>
        <v>8.0610702943357301E-2</v>
      </c>
      <c r="F111" s="11">
        <f t="shared" si="3"/>
        <v>0.4735976467273853</v>
      </c>
      <c r="G111" s="12">
        <f t="shared" si="12"/>
        <v>8.0926183013114689E-2</v>
      </c>
      <c r="H111" s="12">
        <f t="shared" si="17"/>
        <v>7.962526532963371E-2</v>
      </c>
      <c r="I111" s="12">
        <f>$J$91+H110*$I$91</f>
        <v>7.8621431830155908E-2</v>
      </c>
      <c r="J111" s="12">
        <f t="shared" si="5"/>
        <v>6.7123241293798319E-3</v>
      </c>
      <c r="K111" s="12">
        <f t="shared" si="6"/>
        <v>5.4114064458988531E-3</v>
      </c>
      <c r="L111" s="12">
        <f t="shared" si="13"/>
        <v>4.4075729464210511E-3</v>
      </c>
      <c r="M111" s="13">
        <f t="shared" si="7"/>
        <v>8.13315850656946E-2</v>
      </c>
      <c r="N111" s="13">
        <f t="shared" si="23"/>
        <v>7.9858719037157952E-2</v>
      </c>
      <c r="O111" s="13">
        <f t="shared" si="18"/>
        <v>7.8670550467606321E-2</v>
      </c>
      <c r="P111" s="13">
        <f t="shared" si="8"/>
        <v>7.1177261819597437E-3</v>
      </c>
      <c r="Q111" s="13">
        <f t="shared" si="14"/>
        <v>5.6448601534230952E-3</v>
      </c>
      <c r="R111" s="13">
        <f t="shared" si="19"/>
        <v>4.4566915838714638E-3</v>
      </c>
      <c r="S111" s="14">
        <f t="shared" si="9"/>
        <v>8.0610702943357301E-2</v>
      </c>
      <c r="T111" s="14">
        <f t="shared" si="15"/>
        <v>7.5287875965474413E-2</v>
      </c>
      <c r="U111" s="14">
        <f t="shared" si="20"/>
        <v>6.2927498929834735E-2</v>
      </c>
      <c r="V111" s="14">
        <f t="shared" si="10"/>
        <v>6.3968440596224446E-3</v>
      </c>
      <c r="W111" s="14">
        <f t="shared" si="16"/>
        <v>5.3228269778828885E-3</v>
      </c>
      <c r="X111" s="14">
        <f t="shared" si="21"/>
        <v>1.2360377035639677E-2</v>
      </c>
      <c r="Y111" s="16">
        <f t="shared" si="11"/>
        <v>0.19118328157706327</v>
      </c>
      <c r="Z111" s="16">
        <f t="shared" si="22"/>
        <v>0.16343100102166064</v>
      </c>
      <c r="AA111" s="16">
        <f t="shared" si="22"/>
        <v>0.16078542699024267</v>
      </c>
    </row>
    <row r="112" spans="1:27" x14ac:dyDescent="0.25">
      <c r="A112">
        <v>1.9192575139899751E-2</v>
      </c>
      <c r="B112">
        <v>5.8632791071789578E-2</v>
      </c>
      <c r="C112" s="9">
        <v>6.648503054077945E-2</v>
      </c>
      <c r="D112" s="9">
        <v>0.2031099462518208</v>
      </c>
      <c r="E112" s="9">
        <f t="shared" si="4"/>
        <v>7.4213858883734857E-2</v>
      </c>
      <c r="F112" s="11">
        <f t="shared" si="3"/>
        <v>0.22066345478001539</v>
      </c>
      <c r="G112" s="12">
        <f t="shared" si="12"/>
        <v>7.7568518597270167E-2</v>
      </c>
      <c r="H112" s="12">
        <f t="shared" si="17"/>
        <v>8.1091776576793811E-2</v>
      </c>
      <c r="I112" s="12">
        <f t="shared" si="17"/>
        <v>8.0408932822427726E-2</v>
      </c>
      <c r="J112" s="12">
        <f t="shared" si="5"/>
        <v>1.1083488056490717E-2</v>
      </c>
      <c r="K112" s="12">
        <f t="shared" si="6"/>
        <v>1.4606746036014362E-2</v>
      </c>
      <c r="L112" s="12">
        <f t="shared" si="13"/>
        <v>1.3923902281648276E-2</v>
      </c>
      <c r="M112" s="13">
        <f t="shared" si="7"/>
        <v>7.7646271891674515E-2</v>
      </c>
      <c r="N112" s="13">
        <f t="shared" si="23"/>
        <v>8.1344286570455684E-2</v>
      </c>
      <c r="O112" s="13">
        <f t="shared" si="18"/>
        <v>8.0535223212228182E-2</v>
      </c>
      <c r="P112" s="13">
        <f t="shared" si="8"/>
        <v>1.1161241350895065E-2</v>
      </c>
      <c r="Q112" s="13">
        <f t="shared" si="14"/>
        <v>1.4859256029676235E-2</v>
      </c>
      <c r="R112" s="13">
        <f t="shared" si="19"/>
        <v>1.4050192671448733E-2</v>
      </c>
      <c r="S112" s="14">
        <f t="shared" si="9"/>
        <v>7.4213858883734857E-2</v>
      </c>
      <c r="T112" s="14">
        <f t="shared" si="15"/>
        <v>8.0610702943357301E-2</v>
      </c>
      <c r="U112" s="14">
        <f t="shared" si="20"/>
        <v>7.5287875965474413E-2</v>
      </c>
      <c r="V112" s="14">
        <f t="shared" si="10"/>
        <v>7.7288283429554072E-3</v>
      </c>
      <c r="W112" s="14">
        <f t="shared" si="16"/>
        <v>6.3968440596224446E-3</v>
      </c>
      <c r="X112" s="14">
        <f t="shared" si="21"/>
        <v>5.3228269778828885E-3</v>
      </c>
      <c r="Y112" s="16">
        <f t="shared" si="11"/>
        <v>0.1665280328667709</v>
      </c>
      <c r="Z112" s="16">
        <f t="shared" si="22"/>
        <v>0.16365439606525647</v>
      </c>
      <c r="AA112" s="16">
        <f t="shared" si="22"/>
        <v>0.16094918893567378</v>
      </c>
    </row>
    <row r="113" spans="1:27" x14ac:dyDescent="0.25">
      <c r="A113">
        <v>2.262503751908769E-2</v>
      </c>
      <c r="B113">
        <v>5.9380740721215353E-2</v>
      </c>
      <c r="C113" s="9">
        <v>7.8375429012423947E-2</v>
      </c>
      <c r="D113" s="9">
        <v>0.20570091984043831</v>
      </c>
      <c r="E113" s="9">
        <f t="shared" si="4"/>
        <v>6.648503054077945E-2</v>
      </c>
      <c r="F113" s="11">
        <f t="shared" si="3"/>
        <v>0.2031099462518208</v>
      </c>
      <c r="G113" s="12">
        <f t="shared" si="12"/>
        <v>7.3511703758353558E-2</v>
      </c>
      <c r="H113" s="12">
        <f t="shared" si="17"/>
        <v>7.9329359012077702E-2</v>
      </c>
      <c r="I113" s="12">
        <f t="shared" si="17"/>
        <v>8.1178695627981551E-2</v>
      </c>
      <c r="J113" s="12">
        <f t="shared" si="5"/>
        <v>4.863725254070389E-3</v>
      </c>
      <c r="K113" s="12">
        <f t="shared" si="6"/>
        <v>9.539299996537548E-4</v>
      </c>
      <c r="L113" s="12">
        <f t="shared" si="13"/>
        <v>2.8032666155576036E-3</v>
      </c>
      <c r="M113" s="13">
        <f t="shared" si="7"/>
        <v>7.3566577574445069E-2</v>
      </c>
      <c r="N113" s="13">
        <f t="shared" si="23"/>
        <v>7.9377890793013037E-2</v>
      </c>
      <c r="O113" s="13">
        <f t="shared" si="18"/>
        <v>8.1315306536649146E-2</v>
      </c>
      <c r="P113" s="13">
        <f>ABS(C113-M113)</f>
        <v>4.8088514379788783E-3</v>
      </c>
      <c r="Q113" s="13">
        <f t="shared" si="14"/>
        <v>1.0024617805890895E-3</v>
      </c>
      <c r="R113" s="13">
        <f t="shared" si="19"/>
        <v>2.9398775242251984E-3</v>
      </c>
      <c r="S113" s="14">
        <f t="shared" si="9"/>
        <v>6.648503054077945E-2</v>
      </c>
      <c r="T113" s="14">
        <f t="shared" si="15"/>
        <v>7.4213858883734857E-2</v>
      </c>
      <c r="U113" s="14">
        <f t="shared" si="20"/>
        <v>8.0610702943357301E-2</v>
      </c>
      <c r="V113" s="14">
        <f t="shared" si="10"/>
        <v>1.1890398471644498E-2</v>
      </c>
      <c r="W113" s="14">
        <f t="shared" si="16"/>
        <v>7.7288283429554072E-3</v>
      </c>
      <c r="X113" s="14">
        <f t="shared" si="21"/>
        <v>6.3968440596224446E-3</v>
      </c>
      <c r="Y113" s="16">
        <f t="shared" si="11"/>
        <v>0.16481697073171986</v>
      </c>
      <c r="Z113" s="16">
        <f t="shared" si="22"/>
        <v>0.16125107809433992</v>
      </c>
      <c r="AA113" s="16">
        <f t="shared" si="22"/>
        <v>0.16097096479886608</v>
      </c>
    </row>
    <row r="114" spans="1:27" x14ac:dyDescent="0.25">
      <c r="A114">
        <v>2.3559871939442142E-2</v>
      </c>
      <c r="B114">
        <v>4.9365185250334988E-2</v>
      </c>
      <c r="C114" s="9">
        <v>8.1613790437860184E-2</v>
      </c>
      <c r="D114" s="9">
        <v>0.17100601795725989</v>
      </c>
      <c r="E114" s="9">
        <f t="shared" si="4"/>
        <v>7.8375429012423947E-2</v>
      </c>
      <c r="F114" s="11">
        <f t="shared" si="3"/>
        <v>0.20570091984043831</v>
      </c>
      <c r="G114" s="12">
        <f t="shared" si="12"/>
        <v>7.9752901365538809E-2</v>
      </c>
      <c r="H114" s="12">
        <f t="shared" si="17"/>
        <v>7.7199961656234661E-2</v>
      </c>
      <c r="I114" s="12">
        <f t="shared" si="17"/>
        <v>8.0253613401847695E-2</v>
      </c>
      <c r="J114" s="12">
        <f t="shared" si="5"/>
        <v>1.8608890723213756E-3</v>
      </c>
      <c r="K114" s="12">
        <f t="shared" si="6"/>
        <v>4.4138287816255228E-3</v>
      </c>
      <c r="L114" s="12">
        <f t="shared" si="13"/>
        <v>1.3601770360124887E-3</v>
      </c>
      <c r="M114" s="13">
        <f t="shared" si="7"/>
        <v>7.9811360078993421E-2</v>
      </c>
      <c r="N114" s="13">
        <f t="shared" si="23"/>
        <v>7.7234189620268137E-2</v>
      </c>
      <c r="O114" s="13">
        <f t="shared" si="18"/>
        <v>8.0280007318809701E-2</v>
      </c>
      <c r="P114" s="13">
        <f t="shared" si="8"/>
        <v>1.8024303588667634E-3</v>
      </c>
      <c r="Q114" s="13">
        <f t="shared" si="14"/>
        <v>4.379600817592047E-3</v>
      </c>
      <c r="R114" s="13">
        <f t="shared" si="19"/>
        <v>1.3337831190504829E-3</v>
      </c>
      <c r="S114" s="14">
        <f t="shared" si="9"/>
        <v>7.8375429012423947E-2</v>
      </c>
      <c r="T114" s="14">
        <f t="shared" si="15"/>
        <v>6.648503054077945E-2</v>
      </c>
      <c r="U114" s="14">
        <f t="shared" si="20"/>
        <v>7.4213858883734857E-2</v>
      </c>
      <c r="V114" s="14">
        <f t="shared" si="10"/>
        <v>3.238361425436237E-3</v>
      </c>
      <c r="W114" s="14">
        <f t="shared" si="16"/>
        <v>1.1890398471644498E-2</v>
      </c>
      <c r="X114" s="14">
        <f t="shared" si="21"/>
        <v>7.7288283429554072E-3</v>
      </c>
      <c r="Y114" s="16">
        <f t="shared" si="11"/>
        <v>0.16506953088476733</v>
      </c>
      <c r="Z114" s="16">
        <f t="shared" si="22"/>
        <v>0.16108428900910929</v>
      </c>
      <c r="AA114" s="16">
        <f t="shared" si="22"/>
        <v>0.16073669673946828</v>
      </c>
    </row>
    <row r="115" spans="1:27" x14ac:dyDescent="0.25">
      <c r="A115">
        <v>2.0960335513285879E-2</v>
      </c>
      <c r="B115">
        <v>6.446677035389084E-2</v>
      </c>
      <c r="C115" s="9">
        <v>7.2608732105402835E-2</v>
      </c>
      <c r="D115" s="9">
        <v>0.223319443305628</v>
      </c>
      <c r="E115" s="9">
        <f t="shared" si="4"/>
        <v>8.1613790437860184E-2</v>
      </c>
      <c r="F115" s="11">
        <f t="shared" si="3"/>
        <v>0.17100601795725989</v>
      </c>
      <c r="G115" s="12">
        <f t="shared" si="12"/>
        <v>8.1452697518529987E-2</v>
      </c>
      <c r="H115" s="12">
        <f t="shared" si="17"/>
        <v>8.0475928198888935E-2</v>
      </c>
      <c r="I115" s="12">
        <f t="shared" si="17"/>
        <v>7.9135905722519079E-2</v>
      </c>
      <c r="J115" s="12">
        <f t="shared" si="5"/>
        <v>8.8439654131271528E-3</v>
      </c>
      <c r="K115" s="12">
        <f t="shared" si="6"/>
        <v>7.8671960934861007E-3</v>
      </c>
      <c r="L115" s="12">
        <f t="shared" si="13"/>
        <v>6.5271736171162442E-3</v>
      </c>
      <c r="M115" s="13">
        <f t="shared" si="7"/>
        <v>8.1466292315004352E-2</v>
      </c>
      <c r="N115" s="13">
        <f t="shared" si="23"/>
        <v>8.0512485604969999E-2</v>
      </c>
      <c r="O115" s="13">
        <f t="shared" si="18"/>
        <v>7.9154534240307273E-2</v>
      </c>
      <c r="P115" s="13">
        <f t="shared" si="8"/>
        <v>8.8575602096015171E-3</v>
      </c>
      <c r="Q115" s="13">
        <f t="shared" si="14"/>
        <v>7.9037534995671649E-3</v>
      </c>
      <c r="R115" s="13">
        <f t="shared" si="19"/>
        <v>6.5458021349044382E-3</v>
      </c>
      <c r="S115" s="14">
        <f t="shared" si="9"/>
        <v>8.1613790437860184E-2</v>
      </c>
      <c r="T115" s="14">
        <f t="shared" si="15"/>
        <v>7.8375429012423947E-2</v>
      </c>
      <c r="U115" s="14">
        <f t="shared" si="20"/>
        <v>6.648503054077945E-2</v>
      </c>
      <c r="V115" s="14">
        <f t="shared" si="10"/>
        <v>9.0050583324573497E-3</v>
      </c>
      <c r="W115" s="14">
        <f t="shared" si="16"/>
        <v>3.238361425436237E-3</v>
      </c>
      <c r="X115" s="14">
        <f t="shared" si="21"/>
        <v>1.1890398471644498E-2</v>
      </c>
      <c r="Y115" s="16">
        <f t="shared" si="11"/>
        <v>0.16168757833686132</v>
      </c>
      <c r="Z115" s="16">
        <f t="shared" si="22"/>
        <v>0.16110890779765563</v>
      </c>
      <c r="AA115" s="16">
        <f t="shared" si="22"/>
        <v>0.16072043865135902</v>
      </c>
    </row>
    <row r="116" spans="1:27" x14ac:dyDescent="0.25">
      <c r="A116">
        <v>2.111120953815911E-2</v>
      </c>
      <c r="B116">
        <v>7.7136770245688629E-2</v>
      </c>
      <c r="C116" s="9">
        <v>7.3131375058648557E-2</v>
      </c>
      <c r="D116" s="9">
        <v>0.26720961039459978</v>
      </c>
      <c r="E116" s="9">
        <f t="shared" si="4"/>
        <v>7.2608732105402835E-2</v>
      </c>
      <c r="F116" s="11">
        <f t="shared" si="3"/>
        <v>0.223319443305628</v>
      </c>
      <c r="G116" s="12">
        <f t="shared" si="12"/>
        <v>7.6725997345182206E-2</v>
      </c>
      <c r="H116" s="12">
        <f t="shared" si="17"/>
        <v>8.136814082809983E-2</v>
      </c>
      <c r="I116" s="12">
        <f t="shared" si="17"/>
        <v>8.085544057208624E-2</v>
      </c>
      <c r="J116" s="12">
        <f t="shared" si="5"/>
        <v>3.5946222865336497E-3</v>
      </c>
      <c r="K116" s="12">
        <f t="shared" si="6"/>
        <v>8.2367657694512736E-3</v>
      </c>
      <c r="L116" s="12">
        <f t="shared" si="13"/>
        <v>7.7240655134376834E-3</v>
      </c>
      <c r="M116" s="13">
        <f t="shared" si="7"/>
        <v>7.6807158858858027E-2</v>
      </c>
      <c r="N116" s="13">
        <f>$K$93+$I$93*M115+$J$93*Y115</f>
        <v>8.1376802128758183E-2</v>
      </c>
      <c r="O116" s="13">
        <f t="shared" si="18"/>
        <v>8.0875387047597919E-2</v>
      </c>
      <c r="P116" s="13">
        <f t="shared" si="8"/>
        <v>3.67578380020947E-3</v>
      </c>
      <c r="Q116" s="13">
        <f t="shared" si="14"/>
        <v>8.2454270701096261E-3</v>
      </c>
      <c r="R116" s="13">
        <f t="shared" si="19"/>
        <v>7.7440119889493619E-3</v>
      </c>
      <c r="S116" s="14">
        <f t="shared" si="9"/>
        <v>7.2608732105402835E-2</v>
      </c>
      <c r="T116" s="14">
        <f t="shared" si="15"/>
        <v>8.1613790437860184E-2</v>
      </c>
      <c r="U116" s="14">
        <f t="shared" si="20"/>
        <v>7.8375429012423947E-2</v>
      </c>
      <c r="V116" s="14">
        <f t="shared" si="10"/>
        <v>5.2264295324572219E-4</v>
      </c>
      <c r="W116" s="14">
        <f t="shared" si="16"/>
        <v>9.0050583324573497E-3</v>
      </c>
      <c r="X116" s="14">
        <f t="shared" si="21"/>
        <v>3.238361425436237E-3</v>
      </c>
      <c r="Y116" s="16">
        <f t="shared" si="11"/>
        <v>0.16678693047632892</v>
      </c>
      <c r="Z116" s="16">
        <f t="shared" si="22"/>
        <v>0.16077924544337663</v>
      </c>
      <c r="AA116" s="16">
        <f t="shared" si="22"/>
        <v>0.16072283841530505</v>
      </c>
    </row>
    <row r="117" spans="1:27" x14ac:dyDescent="0.25">
      <c r="A117">
        <v>1.3961849101775651E-2</v>
      </c>
      <c r="B117">
        <v>2.854745041699679E-2</v>
      </c>
      <c r="C117" s="9">
        <v>4.8365264023770643E-2</v>
      </c>
      <c r="D117" s="9">
        <v>9.8891269097583556E-2</v>
      </c>
      <c r="E117" s="9">
        <f t="shared" si="4"/>
        <v>7.3131375058648557E-2</v>
      </c>
      <c r="F117" s="11">
        <f t="shared" si="3"/>
        <v>0.26720961039459978</v>
      </c>
      <c r="G117" s="12">
        <f t="shared" si="12"/>
        <v>7.7000329442377113E-2</v>
      </c>
      <c r="H117" s="12">
        <f t="shared" si="17"/>
        <v>7.8887124747593296E-2</v>
      </c>
      <c r="I117" s="12">
        <f t="shared" si="17"/>
        <v>8.1323757537225039E-2</v>
      </c>
      <c r="J117" s="12">
        <f t="shared" si="5"/>
        <v>2.863506541860647E-2</v>
      </c>
      <c r="K117" s="12">
        <f t="shared" si="6"/>
        <v>3.0521860723822652E-2</v>
      </c>
      <c r="L117" s="12">
        <f t="shared" si="13"/>
        <v>3.2958493513454395E-2</v>
      </c>
      <c r="M117" s="13">
        <f t="shared" si="7"/>
        <v>7.7138334544146286E-2</v>
      </c>
      <c r="N117" s="13">
        <f t="shared" si="23"/>
        <v>7.8937764509275976E-2</v>
      </c>
      <c r="O117" s="13">
        <f t="shared" si="18"/>
        <v>8.1328651343700833E-2</v>
      </c>
      <c r="P117" s="13">
        <f t="shared" si="8"/>
        <v>2.8773070520375643E-2</v>
      </c>
      <c r="Q117" s="13">
        <f t="shared" si="14"/>
        <v>3.0572500485505333E-2</v>
      </c>
      <c r="R117" s="13">
        <f t="shared" si="19"/>
        <v>3.296338731993019E-2</v>
      </c>
      <c r="S117" s="14">
        <f t="shared" si="9"/>
        <v>7.3131375058648557E-2</v>
      </c>
      <c r="T117" s="14">
        <f t="shared" si="15"/>
        <v>7.2608732105402835E-2</v>
      </c>
      <c r="U117" s="14">
        <f t="shared" si="20"/>
        <v>8.1613790437860184E-2</v>
      </c>
      <c r="V117" s="14">
        <f t="shared" si="10"/>
        <v>2.4766111034877913E-2</v>
      </c>
      <c r="W117" s="14">
        <f t="shared" si="16"/>
        <v>5.2264295324572219E-4</v>
      </c>
      <c r="X117" s="14">
        <f t="shared" si="21"/>
        <v>9.0050583324573497E-3</v>
      </c>
      <c r="Y117" s="16">
        <f t="shared" si="11"/>
        <v>0.1710652092538382</v>
      </c>
      <c r="Z117" s="16">
        <f t="shared" si="22"/>
        <v>0.1612763146386956</v>
      </c>
      <c r="AA117" s="16">
        <f t="shared" si="22"/>
        <v>0.16069070394082935</v>
      </c>
    </row>
    <row r="118" spans="1:27" x14ac:dyDescent="0.25">
      <c r="A118">
        <v>1.26842183221749E-2</v>
      </c>
      <c r="B118">
        <v>4.270544169058664E-2</v>
      </c>
      <c r="C118" s="9">
        <v>4.3939421176605979E-2</v>
      </c>
      <c r="D118" s="9">
        <v>0.14793598953553239</v>
      </c>
      <c r="E118" s="9">
        <f t="shared" si="4"/>
        <v>4.8365264023770643E-2</v>
      </c>
      <c r="F118" s="11">
        <f t="shared" si="3"/>
        <v>9.8891269097583556E-2</v>
      </c>
      <c r="G118" s="12">
        <f t="shared" si="12"/>
        <v>6.400074887333447E-2</v>
      </c>
      <c r="H118" s="12">
        <f t="shared" si="17"/>
        <v>7.9031119991543289E-2</v>
      </c>
      <c r="I118" s="12">
        <f t="shared" si="17"/>
        <v>8.0021487334761082E-2</v>
      </c>
      <c r="J118" s="12">
        <f t="shared" si="5"/>
        <v>2.0061327696728491E-2</v>
      </c>
      <c r="K118" s="12">
        <f t="shared" si="6"/>
        <v>3.509169881493731E-2</v>
      </c>
      <c r="L118" s="12">
        <f t="shared" si="13"/>
        <v>3.6082066158155103E-2</v>
      </c>
      <c r="M118" s="13">
        <f t="shared" si="7"/>
        <v>6.3920319415757251E-2</v>
      </c>
      <c r="N118" s="13">
        <f t="shared" si="23"/>
        <v>7.9117142961075249E-2</v>
      </c>
      <c r="O118" s="13">
        <f t="shared" si="18"/>
        <v>8.0049011889256269E-2</v>
      </c>
      <c r="P118" s="13">
        <f t="shared" si="8"/>
        <v>1.9980898239151272E-2</v>
      </c>
      <c r="Q118" s="13">
        <f t="shared" si="14"/>
        <v>3.5177721784469269E-2</v>
      </c>
      <c r="R118" s="13">
        <f t="shared" si="19"/>
        <v>3.610959071265029E-2</v>
      </c>
      <c r="S118" s="14">
        <f t="shared" si="9"/>
        <v>4.8365264023770643E-2</v>
      </c>
      <c r="T118" s="14">
        <f t="shared" si="15"/>
        <v>7.3131375058648557E-2</v>
      </c>
      <c r="U118" s="14">
        <f t="shared" si="20"/>
        <v>7.2608732105402835E-2</v>
      </c>
      <c r="V118" s="14">
        <f t="shared" si="10"/>
        <v>4.4258428471646641E-3</v>
      </c>
      <c r="W118" s="14">
        <f t="shared" si="16"/>
        <v>2.4766111034877913E-2</v>
      </c>
      <c r="X118" s="14">
        <f t="shared" si="21"/>
        <v>5.2264295324572219E-4</v>
      </c>
      <c r="Y118" s="16">
        <f t="shared" si="11"/>
        <v>0.15465805395691684</v>
      </c>
      <c r="Z118" s="16">
        <f t="shared" si="22"/>
        <v>0.1616933481227783</v>
      </c>
      <c r="AA118" s="16">
        <f t="shared" si="22"/>
        <v>0.16073915672035455</v>
      </c>
    </row>
    <row r="119" spans="1:27" x14ac:dyDescent="0.25">
      <c r="A119">
        <v>1.198958570891559E-2</v>
      </c>
      <c r="B119">
        <v>4.81023118755807E-2</v>
      </c>
      <c r="C119" s="9">
        <v>4.1533143219087042E-2</v>
      </c>
      <c r="D119" s="9">
        <v>0.1666312962600591</v>
      </c>
      <c r="E119" s="9">
        <f t="shared" si="4"/>
        <v>4.3939421176605979E-2</v>
      </c>
      <c r="F119" s="11">
        <f t="shared" si="3"/>
        <v>0.14793598953553239</v>
      </c>
      <c r="G119" s="12">
        <f t="shared" si="12"/>
        <v>6.1677650967627215E-2</v>
      </c>
      <c r="H119" s="12">
        <f t="shared" si="17"/>
        <v>7.2207719469230963E-2</v>
      </c>
      <c r="I119" s="12">
        <f t="shared" si="17"/>
        <v>8.0097069559707537E-2</v>
      </c>
      <c r="J119" s="12">
        <f t="shared" si="5"/>
        <v>2.0144507748540173E-2</v>
      </c>
      <c r="K119" s="12">
        <f t="shared" si="6"/>
        <v>3.0674576250143921E-2</v>
      </c>
      <c r="L119" s="12">
        <f t="shared" si="13"/>
        <v>3.8563926340620495E-2</v>
      </c>
      <c r="M119" s="13">
        <f t="shared" si="7"/>
        <v>6.166064408862746E-2</v>
      </c>
      <c r="N119" s="13">
        <f t="shared" si="23"/>
        <v>7.215758630367472E-2</v>
      </c>
      <c r="O119" s="13">
        <f t="shared" si="18"/>
        <v>8.0143710029147719E-2</v>
      </c>
      <c r="P119" s="13">
        <f t="shared" si="8"/>
        <v>2.0127500869540418E-2</v>
      </c>
      <c r="Q119" s="13">
        <f t="shared" si="14"/>
        <v>3.0624443084587678E-2</v>
      </c>
      <c r="R119" s="13">
        <f t="shared" si="19"/>
        <v>3.8610566810060677E-2</v>
      </c>
      <c r="S119" s="14">
        <f t="shared" si="9"/>
        <v>4.3939421176605979E-2</v>
      </c>
      <c r="T119" s="14">
        <f t="shared" si="15"/>
        <v>4.8365264023770643E-2</v>
      </c>
      <c r="U119" s="14">
        <f t="shared" si="20"/>
        <v>7.3131375058648557E-2</v>
      </c>
      <c r="V119" s="14">
        <f t="shared" si="10"/>
        <v>2.4062779575189375E-3</v>
      </c>
      <c r="W119" s="14">
        <f t="shared" si="16"/>
        <v>4.4258428471646641E-3</v>
      </c>
      <c r="X119" s="14">
        <f t="shared" si="21"/>
        <v>2.4766111034877913E-2</v>
      </c>
      <c r="Y119" s="16">
        <f t="shared" si="11"/>
        <v>0.15943878277422122</v>
      </c>
      <c r="Z119" s="16">
        <f t="shared" si="22"/>
        <v>0.16009402898225594</v>
      </c>
      <c r="AA119" s="16">
        <f t="shared" si="22"/>
        <v>0.16077980786439883</v>
      </c>
    </row>
    <row r="120" spans="1:27" x14ac:dyDescent="0.25">
      <c r="A120">
        <v>3.2232378021235603E-2</v>
      </c>
      <c r="B120">
        <v>5.2458088161893693E-2</v>
      </c>
      <c r="C120" s="9">
        <v>0.1116562327630929</v>
      </c>
      <c r="D120" s="9">
        <v>0.1817201479286546</v>
      </c>
      <c r="E120" s="9">
        <f t="shared" si="4"/>
        <v>4.1533143219087042E-2</v>
      </c>
      <c r="F120" s="11">
        <f t="shared" si="3"/>
        <v>0.1666312962600591</v>
      </c>
      <c r="G120" s="12">
        <f t="shared" si="12"/>
        <v>6.0414610349896536E-2</v>
      </c>
      <c r="H120" s="12">
        <f t="shared" si="17"/>
        <v>7.0988339553163943E-2</v>
      </c>
      <c r="I120" s="12">
        <f t="shared" si="17"/>
        <v>7.6515508259278525E-2</v>
      </c>
      <c r="J120" s="12">
        <f t="shared" si="5"/>
        <v>5.1241622413196367E-2</v>
      </c>
      <c r="K120" s="12">
        <f t="shared" si="6"/>
        <v>4.066789320992896E-2</v>
      </c>
      <c r="L120" s="12">
        <f t="shared" si="13"/>
        <v>3.5140724503814377E-2</v>
      </c>
      <c r="M120" s="13">
        <f t="shared" si="7"/>
        <v>6.0421765556711797E-2</v>
      </c>
      <c r="N120" s="13">
        <f t="shared" si="23"/>
        <v>7.0977643410526578E-2</v>
      </c>
      <c r="O120" s="13">
        <f t="shared" si="18"/>
        <v>7.6488475714899515E-2</v>
      </c>
      <c r="P120" s="13">
        <f t="shared" si="8"/>
        <v>5.1234467206381105E-2</v>
      </c>
      <c r="Q120" s="13">
        <f t="shared" si="14"/>
        <v>4.0678589352566324E-2</v>
      </c>
      <c r="R120" s="13">
        <f t="shared" si="19"/>
        <v>3.5167757048193388E-2</v>
      </c>
      <c r="S120" s="14">
        <f t="shared" si="9"/>
        <v>4.1533143219087042E-2</v>
      </c>
      <c r="T120" s="14">
        <f t="shared" si="15"/>
        <v>4.3939421176605979E-2</v>
      </c>
      <c r="U120" s="14">
        <f t="shared" si="20"/>
        <v>4.8365264023770643E-2</v>
      </c>
      <c r="V120" s="14">
        <f t="shared" si="10"/>
        <v>7.0123089544005868E-2</v>
      </c>
      <c r="W120" s="14">
        <f t="shared" si="16"/>
        <v>2.4062779575189375E-3</v>
      </c>
      <c r="X120" s="14">
        <f t="shared" si="21"/>
        <v>4.4258428471646641E-3</v>
      </c>
      <c r="Y120" s="16">
        <f t="shared" si="11"/>
        <v>0.16126114389297547</v>
      </c>
      <c r="Z120" s="16">
        <f t="shared" si="22"/>
        <v>0.16056003975406818</v>
      </c>
      <c r="AA120" s="16">
        <f t="shared" si="22"/>
        <v>0.1606239111433066</v>
      </c>
    </row>
    <row r="121" spans="1:27" x14ac:dyDescent="0.25">
      <c r="A121">
        <v>2.390810973070558E-2</v>
      </c>
      <c r="B121">
        <v>0.1016118535504815</v>
      </c>
      <c r="C121" s="9">
        <v>8.2820121533027855E-2</v>
      </c>
      <c r="D121" s="9">
        <v>0.35199378600136388</v>
      </c>
      <c r="E121" s="9">
        <f t="shared" si="4"/>
        <v>0.1116562327630929</v>
      </c>
      <c r="F121" s="11">
        <f t="shared" si="3"/>
        <v>0.1817201479286546</v>
      </c>
      <c r="G121" s="12">
        <f t="shared" si="12"/>
        <v>9.7221792187761127E-2</v>
      </c>
      <c r="H121" s="12">
        <f t="shared" si="17"/>
        <v>7.0325377239499096E-2</v>
      </c>
      <c r="I121" s="12">
        <f t="shared" si="17"/>
        <v>7.5875463181516334E-2</v>
      </c>
      <c r="J121" s="12">
        <f t="shared" si="5"/>
        <v>1.4401670654733273E-2</v>
      </c>
      <c r="K121" s="12">
        <f t="shared" si="6"/>
        <v>1.2494744293528759E-2</v>
      </c>
      <c r="L121" s="12">
        <f t="shared" si="13"/>
        <v>6.9446583515115207E-3</v>
      </c>
      <c r="M121" s="13">
        <f t="shared" si="7"/>
        <v>9.7249841452579144E-2</v>
      </c>
      <c r="N121" s="13">
        <f t="shared" si="23"/>
        <v>7.0329699460880093E-2</v>
      </c>
      <c r="O121" s="13">
        <f t="shared" si="18"/>
        <v>7.586971152024917E-2</v>
      </c>
      <c r="P121" s="13">
        <f t="shared" si="8"/>
        <v>1.442971991955129E-2</v>
      </c>
      <c r="Q121" s="13">
        <f t="shared" si="14"/>
        <v>1.2490422072147761E-2</v>
      </c>
      <c r="R121" s="13">
        <f t="shared" si="19"/>
        <v>6.950410012778685E-3</v>
      </c>
      <c r="S121" s="14">
        <f t="shared" si="9"/>
        <v>0.1116562327630929</v>
      </c>
      <c r="T121" s="14">
        <f t="shared" si="15"/>
        <v>4.1533143219087042E-2</v>
      </c>
      <c r="U121" s="14">
        <f t="shared" si="20"/>
        <v>4.3939421176605979E-2</v>
      </c>
      <c r="V121" s="14">
        <f t="shared" si="10"/>
        <v>2.8836111230065048E-2</v>
      </c>
      <c r="W121" s="14">
        <f t="shared" si="16"/>
        <v>7.0123089544005868E-2</v>
      </c>
      <c r="X121" s="14">
        <f t="shared" si="21"/>
        <v>2.4062779575189375E-3</v>
      </c>
      <c r="Y121" s="16">
        <f t="shared" si="11"/>
        <v>0.1627319588420249</v>
      </c>
      <c r="Z121" s="16">
        <f t="shared" si="22"/>
        <v>0.16073767792262472</v>
      </c>
      <c r="AA121" s="16">
        <f t="shared" si="22"/>
        <v>0.16066933644303474</v>
      </c>
    </row>
    <row r="122" spans="1:27" x14ac:dyDescent="0.25">
      <c r="A122">
        <v>1.9394401647369809E-2</v>
      </c>
      <c r="B122">
        <v>4.2445533938346408E-2</v>
      </c>
      <c r="C122" s="9">
        <v>6.7184178071284073E-2</v>
      </c>
      <c r="D122" s="9">
        <v>0.14703564267121019</v>
      </c>
      <c r="E122" s="9">
        <f t="shared" si="4"/>
        <v>8.2820121533027855E-2</v>
      </c>
      <c r="F122" s="11">
        <f>D121</f>
        <v>0.35199378600136388</v>
      </c>
      <c r="G122" s="12">
        <f t="shared" si="12"/>
        <v>8.2085893349820943E-2</v>
      </c>
      <c r="H122" s="12">
        <f t="shared" si="17"/>
        <v>8.9645242403104605E-2</v>
      </c>
      <c r="I122" s="12">
        <f t="shared" ref="I122" si="24">$J$91+I121*$I$91</f>
        <v>7.8440684554713327E-2</v>
      </c>
      <c r="J122" s="12">
        <f t="shared" si="5"/>
        <v>1.490171527853687E-2</v>
      </c>
      <c r="K122" s="12">
        <f t="shared" si="6"/>
        <v>2.2461064331820532E-2</v>
      </c>
      <c r="L122" s="12">
        <f t="shared" si="13"/>
        <v>1.1256506483429254E-2</v>
      </c>
      <c r="M122" s="13">
        <f t="shared" si="7"/>
        <v>8.2333872971210836E-2</v>
      </c>
      <c r="N122" s="13">
        <f t="shared" si="23"/>
        <v>8.9663148230077233E-2</v>
      </c>
      <c r="O122" s="13">
        <f t="shared" si="18"/>
        <v>7.5529827194042623E-2</v>
      </c>
      <c r="P122" s="13">
        <f>ABS(C122-M122)</f>
        <v>1.5149694899926763E-2</v>
      </c>
      <c r="Q122" s="13">
        <f t="shared" si="14"/>
        <v>2.247897015879316E-2</v>
      </c>
      <c r="R122" s="13">
        <f t="shared" si="19"/>
        <v>8.34564912275855E-3</v>
      </c>
      <c r="S122" s="14">
        <f t="shared" si="9"/>
        <v>8.2820121533027855E-2</v>
      </c>
      <c r="T122" s="14">
        <f t="shared" ref="T122" si="25">C120</f>
        <v>0.1116562327630929</v>
      </c>
      <c r="U122" s="15">
        <f t="shared" si="20"/>
        <v>4.1533143219087042E-2</v>
      </c>
      <c r="V122" s="14">
        <f t="shared" si="10"/>
        <v>1.5635943461743781E-2</v>
      </c>
      <c r="W122" s="14">
        <f t="shared" si="16"/>
        <v>2.8836111230065048E-2</v>
      </c>
      <c r="X122" s="14">
        <f t="shared" si="21"/>
        <v>7.0123089544005868E-2</v>
      </c>
      <c r="Y122" s="16">
        <f t="shared" si="11"/>
        <v>0.1793297104673271</v>
      </c>
      <c r="Z122" s="16">
        <f t="shared" si="22"/>
        <v>0.16088104844954493</v>
      </c>
      <c r="AA122" s="16">
        <f t="shared" si="22"/>
        <v>0.16068665206648797</v>
      </c>
    </row>
    <row r="123" spans="1:27" x14ac:dyDescent="0.25">
      <c r="J123" s="17">
        <f>AVERAGE(J103:J122)</f>
        <v>1.6173156463880262E-2</v>
      </c>
      <c r="K123" s="17">
        <f t="shared" ref="K123:L123" si="26">AVERAGE(K103:K122)</f>
        <v>1.7913357294715604E-2</v>
      </c>
      <c r="L123" s="17">
        <f t="shared" si="26"/>
        <v>1.7136342804641162E-2</v>
      </c>
      <c r="P123" s="17">
        <f>AVERAGE(P103:P122)</f>
        <v>1.6190781565616614E-2</v>
      </c>
      <c r="Q123" s="17">
        <f t="shared" ref="Q123:R123" si="27">AVERAGE(Q103:Q122)</f>
        <v>1.7931131752927692E-2</v>
      </c>
      <c r="R123" s="17">
        <f t="shared" si="27"/>
        <v>1.6996697091197405E-2</v>
      </c>
      <c r="V123" s="17">
        <f>AVERAGE(V103:V122)</f>
        <v>1.8970681972787218E-2</v>
      </c>
      <c r="W123" s="17">
        <f t="shared" ref="W123" si="28">AVERAGE(W103:W122)</f>
        <v>1.914619452600003E-2</v>
      </c>
      <c r="X123" s="17">
        <f t="shared" ref="X123" si="29">AVERAGE(X103:X122)</f>
        <v>1.8607865820218637E-2</v>
      </c>
    </row>
    <row r="130" spans="9:10" x14ac:dyDescent="0.25">
      <c r="I130" s="5" t="s">
        <v>22</v>
      </c>
      <c r="J130" s="5">
        <f>MIN(J123:L123)</f>
        <v>1.6173156463880262E-2</v>
      </c>
    </row>
    <row r="131" spans="9:10" x14ac:dyDescent="0.25">
      <c r="I131" s="6" t="s">
        <v>23</v>
      </c>
      <c r="J131" s="6">
        <f>MIN(P123:R123)</f>
        <v>1.6190781565616614E-2</v>
      </c>
    </row>
    <row r="132" spans="9:10" x14ac:dyDescent="0.25">
      <c r="I132" s="22" t="s">
        <v>24</v>
      </c>
      <c r="J132" s="22">
        <f>MIN(V123:X123)</f>
        <v>1.8607865820218637E-2</v>
      </c>
    </row>
    <row r="133" spans="9:10" x14ac:dyDescent="0.25">
      <c r="I133" s="23" t="s">
        <v>25</v>
      </c>
      <c r="J133" s="23">
        <f>MIN(J130:J132)</f>
        <v>1.6173156463880262E-2</v>
      </c>
    </row>
  </sheetData>
  <mergeCells count="4">
    <mergeCell ref="G101:I101"/>
    <mergeCell ref="M101:O101"/>
    <mergeCell ref="S101:U101"/>
    <mergeCell ref="Y101:AA10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ΜΠΕΝΕΚΟΣ ΚΩΝΣΤΑΝΤΙΝΟΣ</cp:lastModifiedBy>
  <dcterms:created xsi:type="dcterms:W3CDTF">2024-04-15T08:31:12Z</dcterms:created>
  <dcterms:modified xsi:type="dcterms:W3CDTF">2024-04-16T06:47:23Z</dcterms:modified>
</cp:coreProperties>
</file>