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27CC921-944F-4597-B05C-3B8EDE09B20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R20" i="1"/>
  <c r="S10" i="1"/>
  <c r="S12" i="1" s="1"/>
  <c r="S14" i="1" s="1"/>
  <c r="R10" i="1"/>
  <c r="R12" i="1"/>
  <c r="R14" i="1" s="1"/>
  <c r="S8" i="1"/>
  <c r="R8" i="1"/>
  <c r="Q9" i="1"/>
  <c r="Q11" i="1"/>
  <c r="Q13" i="1"/>
  <c r="Q15" i="1"/>
  <c r="P9" i="1"/>
  <c r="P11" i="1"/>
  <c r="P13" i="1"/>
  <c r="P15" i="1"/>
  <c r="Q7" i="1"/>
  <c r="P7" i="1"/>
  <c r="N20" i="1"/>
  <c r="L20" i="1"/>
  <c r="M18" i="1"/>
  <c r="L18" i="1"/>
  <c r="P1" i="1"/>
  <c r="L2" i="1"/>
  <c r="L1" i="1"/>
  <c r="K18" i="1"/>
  <c r="K15" i="1"/>
  <c r="K13" i="1"/>
  <c r="K11" i="1"/>
  <c r="K9" i="1"/>
  <c r="K7" i="1"/>
</calcChain>
</file>

<file path=xl/sharedStrings.xml><?xml version="1.0" encoding="utf-8"?>
<sst xmlns="http://schemas.openxmlformats.org/spreadsheetml/2006/main" count="72" uniqueCount="46">
  <si>
    <t>Đểm</t>
  </si>
  <si>
    <t>Góc đo</t>
  </si>
  <si>
    <t>Góc hiệu chỉnh</t>
  </si>
  <si>
    <t>Góc định hướng</t>
  </si>
  <si>
    <t>Cạnh</t>
  </si>
  <si>
    <t>Gia số tọa độ</t>
  </si>
  <si>
    <t xml:space="preserve"> ΔX</t>
  </si>
  <si>
    <t>ΔY</t>
  </si>
  <si>
    <t>Số hiệu chỉnh số gia tọa độ</t>
  </si>
  <si>
    <r>
      <t>V</t>
    </r>
    <r>
      <rPr>
        <vertAlign val="subscript"/>
        <sz val="11"/>
        <color theme="1"/>
        <rFont val="Calibri"/>
        <family val="2"/>
      </rPr>
      <t>ΔX</t>
    </r>
  </si>
  <si>
    <r>
      <t>V</t>
    </r>
    <r>
      <rPr>
        <vertAlign val="subscript"/>
        <sz val="11"/>
        <color theme="1"/>
        <rFont val="Calibri"/>
        <family val="2"/>
        <scheme val="minor"/>
      </rPr>
      <t>ΔY</t>
    </r>
  </si>
  <si>
    <t>Gia số tọa độ hiệu chỉnh</t>
  </si>
  <si>
    <t>X</t>
  </si>
  <si>
    <t>Y</t>
  </si>
  <si>
    <r>
      <t>ΔX</t>
    </r>
    <r>
      <rPr>
        <vertAlign val="subscript"/>
        <sz val="11"/>
        <color theme="1"/>
        <rFont val="Calibri"/>
        <family val="2"/>
        <scheme val="minor"/>
      </rPr>
      <t>hc</t>
    </r>
  </si>
  <si>
    <r>
      <t>Δy</t>
    </r>
    <r>
      <rPr>
        <vertAlign val="subscript"/>
        <sz val="11"/>
        <color theme="1"/>
        <rFont val="Calibri"/>
        <family val="2"/>
        <scheme val="minor"/>
      </rPr>
      <t>hc</t>
    </r>
  </si>
  <si>
    <t>Tọa độ điểm</t>
  </si>
  <si>
    <t>Độ</t>
  </si>
  <si>
    <t>Phút</t>
  </si>
  <si>
    <t>Giây</t>
  </si>
  <si>
    <t>(m)</t>
  </si>
  <si>
    <r>
      <rPr>
        <sz val="11"/>
        <color theme="1"/>
        <rFont val="NSimSun"/>
        <family val="3"/>
      </rPr>
      <t xml:space="preserve">  </t>
    </r>
    <r>
      <rPr>
        <sz val="11"/>
        <color theme="1"/>
        <rFont val="Calibri"/>
        <family val="2"/>
      </rPr>
      <t>Σ</t>
    </r>
  </si>
  <si>
    <r>
      <t>f</t>
    </r>
    <r>
      <rPr>
        <vertAlign val="subscript"/>
        <sz val="11"/>
        <color theme="1"/>
        <rFont val="Symbol"/>
        <family val="1"/>
        <charset val="2"/>
      </rPr>
      <t>b</t>
    </r>
  </si>
  <si>
    <r>
      <t>f</t>
    </r>
    <r>
      <rPr>
        <vertAlign val="superscript"/>
        <sz val="11"/>
        <color theme="1"/>
        <rFont val="Calibri"/>
        <family val="2"/>
        <scheme val="minor"/>
      </rPr>
      <t>cb</t>
    </r>
    <r>
      <rPr>
        <vertAlign val="subscript"/>
        <sz val="11"/>
        <color theme="1"/>
        <rFont val="Symbol"/>
        <family val="1"/>
        <charset val="2"/>
      </rPr>
      <t>b</t>
    </r>
  </si>
  <si>
    <r>
      <t>V</t>
    </r>
    <r>
      <rPr>
        <vertAlign val="subscript"/>
        <sz val="11"/>
        <color theme="1"/>
        <rFont val="Symbol"/>
        <family val="1"/>
        <charset val="2"/>
      </rPr>
      <t>b</t>
    </r>
  </si>
  <si>
    <t>"</t>
  </si>
  <si>
    <r>
      <t>ΔX</t>
    </r>
    <r>
      <rPr>
        <vertAlign val="subscript"/>
        <sz val="11"/>
        <color theme="1"/>
        <rFont val="Calibri"/>
        <family val="2"/>
      </rPr>
      <t>A1</t>
    </r>
  </si>
  <si>
    <r>
      <t>ΔY</t>
    </r>
    <r>
      <rPr>
        <vertAlign val="subscript"/>
        <sz val="11"/>
        <color theme="1"/>
        <rFont val="Calibri"/>
        <family val="2"/>
        <scheme val="minor"/>
      </rPr>
      <t>A1</t>
    </r>
  </si>
  <si>
    <t>m</t>
  </si>
  <si>
    <r>
      <t>R</t>
    </r>
    <r>
      <rPr>
        <vertAlign val="subscript"/>
        <sz val="11"/>
        <color theme="1"/>
        <rFont val="Calibri"/>
        <family val="2"/>
      </rPr>
      <t>A1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</si>
  <si>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</rPr>
      <t>A1</t>
    </r>
  </si>
  <si>
    <r>
      <t>X</t>
    </r>
    <r>
      <rPr>
        <vertAlign val="subscript"/>
        <sz val="11"/>
        <color theme="1"/>
        <rFont val="Calibri"/>
        <family val="2"/>
        <scheme val="minor"/>
      </rPr>
      <t>A</t>
    </r>
  </si>
  <si>
    <r>
      <t>Y</t>
    </r>
    <r>
      <rPr>
        <vertAlign val="subscript"/>
        <sz val="11"/>
        <color theme="1"/>
        <rFont val="Calibri"/>
        <family val="2"/>
        <scheme val="minor"/>
      </rPr>
      <t>A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</si>
  <si>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</si>
  <si>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</si>
  <si>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t>f</t>
  </si>
  <si>
    <r>
      <t>D</t>
    </r>
    <r>
      <rPr>
        <vertAlign val="subscript"/>
        <sz val="11"/>
        <color theme="1"/>
        <rFont val="Calibri"/>
        <family val="2"/>
        <scheme val="minor"/>
      </rPr>
      <t>12</t>
    </r>
  </si>
  <si>
    <r>
      <t>D</t>
    </r>
    <r>
      <rPr>
        <vertAlign val="subscript"/>
        <sz val="11"/>
        <color theme="1"/>
        <rFont val="Calibri"/>
        <family val="2"/>
        <scheme val="minor"/>
      </rPr>
      <t>23</t>
    </r>
  </si>
  <si>
    <r>
      <t>D</t>
    </r>
    <r>
      <rPr>
        <vertAlign val="subscript"/>
        <sz val="11"/>
        <color theme="1"/>
        <rFont val="Calibri"/>
        <family val="2"/>
        <scheme val="minor"/>
      </rPr>
      <t>34</t>
    </r>
  </si>
  <si>
    <r>
      <t>D</t>
    </r>
    <r>
      <rPr>
        <vertAlign val="subscript"/>
        <sz val="11"/>
        <color theme="1"/>
        <rFont val="Calibri"/>
        <family val="2"/>
        <scheme val="minor"/>
      </rPr>
      <t>45</t>
    </r>
  </si>
  <si>
    <r>
      <t>D</t>
    </r>
    <r>
      <rPr>
        <vertAlign val="subscript"/>
        <sz val="11"/>
        <color theme="1"/>
        <rFont val="Calibri"/>
        <family val="2"/>
        <scheme val="minor"/>
      </rPr>
      <t>51</t>
    </r>
  </si>
  <si>
    <r>
      <t>a</t>
    </r>
    <r>
      <rPr>
        <vertAlign val="subscript"/>
        <sz val="11"/>
        <color theme="1"/>
        <rFont val="Symbol"/>
        <family val="1"/>
        <charset val="2"/>
      </rPr>
      <t>12</t>
    </r>
  </si>
  <si>
    <t>fX</t>
  </si>
  <si>
    <t>fY</t>
  </si>
  <si>
    <t>fD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</si>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</sst>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/?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NSimSun"/>
      <family val="3"/>
    </font>
    <font>
      <sz val="11"/>
      <color theme="1"/>
      <name val="Calibri"/>
      <family val="3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quotePrefix="1"/>
    <xf numFmtId="0" fontId="9" fillId="0" borderId="0" xfId="0" applyFont="1"/>
    <xf numFmtId="2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5" fillId="0" borderId="1" xfId="0" applyFont="1" applyBorder="1" applyAlignment="1">
      <alignment horizontal="left" vertical="center" indent="1"/>
    </xf>
    <xf numFmtId="2" fontId="0" fillId="2" borderId="0" xfId="0" applyNumberFormat="1" applyFill="1"/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2" fontId="0" fillId="2" borderId="1" xfId="0" applyNumberFormat="1" applyFill="1" applyBorder="1"/>
    <xf numFmtId="164" fontId="0" fillId="2" borderId="0" xfId="0" applyNumberFormat="1" applyFill="1"/>
    <xf numFmtId="1" fontId="0" fillId="2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selection activeCell="I2" sqref="I2"/>
    </sheetView>
  </sheetViews>
  <sheetFormatPr defaultRowHeight="14.4"/>
  <cols>
    <col min="18" max="18" width="10.21875" bestFit="1" customWidth="1"/>
  </cols>
  <sheetData>
    <row r="1" spans="1:23" ht="16.2">
      <c r="B1" t="s">
        <v>22</v>
      </c>
      <c r="C1" s="6">
        <v>126</v>
      </c>
      <c r="D1" t="s">
        <v>25</v>
      </c>
      <c r="F1" t="s">
        <v>24</v>
      </c>
      <c r="G1" s="17">
        <f>-C1/5</f>
        <v>-25.2</v>
      </c>
      <c r="H1" s="3" t="s">
        <v>25</v>
      </c>
      <c r="K1" s="1" t="s">
        <v>26</v>
      </c>
      <c r="L1" s="12">
        <f>B24-B23</f>
        <v>-95</v>
      </c>
      <c r="M1" t="s">
        <v>28</v>
      </c>
      <c r="O1" s="1" t="s">
        <v>29</v>
      </c>
      <c r="P1" s="6">
        <f>47</f>
        <v>47</v>
      </c>
      <c r="Q1" s="6">
        <v>51</v>
      </c>
      <c r="R1" s="6">
        <v>45</v>
      </c>
    </row>
    <row r="2" spans="1:23" ht="16.8">
      <c r="B2" t="s">
        <v>23</v>
      </c>
      <c r="C2" s="6">
        <v>134</v>
      </c>
      <c r="D2" t="s">
        <v>25</v>
      </c>
      <c r="K2" t="s">
        <v>27</v>
      </c>
      <c r="L2" s="12">
        <f>E24-E23</f>
        <v>105</v>
      </c>
      <c r="M2" t="s">
        <v>28</v>
      </c>
      <c r="O2" s="4" t="s">
        <v>30</v>
      </c>
      <c r="P2" s="6">
        <v>132</v>
      </c>
      <c r="Q2" s="6">
        <v>8</v>
      </c>
      <c r="R2" s="6">
        <v>15</v>
      </c>
      <c r="T2" s="2" t="s">
        <v>41</v>
      </c>
      <c r="U2" s="6">
        <v>12</v>
      </c>
      <c r="V2" s="6">
        <v>13</v>
      </c>
      <c r="W2" s="6">
        <v>45</v>
      </c>
    </row>
    <row r="3" spans="1:23" ht="28.2" customHeight="1">
      <c r="A3" s="14" t="s">
        <v>0</v>
      </c>
      <c r="B3" s="14" t="s">
        <v>1</v>
      </c>
      <c r="C3" s="14"/>
      <c r="D3" s="14"/>
      <c r="E3" s="14" t="s">
        <v>2</v>
      </c>
      <c r="F3" s="14"/>
      <c r="G3" s="14"/>
      <c r="H3" s="14" t="s">
        <v>3</v>
      </c>
      <c r="I3" s="14"/>
      <c r="J3" s="14"/>
      <c r="K3" s="14" t="s">
        <v>4</v>
      </c>
      <c r="L3" s="14" t="s">
        <v>5</v>
      </c>
      <c r="M3" s="14"/>
      <c r="N3" s="14" t="s">
        <v>8</v>
      </c>
      <c r="O3" s="14"/>
      <c r="P3" s="14" t="s">
        <v>11</v>
      </c>
      <c r="Q3" s="14"/>
      <c r="R3" s="14" t="s">
        <v>16</v>
      </c>
      <c r="S3" s="14"/>
    </row>
    <row r="4" spans="1:23" ht="15.6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7" t="s">
        <v>6</v>
      </c>
      <c r="M4" s="7" t="s">
        <v>7</v>
      </c>
      <c r="N4" s="8" t="s">
        <v>9</v>
      </c>
      <c r="O4" s="8" t="s">
        <v>10</v>
      </c>
      <c r="P4" s="8" t="s">
        <v>14</v>
      </c>
      <c r="Q4" s="8" t="s">
        <v>15</v>
      </c>
      <c r="R4" s="8" t="s">
        <v>12</v>
      </c>
      <c r="S4" s="8" t="s">
        <v>13</v>
      </c>
    </row>
    <row r="5" spans="1:23">
      <c r="A5" s="9"/>
      <c r="B5" s="8" t="s">
        <v>17</v>
      </c>
      <c r="C5" s="8" t="s">
        <v>18</v>
      </c>
      <c r="D5" s="8" t="s">
        <v>19</v>
      </c>
      <c r="E5" s="8" t="s">
        <v>17</v>
      </c>
      <c r="F5" s="8" t="s">
        <v>18</v>
      </c>
      <c r="G5" s="8" t="s">
        <v>19</v>
      </c>
      <c r="H5" s="8" t="s">
        <v>17</v>
      </c>
      <c r="I5" s="8" t="s">
        <v>18</v>
      </c>
      <c r="J5" s="8" t="s">
        <v>19</v>
      </c>
      <c r="K5" s="8" t="s">
        <v>20</v>
      </c>
      <c r="L5" s="8" t="s">
        <v>20</v>
      </c>
      <c r="M5" s="8" t="s">
        <v>20</v>
      </c>
      <c r="N5" s="8" t="s">
        <v>20</v>
      </c>
      <c r="O5" s="8" t="s">
        <v>20</v>
      </c>
      <c r="P5" s="8" t="s">
        <v>20</v>
      </c>
      <c r="Q5" s="8" t="s">
        <v>20</v>
      </c>
      <c r="R5" s="8" t="s">
        <v>20</v>
      </c>
      <c r="S5" s="8" t="s">
        <v>20</v>
      </c>
    </row>
    <row r="6" spans="1:23">
      <c r="A6" s="9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N6" s="9"/>
      <c r="O6" s="9"/>
      <c r="P6" s="9"/>
      <c r="Q6" s="9"/>
      <c r="R6" s="15">
        <v>1005</v>
      </c>
      <c r="S6" s="15">
        <v>1005</v>
      </c>
    </row>
    <row r="7" spans="1:23">
      <c r="A7" s="9"/>
      <c r="B7" s="9"/>
      <c r="C7" s="9"/>
      <c r="D7" s="9">
        <v>25</v>
      </c>
      <c r="E7" s="9"/>
      <c r="F7" s="9"/>
      <c r="G7" s="9"/>
      <c r="H7" s="9">
        <v>12</v>
      </c>
      <c r="I7" s="9">
        <v>13</v>
      </c>
      <c r="J7" s="9">
        <v>45</v>
      </c>
      <c r="K7" s="10">
        <f>B26</f>
        <v>70.5</v>
      </c>
      <c r="L7" s="10">
        <v>68.900000000000006</v>
      </c>
      <c r="M7" s="10">
        <v>14.93</v>
      </c>
      <c r="N7" s="10">
        <v>-1.7999999999999999E-2</v>
      </c>
      <c r="O7" s="10">
        <v>-1.6E-2</v>
      </c>
      <c r="P7" s="10">
        <f>L7+N7</f>
        <v>68.882000000000005</v>
      </c>
      <c r="Q7" s="10">
        <f>M7+O7</f>
        <v>14.914</v>
      </c>
      <c r="R7" s="9"/>
      <c r="S7" s="9"/>
    </row>
    <row r="8" spans="1:23">
      <c r="A8" s="9">
        <v>2</v>
      </c>
      <c r="B8" s="9">
        <v>90</v>
      </c>
      <c r="C8" s="9">
        <v>36</v>
      </c>
      <c r="D8" s="9">
        <v>48</v>
      </c>
      <c r="E8" s="10">
        <v>90</v>
      </c>
      <c r="F8" s="10">
        <v>37</v>
      </c>
      <c r="G8" s="10">
        <v>13</v>
      </c>
      <c r="H8" s="10"/>
      <c r="I8" s="10"/>
      <c r="J8" s="10"/>
      <c r="K8" s="9"/>
      <c r="L8" s="9"/>
      <c r="M8" s="9"/>
      <c r="N8" s="9"/>
      <c r="O8" s="9"/>
      <c r="P8" s="9"/>
      <c r="Q8" s="9"/>
      <c r="R8" s="15">
        <f>R6+P7</f>
        <v>1073.8820000000001</v>
      </c>
      <c r="S8" s="15">
        <f>S6+Q7</f>
        <v>1019.914</v>
      </c>
    </row>
    <row r="9" spans="1:23">
      <c r="A9" s="9"/>
      <c r="B9" s="9"/>
      <c r="C9" s="9"/>
      <c r="D9" s="9">
        <v>25</v>
      </c>
      <c r="E9" s="9"/>
      <c r="F9" s="9"/>
      <c r="G9" s="9"/>
      <c r="H9" s="9">
        <v>101</v>
      </c>
      <c r="I9" s="9">
        <v>36</v>
      </c>
      <c r="J9" s="9">
        <v>32</v>
      </c>
      <c r="K9" s="10">
        <f>B27</f>
        <v>90.6</v>
      </c>
      <c r="L9" s="10">
        <v>-18.23</v>
      </c>
      <c r="M9" s="10">
        <v>88.75</v>
      </c>
      <c r="N9" s="10">
        <v>-1.7999999999999999E-2</v>
      </c>
      <c r="O9" s="10">
        <v>-1.6E-2</v>
      </c>
      <c r="P9" s="10">
        <f t="shared" ref="P9:P15" si="0">L9+N9</f>
        <v>-18.248000000000001</v>
      </c>
      <c r="Q9" s="10">
        <f t="shared" ref="Q9:Q15" si="1">M9+O9</f>
        <v>88.733999999999995</v>
      </c>
      <c r="R9" s="13"/>
      <c r="S9" s="13"/>
    </row>
    <row r="10" spans="1:23">
      <c r="A10" s="9">
        <v>3</v>
      </c>
      <c r="B10" s="9">
        <v>85</v>
      </c>
      <c r="C10" s="9">
        <v>9</v>
      </c>
      <c r="D10" s="9">
        <v>54</v>
      </c>
      <c r="E10" s="10">
        <v>85</v>
      </c>
      <c r="F10" s="10">
        <v>10</v>
      </c>
      <c r="G10" s="10">
        <v>19</v>
      </c>
      <c r="H10" s="10"/>
      <c r="I10" s="10"/>
      <c r="J10" s="10"/>
      <c r="K10" s="9"/>
      <c r="L10" s="9"/>
      <c r="M10" s="9"/>
      <c r="N10" s="9"/>
      <c r="O10" s="9"/>
      <c r="P10" s="9"/>
      <c r="Q10" s="9"/>
      <c r="R10" s="15">
        <f t="shared" ref="R10:R14" si="2">R8+P9</f>
        <v>1055.634</v>
      </c>
      <c r="S10" s="15">
        <f t="shared" ref="S10:S14" si="3">S8+Q9</f>
        <v>1108.6479999999999</v>
      </c>
    </row>
    <row r="11" spans="1:23">
      <c r="A11" s="9"/>
      <c r="B11" s="9"/>
      <c r="C11" s="9"/>
      <c r="D11" s="9">
        <v>25</v>
      </c>
      <c r="E11" s="9"/>
      <c r="F11" s="9"/>
      <c r="G11" s="9"/>
      <c r="H11" s="9">
        <v>196</v>
      </c>
      <c r="I11" s="9">
        <v>26</v>
      </c>
      <c r="J11" s="9">
        <v>13</v>
      </c>
      <c r="K11" s="10">
        <f>B28</f>
        <v>76.33</v>
      </c>
      <c r="L11" s="10">
        <v>-73.209999999999994</v>
      </c>
      <c r="M11" s="15">
        <v>-21.6</v>
      </c>
      <c r="N11" s="10">
        <v>-1.7999999999999999E-2</v>
      </c>
      <c r="O11" s="10">
        <v>-1.6E-2</v>
      </c>
      <c r="P11" s="10">
        <f t="shared" si="0"/>
        <v>-73.227999999999994</v>
      </c>
      <c r="Q11" s="10">
        <f t="shared" si="1"/>
        <v>-21.616</v>
      </c>
      <c r="R11" s="13"/>
      <c r="S11" s="13"/>
    </row>
    <row r="12" spans="1:23">
      <c r="A12" s="9">
        <v>4</v>
      </c>
      <c r="B12" s="9">
        <v>88</v>
      </c>
      <c r="C12" s="9">
        <v>14</v>
      </c>
      <c r="D12" s="9">
        <v>0</v>
      </c>
      <c r="E12" s="10">
        <v>88</v>
      </c>
      <c r="F12" s="10">
        <v>14</v>
      </c>
      <c r="G12" s="10">
        <v>25</v>
      </c>
      <c r="H12" s="10"/>
      <c r="I12" s="10"/>
      <c r="J12" s="10"/>
      <c r="L12" s="9"/>
      <c r="M12" s="9"/>
      <c r="N12" s="9"/>
      <c r="O12" s="9"/>
      <c r="P12" s="9"/>
      <c r="Q12" s="9"/>
      <c r="R12" s="15">
        <f t="shared" si="2"/>
        <v>982.40600000000006</v>
      </c>
      <c r="S12" s="15">
        <f t="shared" si="3"/>
        <v>1087.0319999999999</v>
      </c>
    </row>
    <row r="13" spans="1:23">
      <c r="A13" s="9"/>
      <c r="B13" s="9"/>
      <c r="C13" s="9"/>
      <c r="D13" s="9">
        <v>25</v>
      </c>
      <c r="E13" s="9"/>
      <c r="F13" s="9"/>
      <c r="G13" s="9"/>
      <c r="H13" s="9">
        <v>288</v>
      </c>
      <c r="I13" s="9">
        <v>11</v>
      </c>
      <c r="J13" s="9">
        <v>48</v>
      </c>
      <c r="K13" s="10">
        <f>B29</f>
        <v>26.76</v>
      </c>
      <c r="L13" s="10">
        <v>8.36</v>
      </c>
      <c r="M13" s="10">
        <v>-25.42</v>
      </c>
      <c r="N13" s="10">
        <v>-1.7999999999999999E-2</v>
      </c>
      <c r="O13" s="10">
        <v>-1.6E-2</v>
      </c>
      <c r="P13" s="10">
        <f t="shared" si="0"/>
        <v>8.3419999999999987</v>
      </c>
      <c r="Q13" s="10">
        <f t="shared" si="1"/>
        <v>-25.436</v>
      </c>
      <c r="R13" s="13"/>
      <c r="S13" s="13"/>
    </row>
    <row r="14" spans="1:23">
      <c r="A14" s="9">
        <v>5</v>
      </c>
      <c r="B14" s="9">
        <v>184</v>
      </c>
      <c r="C14" s="9">
        <v>2</v>
      </c>
      <c r="D14" s="9">
        <v>0</v>
      </c>
      <c r="E14" s="10">
        <v>184</v>
      </c>
      <c r="F14" s="10">
        <v>2</v>
      </c>
      <c r="G14" s="10">
        <v>25</v>
      </c>
      <c r="H14" s="10"/>
      <c r="I14" s="10"/>
      <c r="J14" s="10"/>
      <c r="K14" s="9"/>
      <c r="L14" s="9"/>
      <c r="M14" s="9"/>
      <c r="N14" s="9"/>
      <c r="O14" s="9"/>
      <c r="P14" s="9"/>
      <c r="Q14" s="9"/>
      <c r="R14" s="15">
        <f t="shared" si="2"/>
        <v>990.74800000000005</v>
      </c>
      <c r="S14" s="15">
        <f t="shared" si="3"/>
        <v>1061.596</v>
      </c>
    </row>
    <row r="15" spans="1:23">
      <c r="A15" s="9"/>
      <c r="B15" s="9"/>
      <c r="C15" s="9"/>
      <c r="D15" s="9">
        <v>26</v>
      </c>
      <c r="E15" s="9"/>
      <c r="F15" s="9"/>
      <c r="G15" s="9"/>
      <c r="H15" s="9">
        <v>284</v>
      </c>
      <c r="I15" s="9">
        <v>9</v>
      </c>
      <c r="J15" s="9">
        <v>23</v>
      </c>
      <c r="K15" s="10">
        <f>B30</f>
        <v>58.35</v>
      </c>
      <c r="L15" s="10">
        <v>14.27</v>
      </c>
      <c r="M15" s="10">
        <v>-56.58</v>
      </c>
      <c r="N15" s="10">
        <v>-1.7999999999999999E-2</v>
      </c>
      <c r="O15" s="10">
        <v>-1.6E-2</v>
      </c>
      <c r="P15" s="10">
        <f t="shared" si="0"/>
        <v>14.251999999999999</v>
      </c>
      <c r="Q15" s="10">
        <f t="shared" si="1"/>
        <v>-56.595999999999997</v>
      </c>
      <c r="R15" s="13"/>
      <c r="S15" s="13"/>
    </row>
    <row r="16" spans="1:23">
      <c r="A16" s="9">
        <v>1</v>
      </c>
      <c r="B16" s="9">
        <v>91</v>
      </c>
      <c r="C16" s="9">
        <v>55</v>
      </c>
      <c r="D16" s="9">
        <v>12</v>
      </c>
      <c r="E16" s="10">
        <v>91</v>
      </c>
      <c r="F16" s="10">
        <v>55</v>
      </c>
      <c r="G16" s="10">
        <v>38</v>
      </c>
      <c r="H16" s="10"/>
      <c r="I16" s="10"/>
      <c r="J16" s="10"/>
      <c r="K16" s="9"/>
      <c r="L16" s="9"/>
      <c r="M16" s="9"/>
      <c r="N16" s="9"/>
      <c r="O16" s="9"/>
      <c r="P16" s="9"/>
      <c r="Q16" s="9"/>
      <c r="R16" s="9"/>
      <c r="S16" s="9"/>
    </row>
    <row r="17" spans="1:19">
      <c r="A17" s="9"/>
      <c r="B17" s="9"/>
      <c r="C17" s="9"/>
      <c r="D17" s="9"/>
      <c r="E17" s="9"/>
      <c r="F17" s="9"/>
      <c r="G17" s="9"/>
      <c r="H17" s="9">
        <v>12</v>
      </c>
      <c r="I17" s="9">
        <v>13</v>
      </c>
      <c r="J17" s="9">
        <v>45</v>
      </c>
      <c r="K17" s="9"/>
      <c r="L17" s="9"/>
      <c r="M17" s="9"/>
      <c r="N17" s="9"/>
      <c r="O17" s="9"/>
      <c r="P17" s="9"/>
      <c r="Q17" s="9"/>
      <c r="R17" s="9"/>
      <c r="S17" s="9"/>
    </row>
    <row r="18" spans="1:19">
      <c r="A18" s="11" t="s">
        <v>21</v>
      </c>
      <c r="B18" s="9">
        <v>539</v>
      </c>
      <c r="C18" s="9">
        <v>57</v>
      </c>
      <c r="D18" s="9">
        <v>54</v>
      </c>
      <c r="E18" s="10">
        <v>540</v>
      </c>
      <c r="F18" s="10">
        <v>0</v>
      </c>
      <c r="G18" s="10">
        <v>0</v>
      </c>
      <c r="H18" s="10"/>
      <c r="I18" s="10"/>
      <c r="J18" s="10"/>
      <c r="K18" s="10">
        <f>SUM(K7,K9,K11,K13,K15)</f>
        <v>322.54000000000002</v>
      </c>
      <c r="L18" s="10">
        <f>SUM(L7,L9,L11,L13,L15)</f>
        <v>9.0000000000006963E-2</v>
      </c>
      <c r="M18" s="15">
        <f>SUM(M7,M9,M11,M13,M15)</f>
        <v>8.0000000000012506E-2</v>
      </c>
      <c r="N18" s="9"/>
      <c r="O18" s="9"/>
      <c r="P18" s="9"/>
      <c r="Q18" s="9"/>
      <c r="R18" s="9"/>
      <c r="S18" s="9"/>
    </row>
    <row r="19" spans="1:19">
      <c r="F19" s="2"/>
    </row>
    <row r="20" spans="1:19">
      <c r="K20" t="s">
        <v>42</v>
      </c>
      <c r="L20" s="6">
        <f>L18</f>
        <v>9.0000000000006963E-2</v>
      </c>
      <c r="M20" t="s">
        <v>43</v>
      </c>
      <c r="N20" s="12">
        <f>M18</f>
        <v>8.0000000000012506E-2</v>
      </c>
      <c r="O20" t="s">
        <v>44</v>
      </c>
      <c r="P20" s="6">
        <v>0.12</v>
      </c>
      <c r="Q20" t="s">
        <v>45</v>
      </c>
      <c r="R20" s="16">
        <f>(P20/P20)/(K18/P20)</f>
        <v>3.7204687790661623E-4</v>
      </c>
    </row>
    <row r="23" spans="1:19" ht="15.6">
      <c r="A23" t="s">
        <v>31</v>
      </c>
      <c r="B23" s="5">
        <v>1100</v>
      </c>
      <c r="C23" t="s">
        <v>28</v>
      </c>
      <c r="D23" t="s">
        <v>32</v>
      </c>
      <c r="E23" s="5">
        <v>900</v>
      </c>
      <c r="F23" t="s">
        <v>28</v>
      </c>
    </row>
    <row r="24" spans="1:19" ht="15.6">
      <c r="A24" t="s">
        <v>34</v>
      </c>
      <c r="B24" s="5">
        <v>1005</v>
      </c>
      <c r="C24" t="s">
        <v>28</v>
      </c>
      <c r="D24" t="s">
        <v>33</v>
      </c>
      <c r="E24" s="5">
        <v>1005</v>
      </c>
      <c r="F24" t="s">
        <v>28</v>
      </c>
    </row>
    <row r="25" spans="1:19">
      <c r="A25" s="2" t="s">
        <v>35</v>
      </c>
      <c r="B25">
        <v>60</v>
      </c>
      <c r="C25">
        <v>5</v>
      </c>
      <c r="D25">
        <v>30</v>
      </c>
    </row>
    <row r="26" spans="1:19" ht="15.6">
      <c r="A26" t="s">
        <v>36</v>
      </c>
      <c r="B26">
        <v>70.5</v>
      </c>
      <c r="C26" t="s">
        <v>28</v>
      </c>
      <c r="J26" s="6"/>
    </row>
    <row r="27" spans="1:19" ht="15.6">
      <c r="A27" t="s">
        <v>37</v>
      </c>
      <c r="B27">
        <v>90.6</v>
      </c>
      <c r="C27" t="s">
        <v>28</v>
      </c>
    </row>
    <row r="28" spans="1:19" ht="15.6">
      <c r="A28" t="s">
        <v>38</v>
      </c>
      <c r="B28">
        <v>76.33</v>
      </c>
      <c r="C28" t="s">
        <v>28</v>
      </c>
    </row>
    <row r="29" spans="1:19" ht="15.6">
      <c r="A29" t="s">
        <v>39</v>
      </c>
      <c r="B29">
        <v>26.76</v>
      </c>
      <c r="C29" t="s">
        <v>28</v>
      </c>
    </row>
    <row r="30" spans="1:19" ht="15.6">
      <c r="A30" t="s">
        <v>40</v>
      </c>
      <c r="B30">
        <v>58.35</v>
      </c>
      <c r="C30" t="s">
        <v>28</v>
      </c>
    </row>
  </sheetData>
  <mergeCells count="9">
    <mergeCell ref="A3:A4"/>
    <mergeCell ref="R3:S3"/>
    <mergeCell ref="B3:D4"/>
    <mergeCell ref="E3:G4"/>
    <mergeCell ref="H3:J4"/>
    <mergeCell ref="K3:K4"/>
    <mergeCell ref="L3:M3"/>
    <mergeCell ref="N3:O3"/>
    <mergeCell ref="P3:Q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2022-03-07T11:07:08Z</dcterms:created>
  <dcterms:modified xsi:type="dcterms:W3CDTF">2022-03-07T13:15:39Z</dcterms:modified>
</cp:coreProperties>
</file>