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Институт\ВКРМ\"/>
    </mc:Choice>
  </mc:AlternateContent>
  <bookViews>
    <workbookView xWindow="0" yWindow="0" windowWidth="11985" windowHeight="3180" firstSheet="1" activeTab="6"/>
  </bookViews>
  <sheets>
    <sheet name="Лист1" sheetId="3" r:id="rId1"/>
    <sheet name="1. ВОЛС" sheetId="5" r:id="rId2"/>
    <sheet name="2. Оптические кроссы" sheetId="6" r:id="rId3"/>
    <sheet name="3. Адаптерные панели" sheetId="7" r:id="rId4"/>
    <sheet name="4. Сплайс кассеты" sheetId="9" r:id="rId5"/>
    <sheet name="5. Шнуры ВОЛС" sheetId="10" r:id="rId6"/>
    <sheet name="6. Коннекторы" sheetId="12" r:id="rId7"/>
    <sheet name="7. KVM консоли" sheetId="13" r:id="rId8"/>
    <sheet name="8. Межсетевые экраны" sheetId="14" r:id="rId9"/>
    <sheet name="9. ИБП" sheetId="16" r:id="rId10"/>
    <sheet name="10. Коммутаторы" sheetId="19" r:id="rId11"/>
    <sheet name="11. Блок розеток" sheetId="20" r:id="rId12"/>
    <sheet name="12. Серверы" sheetId="21" r:id="rId13"/>
  </sheets>
  <calcPr calcId="162913"/>
</workbook>
</file>

<file path=xl/calcChain.xml><?xml version="1.0" encoding="utf-8"?>
<calcChain xmlns="http://schemas.openxmlformats.org/spreadsheetml/2006/main">
  <c r="K30" i="12" l="1"/>
  <c r="K31" i="12"/>
  <c r="K32" i="12"/>
  <c r="K33" i="12"/>
  <c r="K34" i="12"/>
  <c r="K35" i="12"/>
  <c r="K36" i="12"/>
  <c r="K29" i="12"/>
  <c r="B30" i="12"/>
  <c r="C30" i="12"/>
  <c r="D30" i="12"/>
  <c r="E30" i="12"/>
  <c r="F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B32" i="12"/>
  <c r="C32" i="12"/>
  <c r="D32" i="12"/>
  <c r="E32" i="12"/>
  <c r="F32" i="12"/>
  <c r="G32" i="12"/>
  <c r="H32" i="12"/>
  <c r="I32" i="12"/>
  <c r="J32" i="12"/>
  <c r="B33" i="12"/>
  <c r="C33" i="12"/>
  <c r="D33" i="12"/>
  <c r="E33" i="12"/>
  <c r="F33" i="12"/>
  <c r="G33" i="12"/>
  <c r="H33" i="12"/>
  <c r="I33" i="12"/>
  <c r="J33" i="12"/>
  <c r="B34" i="12"/>
  <c r="C34" i="12"/>
  <c r="D34" i="12"/>
  <c r="E34" i="12"/>
  <c r="F34" i="12"/>
  <c r="G34" i="12"/>
  <c r="H34" i="12"/>
  <c r="I34" i="12"/>
  <c r="J34" i="12"/>
  <c r="B35" i="12"/>
  <c r="C35" i="12"/>
  <c r="D35" i="12"/>
  <c r="E35" i="12"/>
  <c r="F35" i="12"/>
  <c r="G35" i="12"/>
  <c r="H35" i="12"/>
  <c r="I35" i="12"/>
  <c r="J35" i="12"/>
  <c r="B36" i="12"/>
  <c r="C36" i="12"/>
  <c r="D36" i="12"/>
  <c r="E36" i="12"/>
  <c r="F36" i="12"/>
  <c r="G36" i="12"/>
  <c r="H36" i="12"/>
  <c r="I36" i="12"/>
  <c r="J36" i="12"/>
  <c r="C29" i="12"/>
  <c r="D29" i="12"/>
  <c r="E29" i="12"/>
  <c r="F29" i="12"/>
  <c r="G29" i="12"/>
  <c r="H29" i="12"/>
  <c r="I29" i="12"/>
  <c r="J29" i="12"/>
  <c r="B29" i="12"/>
  <c r="M27" i="10"/>
  <c r="M28" i="10"/>
  <c r="M29" i="10"/>
  <c r="M30" i="10"/>
  <c r="M31" i="10"/>
  <c r="M32" i="10"/>
  <c r="M26" i="10"/>
  <c r="B27" i="10"/>
  <c r="C27" i="10"/>
  <c r="D27" i="10"/>
  <c r="E27" i="10"/>
  <c r="F27" i="10"/>
  <c r="G27" i="10"/>
  <c r="H27" i="10"/>
  <c r="I27" i="10"/>
  <c r="J27" i="10"/>
  <c r="K27" i="10"/>
  <c r="L27" i="10"/>
  <c r="B28" i="10"/>
  <c r="C28" i="10"/>
  <c r="D28" i="10"/>
  <c r="E28" i="10"/>
  <c r="F28" i="10"/>
  <c r="G28" i="10"/>
  <c r="H28" i="10"/>
  <c r="I28" i="10"/>
  <c r="J28" i="10"/>
  <c r="K28" i="10"/>
  <c r="L28" i="10"/>
  <c r="B29" i="10"/>
  <c r="C29" i="10"/>
  <c r="D29" i="10"/>
  <c r="E29" i="10"/>
  <c r="F29" i="10"/>
  <c r="G29" i="10"/>
  <c r="H29" i="10"/>
  <c r="I29" i="10"/>
  <c r="J29" i="10"/>
  <c r="K29" i="10"/>
  <c r="L29" i="10"/>
  <c r="B30" i="10"/>
  <c r="C30" i="10"/>
  <c r="D30" i="10"/>
  <c r="E30" i="10"/>
  <c r="F30" i="10"/>
  <c r="G30" i="10"/>
  <c r="H30" i="10"/>
  <c r="I30" i="10"/>
  <c r="J30" i="10"/>
  <c r="K30" i="10"/>
  <c r="L30" i="10"/>
  <c r="B31" i="10"/>
  <c r="C31" i="10"/>
  <c r="D31" i="10"/>
  <c r="E31" i="10"/>
  <c r="F31" i="10"/>
  <c r="G31" i="10"/>
  <c r="H31" i="10"/>
  <c r="I31" i="10"/>
  <c r="J31" i="10"/>
  <c r="K31" i="10"/>
  <c r="L31" i="10"/>
  <c r="B32" i="10"/>
  <c r="C32" i="10"/>
  <c r="D32" i="10"/>
  <c r="E32" i="10"/>
  <c r="F32" i="10"/>
  <c r="G32" i="10"/>
  <c r="H32" i="10"/>
  <c r="I32" i="10"/>
  <c r="J32" i="10"/>
  <c r="K32" i="10"/>
  <c r="L32" i="10"/>
  <c r="C26" i="10"/>
  <c r="D26" i="10"/>
  <c r="E26" i="10"/>
  <c r="F26" i="10"/>
  <c r="G26" i="10"/>
  <c r="H26" i="10"/>
  <c r="I26" i="10"/>
  <c r="J26" i="10"/>
  <c r="K26" i="10"/>
  <c r="L26" i="10"/>
  <c r="B26" i="10"/>
  <c r="I42" i="9"/>
  <c r="I41" i="9"/>
  <c r="I40" i="9"/>
  <c r="I39" i="9"/>
  <c r="I38" i="9"/>
  <c r="I37" i="9"/>
  <c r="I36" i="9"/>
  <c r="I35" i="9"/>
  <c r="I34" i="9"/>
  <c r="I33" i="9"/>
  <c r="B34" i="9"/>
  <c r="C34" i="9"/>
  <c r="D34" i="9"/>
  <c r="E34" i="9"/>
  <c r="F34" i="9"/>
  <c r="G34" i="9"/>
  <c r="H34" i="9"/>
  <c r="B35" i="9"/>
  <c r="C35" i="9"/>
  <c r="D35" i="9"/>
  <c r="E35" i="9"/>
  <c r="F35" i="9"/>
  <c r="G35" i="9"/>
  <c r="H35" i="9"/>
  <c r="B36" i="9"/>
  <c r="C36" i="9"/>
  <c r="D36" i="9"/>
  <c r="E36" i="9"/>
  <c r="F36" i="9"/>
  <c r="G36" i="9"/>
  <c r="H36" i="9"/>
  <c r="B37" i="9"/>
  <c r="C37" i="9"/>
  <c r="D37" i="9"/>
  <c r="E37" i="9"/>
  <c r="F37" i="9"/>
  <c r="G37" i="9"/>
  <c r="H37" i="9"/>
  <c r="B38" i="9"/>
  <c r="C38" i="9"/>
  <c r="D38" i="9"/>
  <c r="E38" i="9"/>
  <c r="F38" i="9"/>
  <c r="G38" i="9"/>
  <c r="H38" i="9"/>
  <c r="B39" i="9"/>
  <c r="C39" i="9"/>
  <c r="D39" i="9"/>
  <c r="E39" i="9"/>
  <c r="F39" i="9"/>
  <c r="G39" i="9"/>
  <c r="H39" i="9"/>
  <c r="B40" i="9"/>
  <c r="C40" i="9"/>
  <c r="D40" i="9"/>
  <c r="E40" i="9"/>
  <c r="F40" i="9"/>
  <c r="G40" i="9"/>
  <c r="H40" i="9"/>
  <c r="B41" i="9"/>
  <c r="C41" i="9"/>
  <c r="D41" i="9"/>
  <c r="E41" i="9"/>
  <c r="F41" i="9"/>
  <c r="G41" i="9"/>
  <c r="H41" i="9"/>
  <c r="B42" i="9"/>
  <c r="C42" i="9"/>
  <c r="D42" i="9"/>
  <c r="E42" i="9"/>
  <c r="F42" i="9"/>
  <c r="G42" i="9"/>
  <c r="H42" i="9"/>
  <c r="C33" i="9"/>
  <c r="D33" i="9"/>
  <c r="E33" i="9"/>
  <c r="F33" i="9"/>
  <c r="G33" i="9"/>
  <c r="H33" i="9"/>
  <c r="B33" i="9"/>
  <c r="G28" i="7"/>
  <c r="G29" i="7"/>
  <c r="G30" i="7"/>
  <c r="G31" i="7"/>
  <c r="G32" i="7"/>
  <c r="G33" i="7"/>
  <c r="G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C27" i="7"/>
  <c r="D27" i="7"/>
  <c r="E27" i="7"/>
  <c r="F27" i="7"/>
  <c r="B27" i="7"/>
  <c r="I34" i="6"/>
  <c r="I35" i="6"/>
  <c r="I36" i="6"/>
  <c r="I37" i="6"/>
  <c r="I38" i="6"/>
  <c r="I39" i="6"/>
  <c r="I40" i="6"/>
  <c r="I41" i="6"/>
  <c r="I42" i="6"/>
  <c r="I33" i="6"/>
  <c r="B34" i="6"/>
  <c r="C34" i="6"/>
  <c r="D34" i="6"/>
  <c r="E34" i="6"/>
  <c r="F34" i="6"/>
  <c r="G34" i="6"/>
  <c r="H34" i="6"/>
  <c r="B35" i="6"/>
  <c r="C35" i="6"/>
  <c r="D35" i="6"/>
  <c r="E35" i="6"/>
  <c r="F35" i="6"/>
  <c r="G35" i="6"/>
  <c r="H35" i="6"/>
  <c r="B36" i="6"/>
  <c r="C36" i="6"/>
  <c r="D36" i="6"/>
  <c r="E36" i="6"/>
  <c r="F36" i="6"/>
  <c r="G36" i="6"/>
  <c r="H36" i="6"/>
  <c r="B37" i="6"/>
  <c r="C37" i="6"/>
  <c r="D37" i="6"/>
  <c r="E37" i="6"/>
  <c r="F37" i="6"/>
  <c r="G37" i="6"/>
  <c r="H37" i="6"/>
  <c r="B38" i="6"/>
  <c r="C38" i="6"/>
  <c r="D38" i="6"/>
  <c r="E38" i="6"/>
  <c r="F38" i="6"/>
  <c r="G38" i="6"/>
  <c r="H38" i="6"/>
  <c r="B39" i="6"/>
  <c r="C39" i="6"/>
  <c r="D39" i="6"/>
  <c r="E39" i="6"/>
  <c r="F39" i="6"/>
  <c r="G39" i="6"/>
  <c r="H39" i="6"/>
  <c r="B40" i="6"/>
  <c r="C40" i="6"/>
  <c r="D40" i="6"/>
  <c r="E40" i="6"/>
  <c r="F40" i="6"/>
  <c r="G40" i="6"/>
  <c r="H40" i="6"/>
  <c r="B41" i="6"/>
  <c r="C41" i="6"/>
  <c r="D41" i="6"/>
  <c r="E41" i="6"/>
  <c r="F41" i="6"/>
  <c r="G41" i="6"/>
  <c r="H41" i="6"/>
  <c r="B42" i="6"/>
  <c r="C42" i="6"/>
  <c r="D42" i="6"/>
  <c r="E42" i="6"/>
  <c r="F42" i="6"/>
  <c r="G42" i="6"/>
  <c r="H42" i="6"/>
  <c r="C33" i="6"/>
  <c r="D33" i="6"/>
  <c r="E33" i="6"/>
  <c r="F33" i="6"/>
  <c r="G33" i="6"/>
  <c r="H33" i="6"/>
  <c r="B33" i="6"/>
  <c r="H35" i="5" l="1"/>
  <c r="H36" i="5"/>
  <c r="H37" i="5"/>
  <c r="H38" i="5"/>
  <c r="H39" i="5"/>
  <c r="H40" i="5"/>
  <c r="H41" i="5"/>
  <c r="H42" i="5"/>
  <c r="H34" i="5"/>
  <c r="H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C38" i="5"/>
  <c r="D38" i="5"/>
  <c r="E38" i="5"/>
  <c r="F38" i="5"/>
  <c r="G38" i="5"/>
  <c r="C39" i="5"/>
  <c r="D39" i="5"/>
  <c r="E39" i="5"/>
  <c r="F39" i="5"/>
  <c r="G39" i="5"/>
  <c r="C40" i="5"/>
  <c r="D40" i="5"/>
  <c r="E40" i="5"/>
  <c r="F40" i="5"/>
  <c r="G40" i="5"/>
  <c r="C41" i="5"/>
  <c r="D41" i="5"/>
  <c r="E41" i="5"/>
  <c r="F41" i="5"/>
  <c r="G41" i="5"/>
  <c r="C42" i="5"/>
  <c r="D42" i="5"/>
  <c r="E42" i="5"/>
  <c r="F42" i="5"/>
  <c r="G42" i="5"/>
  <c r="D33" i="5"/>
  <c r="E33" i="5"/>
  <c r="F33" i="5"/>
  <c r="G33" i="5"/>
  <c r="C33" i="5"/>
  <c r="B34" i="5"/>
  <c r="B35" i="5"/>
  <c r="B36" i="5"/>
  <c r="B37" i="5"/>
  <c r="B38" i="5"/>
  <c r="B39" i="5"/>
  <c r="B40" i="5"/>
  <c r="B41" i="5"/>
  <c r="B42" i="5"/>
  <c r="B33" i="5"/>
</calcChain>
</file>

<file path=xl/sharedStrings.xml><?xml version="1.0" encoding="utf-8"?>
<sst xmlns="http://schemas.openxmlformats.org/spreadsheetml/2006/main" count="1490" uniqueCount="695">
  <si>
    <t>Кабель волоконно-оптический ОКЗ-СО -2/4 (2.0) Сп-8(2) "2,7кН</t>
  </si>
  <si>
    <t>Оптический кросс NIKOMAX 19", 1U, 24SC/FC портов или 48 LC портов, стальной серый, неукомплектованный</t>
  </si>
  <si>
    <t>Оптический кросс NIKOMAX настенный, до 8 SC/FC портов или 16 LC портов, стальной с ложементом, с ключом, серый, неукомплектованый</t>
  </si>
  <si>
    <t>Адаптерная панель NIKOMAX, до 8 одинарных адаптеров SC/ двойных адаптеров LC, стальная серая</t>
  </si>
  <si>
    <t>Сплайс-кассеты NIKOMAX до 32 КДЗС, с органайзером, АБС-пластик, чёрная</t>
  </si>
  <si>
    <t>Шнур волоконно-оптический,NIKOMAX, монтажный, одномодовый 9/125,стандарта ОS2, LC/UPC-LC/UPC, неразрезанный, PVC нг(В) 0,9мм, жёлтый 1м, упак. 2шт.</t>
  </si>
  <si>
    <t>Шнур NIKOMAX волоконно-оптический, переходной, многомодовый 50/125мкм, стандарта ОМ2, SC/UPC-LC/UPC, двойной, PVC нг(B), 2мм, оранжевый,3 м</t>
  </si>
  <si>
    <t>Коннектор RJ45/8Р8С, под витую пару, экранированные, кат. 5е (Класс Д)100 МГц, покрытие 5 мкд, универсальные ножки, упак. 100 шт.</t>
  </si>
  <si>
    <t>Предельный ток через контакт: 2А</t>
  </si>
  <si>
    <t>Проводник: 24, 25 AWG</t>
  </si>
  <si>
    <t>Рабочая температура: от -40С до +125С</t>
  </si>
  <si>
    <t>Сопротивление изоляции: 100 Ом</t>
  </si>
  <si>
    <t>Рабочее напряжение: 250 B max</t>
  </si>
  <si>
    <t>Диэлектрик выдерживает напряжение 500В переменного тока</t>
  </si>
  <si>
    <t>Цвет: прозрачный / металлический</t>
  </si>
  <si>
    <t>Толщина экрана: 0,21мм</t>
  </si>
  <si>
    <t>Толщина ножей: 0,35мм</t>
  </si>
  <si>
    <t>KVM консоль с переключателем ATEN KL1508AN / KL1508AN-AXA-RG</t>
  </si>
  <si>
    <t>Межсетевой экран ASA 5515-X</t>
  </si>
  <si>
    <t>ИБПSmart APC SUA3000RMI2U</t>
  </si>
  <si>
    <t>Коммутатор
 Allied Telesis AT-GS950/8</t>
  </si>
  <si>
    <t>Диапазон температур (окружающая среда): -10°C...+55°C</t>
  </si>
  <si>
    <t>Тип кабеля - Многомодовый 50/125</t>
  </si>
  <si>
    <t>Тип оболочки - Бронированный</t>
  </si>
  <si>
    <t>Тип модульной конструкции - Tight buffer</t>
  </si>
  <si>
    <t>Количество волокон - 8</t>
  </si>
  <si>
    <t>Вид прокладки - Внтуренний/Внешний</t>
  </si>
  <si>
    <t>Цена - 64796 р/км</t>
  </si>
  <si>
    <t>Количество портов - FC/SC: 24; LC: 48</t>
  </si>
  <si>
    <t>Монтаж - Шкаф или стойка 19"</t>
  </si>
  <si>
    <t>Высота - 1U</t>
  </si>
  <si>
    <t>Материал - Сталь</t>
  </si>
  <si>
    <t>Цвет -Серый</t>
  </si>
  <si>
    <t>Габариты изделия - 482х215х43</t>
  </si>
  <si>
    <t>Цена - 800 рублей</t>
  </si>
  <si>
    <t>Количество портов - FC/SC: 8; LC: 16</t>
  </si>
  <si>
    <t>Монтаж - Настенный</t>
  </si>
  <si>
    <t>Габариты изделия - 183х202х54</t>
  </si>
  <si>
    <t>Тип используемых адаптеров - SC - 2xLC</t>
  </si>
  <si>
    <t>Количество адаптеров - 8</t>
  </si>
  <si>
    <t>Материал - Сталь 1,2мм</t>
  </si>
  <si>
    <t>Цвет - Серый</t>
  </si>
  <si>
    <t>Объём с индивидуальной упаковкой , (м³) - 0,00057</t>
  </si>
  <si>
    <t>Масса с индивидуальной упаковкой (Брутто) , (кг) - 0,044</t>
  </si>
  <si>
    <t>Цена - 200 рублей</t>
  </si>
  <si>
    <t>Количество КДЗС - 32</t>
  </si>
  <si>
    <t>Цвет - Черный</t>
  </si>
  <si>
    <t>Материал - АБС-пластик</t>
  </si>
  <si>
    <t>Габариты изделия, ШxВxГ , (мм) - 195х126х12</t>
  </si>
  <si>
    <t>Цена - 100 рублей</t>
  </si>
  <si>
    <t>Тип оптического волокна - Одномодовое волокно</t>
  </si>
  <si>
    <t>Класс волокна - OS2 / G.652.D</t>
  </si>
  <si>
    <t>Тип коммутационного шнура - Монтажный</t>
  </si>
  <si>
    <t>Коннекторы / полировка - LC/UPC</t>
  </si>
  <si>
    <t>Материал внешней оболочки - LSZH - компаунд</t>
  </si>
  <si>
    <t>Диаметр внешней оболочки, мм - 0,9</t>
  </si>
  <si>
    <t>Цвет внешней оболочки - Желтый</t>
  </si>
  <si>
    <t>Вносимые потери - ≤ 0,3 дБ</t>
  </si>
  <si>
    <t>Возвратные потери - ≥ 50 дБ</t>
  </si>
  <si>
    <t>Диапазоны температур - Хранение от -20 до +65 °C. Эксплуатация от -5 до +65 °C</t>
  </si>
  <si>
    <t>Цена - 211 р./уп.</t>
  </si>
  <si>
    <t>Длина, (м) - 3</t>
  </si>
  <si>
    <t>Тип оптического волокна - Многомодовое (MM 50/125)</t>
  </si>
  <si>
    <t>Класс волокна - OM2</t>
  </si>
  <si>
    <t>Тип коммутационного шнура -Переходной</t>
  </si>
  <si>
    <t>Материал внешней оболочки кабеля - Поливинилхлорид (PVC)</t>
  </si>
  <si>
    <t>Диаметр по внешней оболочке - 2 мм</t>
  </si>
  <si>
    <t>Исполнение - Двойной</t>
  </si>
  <si>
    <t>Цвет - Оранжевый</t>
  </si>
  <si>
    <t>Полировка коннектора - UPC</t>
  </si>
  <si>
    <t>Тип коннекторов - SC;LC</t>
  </si>
  <si>
    <t>Цена - 397,61руб.</t>
  </si>
  <si>
    <t>Количество компьютеров - 8</t>
  </si>
  <si>
    <t>Интерфейс консоли - PS/2, USB, VGA</t>
  </si>
  <si>
    <t>Многоплатформенная поддержка - Windows, Mac, Sun, Linux</t>
  </si>
  <si>
    <t>Макс. количество управляемых компьютеров - 256</t>
  </si>
  <si>
    <t>Интерфейс компьютера - CPU Module</t>
  </si>
  <si>
    <t>Тип KVM - KVM-переключатели с ЖК-монитором</t>
  </si>
  <si>
    <t>Размер ЖК - 19"</t>
  </si>
  <si>
    <t>Вес - 15,35</t>
  </si>
  <si>
    <t>Ширина - 70,12</t>
  </si>
  <si>
    <t>Высота - 4,4</t>
  </si>
  <si>
    <t>Длина - 48</t>
  </si>
  <si>
    <t>Цена - 111282 руб</t>
  </si>
  <si>
    <t>Пропускная способность с контролем состояния соединений (макс. 1) - 1,2 Гбит/с</t>
  </si>
  <si>
    <t>Пропускная способность с контролем состояния соединений (при использовании нескольких протоколов2) - 600 Мбит/с</t>
  </si>
  <si>
    <t>Пропускная способность с функциями предотвращения вторжений - 400 Мбит/с (доп. аппаратный модуль не требуется)</t>
  </si>
  <si>
    <t>Количество одновременных сеансов - 250000</t>
  </si>
  <si>
    <t>Количество подключений в секунду - 15000</t>
  </si>
  <si>
    <t>Количество передаваемых пакетов в секунду (размером 64 байта) - 500 000</t>
  </si>
  <si>
    <t>Пропускная способность с VPN (3DES/AES)5 - 250 Мбит/с</t>
  </si>
  <si>
    <t>Количество пользовательских сеансов VPN между узлами сети и с клиентом IPsec  - 250</t>
  </si>
  <si>
    <t>Количество пользовательских сеансов VPN при использовании AnyConnect или доступа без клиентской программы - 250</t>
  </si>
  <si>
    <t>Количество пользователей системы защиты облаков от интернет-угроз Cisco Cloud Web Security - 250</t>
  </si>
  <si>
    <t>Количество виртуальных локальных сетей (VLAN) - 100</t>
  </si>
  <si>
    <t>Поддержка высокой доступности - A/A и A/S</t>
  </si>
  <si>
    <t>Встроенные средства ввода/вывода - 6 портов 10/100/1000 Мбит/с</t>
  </si>
  <si>
    <t>Расширение ввода/вывода - 6 портов 10/100/1000 Мбит/с или 6 портов 1 Гбит/с (SFP)</t>
  </si>
  <si>
    <t>Сдвоенные источники питания - Не предусмотрены</t>
  </si>
  <si>
    <t>Питание - Переменный ток, постоянный ток</t>
  </si>
  <si>
    <t>Цена - 170528.88 руб.</t>
  </si>
  <si>
    <t>Тип оборудования - линейно-интерактивный (line-interactive)</t>
  </si>
  <si>
    <t>Номинальное выходное напряжение - 230В, 240В</t>
  </si>
  <si>
    <t>Искажения выходного напряжения - Менее 5% при полной нагрузке</t>
  </si>
  <si>
    <t>Максимальная выходная мощность - 3000 ВА</t>
  </si>
  <si>
    <t>Эффективная мощность - 2700Вт</t>
  </si>
  <si>
    <t>Размеры (ширина x высота x глубина) - 483 x 89 x 660 мм; телескопические направляющие (рельсы) для установки в стойку: 52 - 95 см</t>
  </si>
  <si>
    <t>Вес - 43.64кг</t>
  </si>
  <si>
    <t>Время работы от батарей при нагрузке 50 Вт - 347 мин</t>
  </si>
  <si>
    <t>Время работы от батарей при нагрузке 100 Вт - 202 мин</t>
  </si>
  <si>
    <t>Время работы от батарей при нагрузке 200 Вт - 106 мин</t>
  </si>
  <si>
    <t>Время работы от батарей при нагрузке 300 Вт - 70 мин</t>
  </si>
  <si>
    <t>Время работы от батарей при нагрузке 400 Вт - 52 мин</t>
  </si>
  <si>
    <t>Время работы от батарей при нагрузке 500 Вт - 40 мин</t>
  </si>
  <si>
    <t>Время работы от батарей при нагрузке 600 Вт - 33 мин</t>
  </si>
  <si>
    <t>Время работы от батарей при нагрузке 700 Вт - 27 мин</t>
  </si>
  <si>
    <t>Время работы от батарей при нагрузке 800 Вт - 23 мин</t>
  </si>
  <si>
    <t>Время работы от батарей при нагрузке 900 Вт - 20 мин</t>
  </si>
  <si>
    <t>Время работы от батарей при нагрузке 1000 Вт - 17 мин</t>
  </si>
  <si>
    <t>Время работы от батарей при нагрузке 1200 Вт - 13 мин</t>
  </si>
  <si>
    <t>Время работы от батарей при нагрузке 1400 Вт - 11 мин</t>
  </si>
  <si>
    <t>Время работы от батарей при нагрузке 1600 Вт - 9 мин</t>
  </si>
  <si>
    <t>Высота - 2U</t>
  </si>
  <si>
    <t>Установка в стойку 19" - Возможна</t>
  </si>
  <si>
    <t>Интерфейс - RS-232, USB, SmartSlot</t>
  </si>
  <si>
    <t>SmartSlot - 1 разъем</t>
  </si>
  <si>
    <t>Уровень шума - 47 дБА на расстоянии 1 метра от поверхности устройства</t>
  </si>
  <si>
    <t>Кол-во выходных розеток - 8 компьютерных (IEC-320-C13), 1 розетка IEC-320-C19</t>
  </si>
  <si>
    <t>Расположение розеток - На задней панели</t>
  </si>
  <si>
    <t>Входное напряжение - 160 ~ 286В; регулируется в диапазоне 151 ~ 302В</t>
  </si>
  <si>
    <t>Тип выходного сигнала - Синусоида при работе от аккумуляторов</t>
  </si>
  <si>
    <t>Максимальная энергия входного импульсного воздействия - 480 Дж</t>
  </si>
  <si>
    <t>Защита от перегрузок - Есть</t>
  </si>
  <si>
    <t>AVR (Automatic Voltage Regulation - авторегулятор напряжения) - Есть</t>
  </si>
  <si>
    <t>Вход питания - IEC-320-C20</t>
  </si>
  <si>
    <t>Аккумуляторы - 8 аккумуляторов 12В, 5.5 Ач</t>
  </si>
  <si>
    <t>Горячая замена аккумулятора - Поддерживается</t>
  </si>
  <si>
    <t>Время зарядки - 3 часа</t>
  </si>
  <si>
    <t>Цена - 134 719 руб.</t>
  </si>
  <si>
    <t>Опции (аккумуляторный картридж RBC) - RBC43</t>
  </si>
  <si>
    <t>Размеры сменного аккумулятора (ШхВхГ) - 90 х 107 х 70 мм (12В, 4.5/5 Ач)</t>
  </si>
  <si>
    <t>Поддержка ОС - Windows 7, Windows Vista, Windows XP, Windows Server 2008, Windows Server 2003, Linux, Sun Solaris</t>
  </si>
  <si>
    <t>Рабочая температура - 0 ~ 40°C</t>
  </si>
  <si>
    <t>Размеры упаковки (измерено в НИКСе) - 98 x 60 x 25 см</t>
  </si>
  <si>
    <t>Вес брутто (измерено в НИКСе) - 53.6 кг</t>
  </si>
  <si>
    <t>Переключатель ИБП  APC Automatic Transfer Switch AP7723</t>
  </si>
  <si>
    <t>Цвета, использованные в оформлении - Черный</t>
  </si>
  <si>
    <t>Номинальное выходное напряжение - 230 В</t>
  </si>
  <si>
    <t>Размеры (ширина x высота x глубина) - 430 x 44 x 237 мм</t>
  </si>
  <si>
    <t>Вес - 3.65 кг</t>
  </si>
  <si>
    <t>ЖК-дисплей - Есть</t>
  </si>
  <si>
    <t>Интерфейс - RS-232</t>
  </si>
  <si>
    <t>Управление - Веб-интерфейс, SNMP, Telnet</t>
  </si>
  <si>
    <t>Номинальное входное напряжение - 200В / 208В / 230В</t>
  </si>
  <si>
    <t>Максимальный входной ток - 16А</t>
  </si>
  <si>
    <t>Максимальный выходной ток - 10A для розеток C13 и 16A для розеток C19</t>
  </si>
  <si>
    <t>Время реакции - 8 мс - 12 мс типичное, 16 мс максимум 60 Гц, 18 мс максимум 50 Гц</t>
  </si>
  <si>
    <t>Защита от перегрузок - Нет</t>
  </si>
  <si>
    <t>Вход питания - 2 входа IEC-320-C20 для обеспечения резервного питания</t>
  </si>
  <si>
    <t>Рабочая температура - -5 ~ 45°C</t>
  </si>
  <si>
    <t>Размеры упаковки (измерено в НИКСе) - 60.05 x 11.35 x 35.43 см</t>
  </si>
  <si>
    <t>Вес брутто (измерено в НИКСе) - 5.4 кг</t>
  </si>
  <si>
    <t>Цена - 75 943 руб.</t>
  </si>
  <si>
    <t>Коммутатор Allied Telesis AT-9924SP</t>
  </si>
  <si>
    <t>Возможность установки в стойку - есть</t>
  </si>
  <si>
    <t>Объем оперативной памяти - 160 Мб</t>
  </si>
  <si>
    <t>Объем флеш-памяти - 16 Мб</t>
  </si>
  <si>
    <t>Количество портов коммутатора - 24 x Ethernet 10/100/1000 Мбит/сек</t>
  </si>
  <si>
    <t>Поддержка работы в стеке - есть</t>
  </si>
  <si>
    <t>Внутренняя пропускная способность - 48 Гбит/сек</t>
  </si>
  <si>
    <t>Размер таблицы MAC адресов - 16384</t>
  </si>
  <si>
    <t>Web-интерфейс - есть</t>
  </si>
  <si>
    <t>Поддержка Telnet - есть</t>
  </si>
  <si>
    <t>Поддержка SNMP - есть</t>
  </si>
  <si>
    <t>Тип управления - уровень 3</t>
  </si>
  <si>
    <t>Статическая маршрутизация - есть</t>
  </si>
  <si>
    <t>Протоколы динамической маршрутизации - RIP v1, RIP v2, OSPF</t>
  </si>
  <si>
    <t>Протоколы управления группами интернета - IGMP v2</t>
  </si>
  <si>
    <t>Поддержка IPv6 - есть</t>
  </si>
  <si>
    <t>Поддержка стандартов - Auto MDI/MDIX, Jumbo Frame, IEEE 802.1p (Priority tags), IEEE 802.1q (VLAN), IEEE 802.1d (Spanning Tree), IEEE 802.1s (Multiple Spanning Tree), Link Aggregation Control Protocol (LACP)</t>
  </si>
  <si>
    <t>Размеры (ШxВxГ) - 440 x 44 x 440 мм</t>
  </si>
  <si>
    <t>Вес - 6.8 кг</t>
  </si>
  <si>
    <t>Дополнительная информация - 24 порта 100/1000BASE-X SFP</t>
  </si>
  <si>
    <t>Цена - 123 500 руб.</t>
  </si>
  <si>
    <t>Цена - 9 372 руб.</t>
  </si>
  <si>
    <t>Количество слотов для дополнительных интерфейсов - 2</t>
  </si>
  <si>
    <t>Количество портов коммутатора - 8 x Ethernet 10/100/1000 Мбит/сек</t>
  </si>
  <si>
    <t>Размер таблицы MAC адресов - 4096</t>
  </si>
  <si>
    <t>Тип управления - уровень 2</t>
  </si>
  <si>
    <t>Поддержка стандартов - Auto MDI/MDIX, Jumbo Frame, IEEE 802.1p (Priority tags), IEEE 802.1q (VLAN), IEEE 802.1d (Spanning Tree)</t>
  </si>
  <si>
    <t>Размеры (ШxВxГ) - 280 x 43 x 179 мм</t>
  </si>
  <si>
    <t>Вес - 1.61 кг</t>
  </si>
  <si>
    <t>Блок вентиляторов активный RittalFR 600x800</t>
  </si>
  <si>
    <t>Полная мощность охлаждения/кол-во необходимых вентиляторных модулей: 2</t>
  </si>
  <si>
    <t>Мощность на вентилятор (свободный поток): При 50 Гц: 160 m³/h, При 60 Гц: 180 m³/h</t>
  </si>
  <si>
    <t>Номинальное рабочее напряжение: 230 V, 1~, 50 Hz/60 Hz</t>
  </si>
  <si>
    <t>Мощность на вентилятор: При 50 Гц: 15 W, При 60 Гц: 14 W</t>
  </si>
  <si>
    <t>Кол-во вентиляторов: 2</t>
  </si>
  <si>
    <t>Кол-во вентиляторов (макс.): 3</t>
  </si>
  <si>
    <t>Вес: 4,23 кг</t>
  </si>
  <si>
    <t>Цена - 16 735 руб.</t>
  </si>
  <si>
    <t>Блок розеток  Eurolan,7розеток</t>
  </si>
  <si>
    <t>Тип входного разъема - IEC 320 C14</t>
  </si>
  <si>
    <t>Типы выходных разъемов - CEE 7/4 («Schuko»)</t>
  </si>
  <si>
    <t>Количество разъемов - 7</t>
  </si>
  <si>
    <t>Входное напряжение - 220 В</t>
  </si>
  <si>
    <t>Частота - 50 Гц</t>
  </si>
  <si>
    <t>Индикация включения - Есть</t>
  </si>
  <si>
    <t>Предохранитель - Автоматический</t>
  </si>
  <si>
    <t>Возможность установки в стойку - Есть</t>
  </si>
  <si>
    <t>Цвет - черный</t>
  </si>
  <si>
    <t>Вес брутто - 1 кг</t>
  </si>
  <si>
    <t>Цена - 3481 руб.</t>
  </si>
  <si>
    <t>Трансвок ОКЗ-САО-1/3(2,0)Сп-4(2) (1,5кН) Кабель волоконно-оптический 9.5/125 одномодовый, 4 волокна, внутризоновый, бронированный стальной лентой, прокладка в каб.канализации, тоннелях, черный</t>
  </si>
  <si>
    <t>Трансвок ОКЗ-САО-1/3(2,0)Сп-4(1/50) (1,5кН) Кабель волоконно-оптический 50/125 многомодовый, 4 волокна, внутризоновый, бронированный стальной лентой, прокладка в каб.канализации, тоннелях, черный</t>
  </si>
  <si>
    <t>http://anlan.ru/catalog/okz-bronirovannyy-stalnoy-lentoy</t>
  </si>
  <si>
    <t>Трансвок ОКЗ-САО-1/3(2,0)Сп-4(1/62,5) (1,5кН) Кабель волоконно-оптический 62.5/125 многомодовый, 4 волокна, внутризоновый, бронированный стальной лентой, прокладка в каб.канализации, тоннелях, черный</t>
  </si>
  <si>
    <t>Трансвок ОКЗ-САО-2/2(2,0)Сп-8(2) (1,5кН) Кабель волоконно-оптический 9.5/125 одномодовый, 8 волокон, внутризоновый, бронированный стальной лентой, прокладка в каб.канализации, тоннелях, черный</t>
  </si>
  <si>
    <t>Трансвок ОКЗ-САО-2/2(2,0)Сп-8(1/62,5) (1,5кН) Кабель волоконно-оптический 62.5/125 многомодовый, 8 волокон, внутризоновый, бронированный стальной лентой, прокладка в каб.канализации, тоннелях, черный</t>
  </si>
  <si>
    <t>Трансвок ОКЗ-САО-3/1(2,0)Сп-12(2) (1,5кН) Кабель волоконно-оптический 9.5/125 одномодовый, 12 волокон, внутризоновый, бронированный стальной лентой, прокладка в каб.канализации, тоннелях, черный</t>
  </si>
  <si>
    <t>Трансвок ОКЗ-САО-3/1(2,0)Сп-12(1/50) (1,5кН) Кабель волоконно-оптический 50/125 многомодовый, 12 волокон, внутризоновый, бронированный стальной лентой, прокладка в каб.канализации, тоннелях, черный</t>
  </si>
  <si>
    <t>Трансвок ОКЗ-САО-3/1(2,0)Сп-12(1/62.5) (1,5кН) Кабель волоконно-оптический 62.5/125 многомодовый, 12 волокон, внутризоновый, бронированный стальной лентой, прокладка в каб.канализации, тоннелях, черный</t>
  </si>
  <si>
    <t>Трансвок ОКЗ-САО-4(2,0)Сп-16(2)(1,5кН) Кабель волоконно-оптический 9/125 одномодовый, 16 волокон, внутризоновый, бронированный стальной лентой, прокладка в каб.канализации, тоннелях, черный</t>
  </si>
  <si>
    <t>https://its7l.com/shop/setevoe-oborudovanie/montazh/</t>
  </si>
  <si>
    <t>Оптический кросс NIKOMAX настенный, укомплектованный на 8 портов SC/UPC, SM 9/125 OS2, стальной, с ключом, серый</t>
  </si>
  <si>
    <t>Оптический кросс NIKOMAX настенный, укомплектованный на 16 портов FC/UPC, SM 9/125 OS2, стальной, с ключом, серый</t>
  </si>
  <si>
    <t>Оптический кросс NIKOMAX настенный, укомплектованный на 16 портов SC/UPC, SM 9/125 OS2, стальной, с ключом, серый</t>
  </si>
  <si>
    <t>Оптический кросс NIKOMAX 19", 1U, укомплектованный на 8 портов FC/UPC, SM 9/125 OS2, стальной, серый</t>
  </si>
  <si>
    <t>Оптический кросс NIKOMAX 19", 1U, укомплектованный на 16 портов FC/UPC, SM 9/125 OS2, стальной, серый</t>
  </si>
  <si>
    <t>Оптический кросс NIKOMAX 19", 1U, укомплектованный на 24 порта FC/UPC, SM 9/125 OS2, стальной, серый</t>
  </si>
  <si>
    <t>Оптический кросс NIKOMAX 19", 1U, укомплектованный на 8 портов SC/UPC, SM 9/125 OS2, стальной, серый</t>
  </si>
  <si>
    <t>Оптический кросс NIKOMAX 19", 1U, укомплектованный на 16 портов SC/UPC, SM 9/125 OS2, стальной, серый</t>
  </si>
  <si>
    <t>Оптический кросс NIKOMAX 19", 1U, укомплектованный на 24 порта SC/UPC, SM 9/125 OS2, стальной, серый</t>
  </si>
  <si>
    <t>Адаптерная панель NIKOMAX, до 8 одинарных адаптеров SC / двойных адаптеров LC, стальная, серая</t>
  </si>
  <si>
    <t>Адаптерная панель NIKOMAX, до 8 одинарных адаптеров FC, стальная, серая</t>
  </si>
  <si>
    <t>Адаптерная панель NIKOMAX, до 6 одинарных адаптеров SC / двойных адаптеров LC, стальная, серая</t>
  </si>
  <si>
    <t>Адаптерная панель NIKOMAX, до 6 двойных адаптеров SC, стальная, серая</t>
  </si>
  <si>
    <t>Адаптерная панель NIKOMAX, до 8 двойных адаптеров SC, стальная, серая</t>
  </si>
  <si>
    <t>Адаптерная панель NIKOMAX, до 8 одинарных адаптеров FC / одинарных адаптеров ST, стальная, серая</t>
  </si>
  <si>
    <t>Адаптерная панель NIKOMAX, до 12 одинарных адаптеров SC / двойных адаптеров LC, стальная, серая</t>
  </si>
  <si>
    <t>Адаптерная панель NIKOMAX, до 12 двойных адаптеров SC, стальная, серая</t>
  </si>
  <si>
    <t>Сплайс-кассета КУ-01</t>
  </si>
  <si>
    <t>Сплайс-кассета КС- 24</t>
  </si>
  <si>
    <t>Сплайс-кассета ПТ-2</t>
  </si>
  <si>
    <t>Сплайс-кассета ПТ-5</t>
  </si>
  <si>
    <t>Сплайс-кассета КУ-М-01</t>
  </si>
  <si>
    <t>Сплайс-кассета для муфт GJS-8004</t>
  </si>
  <si>
    <t>Сплайс-кассета для муфт GJS-6007</t>
  </si>
  <si>
    <t>Сплайс-кассета для муфт МОГУ – М</t>
  </si>
  <si>
    <t>Сплайс-кассета для муфт FOSC</t>
  </si>
  <si>
    <t>https://vek-telecom.ru/splajs-kassety-dlja-opticheskih-volokon.html</t>
  </si>
  <si>
    <t>http://www.etm.ru/cat/nn/8073449/</t>
  </si>
  <si>
    <t>https://www.lanmark.ru/catalog/network/kabelnaya-produktsiya/volokonno-opticheskiy-kabel/volokonno-opticheskie-patch-kordy-pigteyly-tranki-i-gidry/odnomodovye-9-125-os2/</t>
  </si>
  <si>
    <t>[NMF-PC1S2A2-LCU-LCU-001] Шнур NIKOMAX волоконно-оптический, соединительный, одномодовый 9/125мкм, стандарта OS2, LC/UPC-LC/UPC, одинарный, PVC нг(B), 2мм, желтый, 1м</t>
  </si>
  <si>
    <t>[NMF-PC1S2A2-SCA-SCU-001] Шнур NIKOMAX волоконно-оптический, переходной, одномодовый 9/125мкм, стандарта OS2, SC/APC-SC/UPC, одинарный, PVC нг(B), 2мм, желтый, 1м</t>
  </si>
  <si>
    <t>[NMF-PC1S2A2-SCU-STU-001] Шнур NIKOMAX волоконно-оптический, переходной, одномодовый 9/125мкм, стандарта OS2, SC/UPC-ST/UPC, одинарный, PVC нг(B), 2мм, желтый, 1м</t>
  </si>
  <si>
    <t>[NMF-PC1S2A2-LCU-LCU-002] Шнур NIKOMAX волоконно-оптический, соединительный, одномодовый 9/125мкм, стандарта OS2, LC/UPC-LC/UPC, одинарный, PVC нг(B), 2мм, желтый, 2м</t>
  </si>
  <si>
    <t>[NMF-PC1S2A2-FCU-FCU-001] Шнур NIKOMAX волоконно-оптический, соединительный, одномодовый 9/125мкм, стандарта OS2, FC/UPC-FC/UPC, одинарный, PVC нг(B), 2мм, желтый, 1м</t>
  </si>
  <si>
    <t>Cabeus 8P8C Коннектор RJ-45 под витую пару, категория 5e, универсальный (для одножильного и многожильного кабеля)</t>
  </si>
  <si>
    <t>http://lanbi.ru/catalog/category147</t>
  </si>
  <si>
    <t>Cabeus 8P8C-SH Коннектор RJ-45 под витую пару, категория 5e, экранированный, универсальный (для одножильного и многожильного кабеля)</t>
  </si>
  <si>
    <t>Cabeus 8P8C-C6 Коннектор RJ-45 под витую пару, категория 6 , универсальный (для одножильного и многожильного кабеля)</t>
  </si>
  <si>
    <t>Cabeus 8P8C-SH-C6 Коннектор RJ-45 под витую пару, категория 6, экранированный, универсальный (для одножильного и многожильного кабеля)</t>
  </si>
  <si>
    <t>Cabeus 8P8C-SH-C7-TWP Коннектор RJ-45(8P8C) под витую пару, категория 6, 6a, 7 (50 µ"/ 50 микродюймов), экранированный, универсальный (для одножильного и многожильного кабеля), для толстых жил 1.35-1.5 мм(с оболочкой), со вставкой</t>
  </si>
  <si>
    <t>Cabeus 8P8C-SH-C6+ -TWP Коннектор с фиксатором кабеля и колпачком RJ-45(8P8C) под витую пару, категория 6, 6a, 7 (50 µ"/ 50 микродюймов), экранированный, универсальный (для одножильного и многожильного кабеля), для толстых жил 1.35-1.5 мм(с оболочкой</t>
  </si>
  <si>
    <t>Cabeus 8P8C-C6-TWP Коннектор RJ-45 под витую пару, категория 6 (50 µ"/ 50 микродюймов), универсальный (для одножильного и многожильного кабеля), со вставкой</t>
  </si>
  <si>
    <t>Cabeus 8P8C-SH-C6-TWP Коннектор RJ-45 под витую пару, категория 6 (50 µ"/ 50 микродюймов), экранированный, универсальный (для одножильного и многожильного кабеля), со вставкой</t>
  </si>
  <si>
    <t>KL1108VN</t>
  </si>
  <si>
    <t>http://www.aten.ru/support/artview.php?idx=64</t>
  </si>
  <si>
    <t>KL1116VN</t>
  </si>
  <si>
    <t>CL5808n</t>
  </si>
  <si>
    <t>CL6708MW</t>
  </si>
  <si>
    <t>CL1308n</t>
  </si>
  <si>
    <t>KL1508AiM</t>
  </si>
  <si>
    <t>CL1316n</t>
  </si>
  <si>
    <t>KL1508AiN</t>
  </si>
  <si>
    <t>KL1516AiM</t>
  </si>
  <si>
    <t>KL1516AiN</t>
  </si>
  <si>
    <t>Межсетевой экран Cisco ASA5512-X</t>
  </si>
  <si>
    <t>https://shop.nag.ru/catalog/02092.Cisco/08901.Mezhsetevye-ekrany-ASA</t>
  </si>
  <si>
    <t>Межсетевой экран Cisco ASA5515-X</t>
  </si>
  <si>
    <t>Межсетевой экран Cisco ASA5510 c DC блоком питания</t>
  </si>
  <si>
    <t>Межсетевой экран Cisco ASA5585-S60-2A-K8</t>
  </si>
  <si>
    <t>Межсетевой экран Cisco ASA5585-S10-K8</t>
  </si>
  <si>
    <t>Межсетевой экран Cisco ASA5550</t>
  </si>
  <si>
    <t>Межсетевой экран Cisco ASA5525-X</t>
  </si>
  <si>
    <t>Межсетевой экран Cisco ASA5540</t>
  </si>
  <si>
    <t>Межсетевой экран Cisco ASA5505</t>
  </si>
  <si>
    <t>Межсетевой экран Cisco ASA5510</t>
  </si>
  <si>
    <t>Межсетевой экран Cisco ASA5520</t>
  </si>
  <si>
    <t>Межсетевой экран Cisco ASA5580</t>
  </si>
  <si>
    <t>https://www.schneider-electric.com/en/product-range/61915-smart-ups</t>
  </si>
  <si>
    <t>SC1000ICH</t>
  </si>
  <si>
    <t>SC1500ICH</t>
  </si>
  <si>
    <t>SC420</t>
  </si>
  <si>
    <t>SC420I</t>
  </si>
  <si>
    <t>SC420ICH</t>
  </si>
  <si>
    <t>SC450R1X542</t>
  </si>
  <si>
    <t>SC450RM1U</t>
  </si>
  <si>
    <t>SC450RMI1U</t>
  </si>
  <si>
    <t>SC620</t>
  </si>
  <si>
    <t>SC620I</t>
  </si>
  <si>
    <t>UPS 3000VA Smart On-Line APC &lt; SRT3000XLI &gt; (подкл-е доп. батарей) USB, LCD</t>
  </si>
  <si>
    <t>https://www.nix.ru/price/price_list.html?section=ups_apc#c_id=109&amp;fn=50&amp;g_id=50&amp;page=all&amp;sort=%2Bp3017&amp;store=msk-0_1721_1&amp;thumbnail_view=2</t>
  </si>
  <si>
    <t>UPS 1000VA Smart On-Line APC &lt; SURT1000RMXLI (SURT1000XLI+рельсыSURTRK) &gt; (подкл.доп.батарей) (2ч.)</t>
  </si>
  <si>
    <t>UPS 3000VA Smart APC &lt; SUM3000RMXLI2U &gt; (подкл-е доп. батарей) Rack Mount 2U, USB, карта управления 10 / 100 Base-T</t>
  </si>
  <si>
    <t>UPS 1500VA Smart XL Modular APC &lt; SUM1500RMXLI2U &gt; (подкл-е доп.батарей)Rack Mount 2U, USB, карта управления10 / 100Base-T</t>
  </si>
  <si>
    <r>
      <t>UPS 2200VA Smart X APC &lt; SMX2200HV &gt; (подкл-е доп. батарей) Rack Mount 4U, USB, LCD</t>
    </r>
    <r>
      <rPr>
        <sz val="10"/>
        <color rgb="FF000000"/>
        <rFont val="Arial"/>
      </rPr>
      <t xml:space="preserve"> </t>
    </r>
  </si>
  <si>
    <t>UPS 1000VA Smart X APC &lt; SMX1000I &gt; (подкл-е доп. батарей)Rack Mount 2U, USB, LCD</t>
  </si>
  <si>
    <t>UPS 3000VA Smart APC &lt; SMT3000RMI2U &gt; Rack Mount 2U, USB, LCD</t>
  </si>
  <si>
    <t>UPS 2200VA Smart APC &lt; SMT2200RMI2U &gt; Rack Mount 2U, USB, LCD</t>
  </si>
  <si>
    <t>UPS 1500VA Smart APC &lt; SMT1500RMI1U &gt; Rack Mount 1U, USB, LCD</t>
  </si>
  <si>
    <t>Коммутатор D-link DGS-1510-28</t>
  </si>
  <si>
    <t>Коммутатор TP-LINK TL-SF1005D</t>
  </si>
  <si>
    <t>https://market.yandex.ru/catalog/55404/list?hid=91088&amp;track=pieces&amp;onstock=1&amp;local-offers-first=0</t>
  </si>
  <si>
    <t>Коммутатор HP 1820-48G</t>
  </si>
  <si>
    <t>Коммутатор D-link DGS-1100-08</t>
  </si>
  <si>
    <t>Коммутатор D-link DGS-1100-24</t>
  </si>
  <si>
    <t>Коммутатор D-link DGS-1210-28</t>
  </si>
  <si>
    <t>Коммутатор D-link DGS-1210-28P</t>
  </si>
  <si>
    <t>Коммутатор D-link DGS-1016A</t>
  </si>
  <si>
    <t>Коммутатор D-link DGS-1210-48</t>
  </si>
  <si>
    <t>Коммутатор D-link DES-1008C</t>
  </si>
  <si>
    <t>ВЕНТ-ТОР 180M3/Ч 230В ЦВЕТ RAL7035 Schneider Electric</t>
  </si>
  <si>
    <t>http://e-kc.ru/price/ventilyator-raspredelitelnogo-shkafa</t>
  </si>
  <si>
    <t>ВЕНТ-ТОР 180M3/Ч 24В ЦВЕТ RAL7035 Schneider Electric</t>
  </si>
  <si>
    <t>ВЕНТ-ТОР 180M3/Ч 48В ЦВЕТ RAL7035 Schneider Electric</t>
  </si>
  <si>
    <t>ВЕНТ-ТОР 297M3/Ч 230В ЦВЕТ RAL7035 Schneider Electric</t>
  </si>
  <si>
    <t>ВЕНТ-ТОР 297M3/Ч 24В ЦВЕТ RAL7035 Schneider Electric</t>
  </si>
  <si>
    <t>ВЕНТ-ТОР 30M3/Ч 230В ЦВЕТ RAL7035 Schneider Electric</t>
  </si>
  <si>
    <t>ВЕНТ-ТОР 526M3/Ч 230В ЦВЕТ RAL7035 Schneider Electric</t>
  </si>
  <si>
    <t>ВЕНТ-ТОР 70M3/Ч 230В ЦВЕТ RAL7035 Schneider Electric</t>
  </si>
  <si>
    <t>ВЕНТ-ТОР 780M3/Ч 230В ЦВЕТ RAL7035 Schneider Electric</t>
  </si>
  <si>
    <t>https://www.xcom-shop.ru/catalog/elementy_sks_elektrika/sks/shkafy_i_stoyki_hyperline/bloki_rozetok/</t>
  </si>
  <si>
    <t>Hyperline SHE19-8SH-S-IEC</t>
  </si>
  <si>
    <t>Hyperline SHT-15SH-3IEC-B-2.5EU</t>
  </si>
  <si>
    <t>Hyperline SHT19-6IEC-F-2.5IEC</t>
  </si>
  <si>
    <t>Hyperline SHT19-6IEC-S-2.5IEC</t>
  </si>
  <si>
    <t>Hyperline SHT19-6SH-2.5EU</t>
  </si>
  <si>
    <t>Hyperline SHT19-6SH-2.5IEC</t>
  </si>
  <si>
    <t>Hyperline SHT19-6SH-B-2.5EU</t>
  </si>
  <si>
    <t>Hyperline SHT19-6SH-S-2.5EU</t>
  </si>
  <si>
    <t>Hyperline SHT19-7SH-IF-2.5EU</t>
  </si>
  <si>
    <t>Волоконно-оптические кабели</t>
  </si>
  <si>
    <t>Тип кабеля</t>
  </si>
  <si>
    <t>Многомодовый 50/125</t>
  </si>
  <si>
    <t>Тип оболочки</t>
  </si>
  <si>
    <t>Бронированный</t>
  </si>
  <si>
    <t>Тип модульной конструкции</t>
  </si>
  <si>
    <t>Tight buffer</t>
  </si>
  <si>
    <t>Количество волокон</t>
  </si>
  <si>
    <t>Вид прокладки</t>
  </si>
  <si>
    <t>Внутренний/Внешний</t>
  </si>
  <si>
    <t>Цена</t>
  </si>
  <si>
    <t>Одномодовый 9.5/125</t>
  </si>
  <si>
    <t>Внутренний</t>
  </si>
  <si>
    <t>53.65 р/м</t>
  </si>
  <si>
    <t>64.796 р/м</t>
  </si>
  <si>
    <t>39.66 р/м</t>
  </si>
  <si>
    <t>Многомодовый 62.5/125</t>
  </si>
  <si>
    <t>Бронированный стальной лентой</t>
  </si>
  <si>
    <t>64.73 р/м</t>
  </si>
  <si>
    <t>Одномодовый 9/125</t>
  </si>
  <si>
    <t>44.91 р/м</t>
  </si>
  <si>
    <t>95.64 р/м</t>
  </si>
  <si>
    <t>48.99 р/м</t>
  </si>
  <si>
    <t>91.56 р/м</t>
  </si>
  <si>
    <t>124.22 р/м</t>
  </si>
  <si>
    <t>54.82 р/м</t>
  </si>
  <si>
    <t>Оптические кроссы</t>
  </si>
  <si>
    <t>Количество портов</t>
  </si>
  <si>
    <t>FC/SC: 24; LC: 48</t>
  </si>
  <si>
    <t>Монтаж</t>
  </si>
  <si>
    <t>Шкаф или стойка 19"</t>
  </si>
  <si>
    <t>1U</t>
  </si>
  <si>
    <t>Высота</t>
  </si>
  <si>
    <t>Материал</t>
  </si>
  <si>
    <t>Сталь</t>
  </si>
  <si>
    <t>Цвет</t>
  </si>
  <si>
    <t>Серый</t>
  </si>
  <si>
    <t>SC/UPC: 8</t>
  </si>
  <si>
    <t>FC/UPC: 16</t>
  </si>
  <si>
    <t>SC/UPC: 16</t>
  </si>
  <si>
    <t>Настенный</t>
  </si>
  <si>
    <t>FC/UPC: 8</t>
  </si>
  <si>
    <t>FC/UPC: 24</t>
  </si>
  <si>
    <t>SC/UPC: 24</t>
  </si>
  <si>
    <t>0.25U</t>
  </si>
  <si>
    <t>Адаптерные панели</t>
  </si>
  <si>
    <t>Тип используемых адаптеров</t>
  </si>
  <si>
    <t>SC - 2xLC</t>
  </si>
  <si>
    <t>Количество адаптеров</t>
  </si>
  <si>
    <t>Сталь 1,2мм</t>
  </si>
  <si>
    <t>200 рублей</t>
  </si>
  <si>
    <t>Сплайс кассеты</t>
  </si>
  <si>
    <t xml:space="preserve">Количество КДЗС </t>
  </si>
  <si>
    <t xml:space="preserve">Материал </t>
  </si>
  <si>
    <t>АБС-пластик</t>
  </si>
  <si>
    <t>Черный</t>
  </si>
  <si>
    <t>195х126х12</t>
  </si>
  <si>
    <t>Габариты изделия, ШxВxГ , (мм)</t>
  </si>
  <si>
    <t>100 рублей</t>
  </si>
  <si>
    <t>Шнуры ВОЛС</t>
  </si>
  <si>
    <t>1хFC</t>
  </si>
  <si>
    <t>2xSC</t>
  </si>
  <si>
    <t>FC - ST</t>
  </si>
  <si>
    <t>195х100х12</t>
  </si>
  <si>
    <t>50 рублей</t>
  </si>
  <si>
    <t>170х120х16</t>
  </si>
  <si>
    <t>195х127х11</t>
  </si>
  <si>
    <t>60 рублей</t>
  </si>
  <si>
    <t>300 рублей</t>
  </si>
  <si>
    <t>230х100х16</t>
  </si>
  <si>
    <t>420 рублей</t>
  </si>
  <si>
    <t>230х160х16</t>
  </si>
  <si>
    <t>110х93х15</t>
  </si>
  <si>
    <t>125 рублей</t>
  </si>
  <si>
    <t>100х150х9</t>
  </si>
  <si>
    <t>150 рублей</t>
  </si>
  <si>
    <t>140 рублей</t>
  </si>
  <si>
    <t>Белый</t>
  </si>
  <si>
    <t>240х120х10</t>
  </si>
  <si>
    <t>234х96х11</t>
  </si>
  <si>
    <t>120 рублей</t>
  </si>
  <si>
    <t>Тип оптического волокна</t>
  </si>
  <si>
    <t>Одномодовое волокно</t>
  </si>
  <si>
    <t>Класс волокна</t>
  </si>
  <si>
    <t>OS2 / G.652.D</t>
  </si>
  <si>
    <t>Тип коммутационного шнура</t>
  </si>
  <si>
    <t>Монтажный</t>
  </si>
  <si>
    <t>Материал внешней оболочки</t>
  </si>
  <si>
    <t>LSZH - компаунд</t>
  </si>
  <si>
    <t>Диаметр внешней оболочки, мм</t>
  </si>
  <si>
    <t>Цвет внешней оболочки</t>
  </si>
  <si>
    <t>Желтый</t>
  </si>
  <si>
    <t xml:space="preserve">Вносимые потери - ≤ </t>
  </si>
  <si>
    <t>0,3 дБ</t>
  </si>
  <si>
    <t>Возвратные потери - ≥</t>
  </si>
  <si>
    <t>50 дБ</t>
  </si>
  <si>
    <t>211 р./уп.</t>
  </si>
  <si>
    <t>LC/UPC - LC/UPC</t>
  </si>
  <si>
    <t>Коннекторы-полировка</t>
  </si>
  <si>
    <t>513 р./уп.</t>
  </si>
  <si>
    <t>Соединительный</t>
  </si>
  <si>
    <t>PVC</t>
  </si>
  <si>
    <t>200 р./уп.</t>
  </si>
  <si>
    <t>SC/APC - SC/UPC</t>
  </si>
  <si>
    <t>Переходной</t>
  </si>
  <si>
    <t>SC/UPC - ST/UPC</t>
  </si>
  <si>
    <t>261 р./уп.</t>
  </si>
  <si>
    <t>[NMF-PC1S2A2-SCU-STU-001] Шнур NIKOMAX волоконно-оптический, переходной, одномодовый 9/125мкм, стандарта OS2, SC/UPC-ST/UPC, одинарный, PVC нг(B), 2мм, желтый, 2м</t>
  </si>
  <si>
    <t>Длина</t>
  </si>
  <si>
    <t>Длина, м</t>
  </si>
  <si>
    <t>350 р./уп.</t>
  </si>
  <si>
    <t>FC/UPC - FC/UPC</t>
  </si>
  <si>
    <t>144 р./уп.</t>
  </si>
  <si>
    <t>Исполнение</t>
  </si>
  <si>
    <t>Коннекторы</t>
  </si>
  <si>
    <t>Тип коннектора</t>
  </si>
  <si>
    <t>Категория</t>
  </si>
  <si>
    <t>Материал контактов</t>
  </si>
  <si>
    <t>Диаметр проводников</t>
  </si>
  <si>
    <t>Направляющий элемент</t>
  </si>
  <si>
    <t>Применяемый кабель</t>
  </si>
  <si>
    <t>Материал корпуса</t>
  </si>
  <si>
    <t>RJ45/8P8C</t>
  </si>
  <si>
    <t>неэкранированное</t>
  </si>
  <si>
    <t>5е</t>
  </si>
  <si>
    <t>фосфористая бронза с напылением золотом 50µ” (1,27мкм)</t>
  </si>
  <si>
    <t>24-26 AWG (0,51-0,40 мм)</t>
  </si>
  <si>
    <t>без вставки</t>
  </si>
  <si>
    <t>одно-, многожильный</t>
  </si>
  <si>
    <t>прозрачный поликарбонат</t>
  </si>
  <si>
    <t>экранированное</t>
  </si>
  <si>
    <t>23-24 AWG (0,57-0,50 мм)</t>
  </si>
  <si>
    <t>6, 6а, 7</t>
  </si>
  <si>
    <t>23-24 AWG (0,64-0,50 мм)</t>
  </si>
  <si>
    <t>со вставкой</t>
  </si>
  <si>
    <t>23-24 AWG (0,57-0,40 мм)</t>
  </si>
  <si>
    <t>KVM консоли</t>
  </si>
  <si>
    <t>Количество компьютеров</t>
  </si>
  <si>
    <t>Интерфейс консоли</t>
  </si>
  <si>
    <t>PS/2, USB, VGA</t>
  </si>
  <si>
    <t>Многоплатформенная поддержка</t>
  </si>
  <si>
    <t>Windows, Mac, Sun, Linux</t>
  </si>
  <si>
    <t>Макс. количество управляемых компьютеров</t>
  </si>
  <si>
    <t>Интерфейс компьютера</t>
  </si>
  <si>
    <t>CPU Module</t>
  </si>
  <si>
    <t>Тип KVM</t>
  </si>
  <si>
    <t>KVM-переключатели с ЖК-монитором</t>
  </si>
  <si>
    <t>Размер ЖК</t>
  </si>
  <si>
    <t>19"</t>
  </si>
  <si>
    <t>Вес</t>
  </si>
  <si>
    <t>Ширина</t>
  </si>
  <si>
    <t>111282 руб</t>
  </si>
  <si>
    <t>170 651 руб</t>
  </si>
  <si>
    <t>USB, VGA, DVI-D</t>
  </si>
  <si>
    <t>PS/2, USB, VGA, DVI-D, HDMI, DisplayPort, Serial, Sun Legacy</t>
  </si>
  <si>
    <t>244 723 руб</t>
  </si>
  <si>
    <t>94 201 руб</t>
  </si>
  <si>
    <t>143 162 руб</t>
  </si>
  <si>
    <t>USB, DVI-I</t>
  </si>
  <si>
    <t>17"</t>
  </si>
  <si>
    <t>76 449 руб</t>
  </si>
  <si>
    <t>86 756 руб</t>
  </si>
  <si>
    <t>128 846 руб</t>
  </si>
  <si>
    <t>137 436 руб</t>
  </si>
  <si>
    <t>138 436 руб</t>
  </si>
  <si>
    <t>148 889 руб</t>
  </si>
  <si>
    <t>Межсетевые экраны</t>
  </si>
  <si>
    <t>Пропускная способность с контролем состояния соединений (макс. 1)</t>
  </si>
  <si>
    <t>1,2 Гбит/с</t>
  </si>
  <si>
    <t>Пропускная способность с контролем состояния соединений (при использовании нескольких протоколов2)</t>
  </si>
  <si>
    <t>600 Мбит/с</t>
  </si>
  <si>
    <t>Пропускная способность с функциями предотвращения вторжений</t>
  </si>
  <si>
    <t>Количество одновременных сеансов</t>
  </si>
  <si>
    <t>Количество подключений в секунду</t>
  </si>
  <si>
    <t>Количество передаваемых пакетов в секунду (размером 64 байта)</t>
  </si>
  <si>
    <t>Пропускная способность с VPN (3DES/AES)5</t>
  </si>
  <si>
    <t>250 Мбит/с</t>
  </si>
  <si>
    <t>Количество пользовательских сеансов VPN между узлами сети и с клиентом Ipsec</t>
  </si>
  <si>
    <t>Количество пользовательских сеансов VPN при использовании AnyConnect или доступа без клиентской программы</t>
  </si>
  <si>
    <t>Количество пользователей системы защиты облаков от интернет-угроз Cisco Cloud Web Security</t>
  </si>
  <si>
    <t>Количество виртуальных локальных сетей (VLAN)</t>
  </si>
  <si>
    <t>Встроенные средства ввода/вывода</t>
  </si>
  <si>
    <t>6 портов 10/100/1000 Мбит/с</t>
  </si>
  <si>
    <t>Расширение ввода/вывода</t>
  </si>
  <si>
    <t xml:space="preserve"> 6 портов 10/100/1000 Мбит/с или 6 портов 1 Гбит/с (SFP)</t>
  </si>
  <si>
    <t>Питание</t>
  </si>
  <si>
    <t>170528.88 руб.</t>
  </si>
  <si>
    <t>1 Гбит/с</t>
  </si>
  <si>
    <t>500 Мбит/с</t>
  </si>
  <si>
    <t>400 Мбит/с</t>
  </si>
  <si>
    <t>200 Мбит/с</t>
  </si>
  <si>
    <t>400 Вт</t>
  </si>
  <si>
    <t>Межсетевой экран Cisco ASA5545-X</t>
  </si>
  <si>
    <t>Межсетевой экран Cisco ASA5555-X</t>
  </si>
  <si>
    <t>2 Гбит/с</t>
  </si>
  <si>
    <t>300 Мбит/с</t>
  </si>
  <si>
    <t>6 портов 10/100/1000 Мбит/с или 6 портов 1 Гбит/с (SFP)</t>
  </si>
  <si>
    <t>161857.84 руб.</t>
  </si>
  <si>
    <t>233304.86 руб.</t>
  </si>
  <si>
    <t>3 Гбит/с</t>
  </si>
  <si>
    <t>1,5 Гбит/с</t>
  </si>
  <si>
    <t>900 Мбит/с</t>
  </si>
  <si>
    <t>450 Вт</t>
  </si>
  <si>
    <t>673016 руб.</t>
  </si>
  <si>
    <t>4 Гбит/с</t>
  </si>
  <si>
    <t>1,3 Гбит/с</t>
  </si>
  <si>
    <t>700 Мбит/с</t>
  </si>
  <si>
    <t>934812 руб.</t>
  </si>
  <si>
    <t>55547.42</t>
  </si>
  <si>
    <t>650Мбит/с</t>
  </si>
  <si>
    <t>325 Мбит/с</t>
  </si>
  <si>
    <t>150 Мбит/с</t>
  </si>
  <si>
    <t>100 Мбит/с</t>
  </si>
  <si>
    <t>8 x RJ-45 10/100 Fast Ethernet с динамической группировкой портов (включая 2 PoE-порта)</t>
  </si>
  <si>
    <t>1 x SSC</t>
  </si>
  <si>
    <t>350 Вт</t>
  </si>
  <si>
    <t>300 Вт</t>
  </si>
  <si>
    <t>14963.66</t>
  </si>
  <si>
    <t>• 5 x 10/100 Fast Ethernet
• 2 x 10/100/1000 Gigabit Ethernet + 3 x 10/100 Fast Ethernet</t>
  </si>
  <si>
    <t>1 x SSM</t>
  </si>
  <si>
    <t>32858.88</t>
  </si>
  <si>
    <t>34054.23</t>
  </si>
  <si>
    <t>• 4 x 10/100/1000 Gigabit Ethernet
• 1 x 10/100 Fast Ethernet</t>
  </si>
  <si>
    <t>ИБП</t>
  </si>
  <si>
    <t>Номинальное выходное напряжение, В</t>
  </si>
  <si>
    <t>Максимальная выходная мощность, ВА</t>
  </si>
  <si>
    <t>Искажения выходного напряжения</t>
  </si>
  <si>
    <t>Менее 5% при полной нагрузке</t>
  </si>
  <si>
    <t>160 - 286</t>
  </si>
  <si>
    <t>Входное напряжение, В</t>
  </si>
  <si>
    <t>Частота на выходе, Гц</t>
  </si>
  <si>
    <t>Частота на входе, Гц</t>
  </si>
  <si>
    <t>Высота, U</t>
  </si>
  <si>
    <t>Вес, кг</t>
  </si>
  <si>
    <t>Время перезарядки, ч</t>
  </si>
  <si>
    <t>Рабочая температура, °C</t>
  </si>
  <si>
    <t>Цена, руб</t>
  </si>
  <si>
    <t>Напряжение на входе, В</t>
  </si>
  <si>
    <t>0-40</t>
  </si>
  <si>
    <t>43.64</t>
  </si>
  <si>
    <t>Уровень шума, ДбА</t>
  </si>
  <si>
    <t>47-53</t>
  </si>
  <si>
    <t>Эффективная мощность, ВА</t>
  </si>
  <si>
    <t>50-60</t>
  </si>
  <si>
    <t>16.36</t>
  </si>
  <si>
    <t>0- 45</t>
  </si>
  <si>
    <t>21.36</t>
  </si>
  <si>
    <t>0.5</t>
  </si>
  <si>
    <t>10.0</t>
  </si>
  <si>
    <t>0-45</t>
  </si>
  <si>
    <t>-</t>
  </si>
  <si>
    <t>9.09</t>
  </si>
  <si>
    <t>11.36</t>
  </si>
  <si>
    <t>0-50</t>
  </si>
  <si>
    <t>10.77</t>
  </si>
  <si>
    <t>12.7</t>
  </si>
  <si>
    <t>11.34</t>
  </si>
  <si>
    <t>12.27</t>
  </si>
  <si>
    <t>Количество портов коммутатора</t>
  </si>
  <si>
    <t>+</t>
  </si>
  <si>
    <t>Внутренняя пропускная способность, Гбит/сек</t>
  </si>
  <si>
    <t>Размер таблицы MAC адресов</t>
  </si>
  <si>
    <t>Web-интерфейс</t>
  </si>
  <si>
    <t>Поддержка SNMP</t>
  </si>
  <si>
    <t>Поддержка Telnet</t>
  </si>
  <si>
    <t>6.8</t>
  </si>
  <si>
    <t>1.6</t>
  </si>
  <si>
    <t>4.04</t>
  </si>
  <si>
    <t>0.58</t>
  </si>
  <si>
    <t>3.7</t>
  </si>
  <si>
    <t>2.9</t>
  </si>
  <si>
    <t>1.5</t>
  </si>
  <si>
    <t>0.42</t>
  </si>
  <si>
    <t>3.31</t>
  </si>
  <si>
    <t>Цена, руб.</t>
  </si>
  <si>
    <t>Тип входного разъема</t>
  </si>
  <si>
    <t>IEC 320 C14</t>
  </si>
  <si>
    <t>Типы выходных разъемов</t>
  </si>
  <si>
    <t>CEE 7/4 («Schuko»)</t>
  </si>
  <si>
    <t>Количество разъемов</t>
  </si>
  <si>
    <t>Частота, Гц</t>
  </si>
  <si>
    <t>Ток нагрузки, А</t>
  </si>
  <si>
    <t>Мощность нагрузки, Вт</t>
  </si>
  <si>
    <t>Защита от короткого замыкания</t>
  </si>
  <si>
    <t>Предохранитель</t>
  </si>
  <si>
    <t>Hyperline SHE19-8SH-S-IEC</t>
  </si>
  <si>
    <t>IEC 320 C15</t>
  </si>
  <si>
    <t>Hyperline SHT-15SH-3IEC-B-2.5EU</t>
  </si>
  <si>
    <t>CEE 7/7P («Schuko»)</t>
  </si>
  <si>
    <t>CEE 7/7P («Schuko») 15, IEC 320 C13 3</t>
  </si>
  <si>
    <t>Hyperline SHT19-6IEC-F-2.5IEC</t>
  </si>
  <si>
    <t>IEC 320 C13</t>
  </si>
  <si>
    <t>Защита от перегрузки</t>
  </si>
  <si>
    <t>Защита от перегрева внутри корпуса</t>
  </si>
  <si>
    <t>Hyperline SHT19-6IEC-S-2.5IEC</t>
  </si>
  <si>
    <t>Hyperline SHT19-6SH-2.5EU</t>
  </si>
  <si>
    <t>Hyperline SHT19-6SH-2.5IEC</t>
  </si>
  <si>
    <t>Hyperline SHT19-8IEC-2.5IEC</t>
  </si>
  <si>
    <t>Hyperline SHT19-8SH-S-IEC</t>
  </si>
  <si>
    <t>Hyperline SHT19-9SH-2.5IEC</t>
  </si>
  <si>
    <t>Количество установленных процессоров</t>
  </si>
  <si>
    <t>Количество ядер</t>
  </si>
  <si>
    <t>Количество материнских плат</t>
  </si>
  <si>
    <t>Чипсет</t>
  </si>
  <si>
    <t>Сокет</t>
  </si>
  <si>
    <t>LGA2011</t>
  </si>
  <si>
    <t>Тип ОП</t>
  </si>
  <si>
    <t>Max количество жестких дисков</t>
  </si>
  <si>
    <t>HPE 833870R-B21</t>
  </si>
  <si>
    <t>2.2</t>
  </si>
  <si>
    <t>Частота, ГГЦ</t>
  </si>
  <si>
    <t>2.5</t>
  </si>
  <si>
    <t>L2 кэш, Мб</t>
  </si>
  <si>
    <t>L3 кэш, Мб</t>
  </si>
  <si>
    <t>Intel C610</t>
  </si>
  <si>
    <t>RDIMM DDR4</t>
  </si>
  <si>
    <t>Частота ОП, МГц</t>
  </si>
  <si>
    <t>HPE 840370-B21</t>
  </si>
  <si>
    <t>2.4</t>
  </si>
  <si>
    <t>27.5</t>
  </si>
  <si>
    <t>LGA3647</t>
  </si>
  <si>
    <t>Intel C621</t>
  </si>
  <si>
    <t>Частота системной шины, МГц</t>
  </si>
  <si>
    <t>DIMM DDR4</t>
  </si>
  <si>
    <t>Объем ОП, Гб</t>
  </si>
  <si>
    <t>HPE 863446-B21</t>
  </si>
  <si>
    <t>19.25</t>
  </si>
  <si>
    <t>2.3</t>
  </si>
  <si>
    <t>24.75</t>
  </si>
  <si>
    <t>HPE 869847-B21</t>
  </si>
  <si>
    <t>HPE 863447-B21</t>
  </si>
  <si>
    <t>HPE 873231-425</t>
  </si>
  <si>
    <t>Intel C236</t>
  </si>
  <si>
    <t>LGA1151</t>
  </si>
  <si>
    <t>HPE 875671-425</t>
  </si>
  <si>
    <t>HPE 877619-421</t>
  </si>
  <si>
    <t>1.7</t>
  </si>
  <si>
    <t>8.25</t>
  </si>
  <si>
    <t>Intel C622</t>
  </si>
  <si>
    <t>HPE 877620-421</t>
  </si>
  <si>
    <t>HPE 877622-421</t>
  </si>
  <si>
    <t>13.75</t>
  </si>
  <si>
    <t>Цена, р/м</t>
  </si>
  <si>
    <t>Максимумы по критериям</t>
  </si>
  <si>
    <t>Минимумы по критериям</t>
  </si>
  <si>
    <t>Направление оптимизации ("min"/"max")</t>
  </si>
  <si>
    <t>max</t>
  </si>
  <si>
    <t>min</t>
  </si>
  <si>
    <t>Значения весов критериев (Сумма равна 1)</t>
  </si>
  <si>
    <t>Нормализованные оценки альтернатив</t>
  </si>
  <si>
    <t>Взвешенная сумма</t>
  </si>
  <si>
    <t>Глубина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</si>
</sst>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9"/>
      <color rgb="FF222222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/>
    <xf numFmtId="0" fontId="3" fillId="0" borderId="0" xfId="1" applyAlignment="1">
      <alignment vertical="center"/>
    </xf>
    <xf numFmtId="0" fontId="3" fillId="0" borderId="0" xfId="1" applyAlignment="1">
      <alignment wrapText="1"/>
    </xf>
    <xf numFmtId="0" fontId="4" fillId="0" borderId="0" xfId="0" applyFont="1" applyAlignment="1">
      <alignment wrapText="1"/>
    </xf>
    <xf numFmtId="0" fontId="3" fillId="0" borderId="0" xfId="1" applyAlignment="1"/>
    <xf numFmtId="0" fontId="2" fillId="0" borderId="0" xfId="0" applyFont="1" applyAlignment="1">
      <alignment wrapText="1"/>
    </xf>
    <xf numFmtId="3" fontId="0" fillId="0" borderId="0" xfId="0" applyNumberFormat="1" applyFont="1" applyAlignment="1"/>
    <xf numFmtId="0" fontId="0" fillId="0" borderId="0" xfId="0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0" fillId="0" borderId="0" xfId="0"/>
    <xf numFmtId="17" fontId="0" fillId="0" borderId="0" xfId="0" applyNumberFormat="1" applyFont="1" applyAlignment="1"/>
    <xf numFmtId="17" fontId="4" fillId="0" borderId="0" xfId="0" applyNumberFormat="1" applyFont="1" applyAlignment="1"/>
    <xf numFmtId="0" fontId="4" fillId="0" borderId="0" xfId="0" applyFont="1"/>
    <xf numFmtId="3" fontId="0" fillId="0" borderId="0" xfId="0" applyNumberFormat="1" applyFont="1" applyAlignment="1">
      <alignment wrapText="1"/>
    </xf>
    <xf numFmtId="0" fontId="5" fillId="0" borderId="0" xfId="0" applyFont="1" applyAlignment="1">
      <alignment vertical="center" wrapText="1"/>
    </xf>
    <xf numFmtId="16" fontId="4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://e-kc.ru/cena/vent-tor-180m3ch-24v-tsvet-ral7035-schneider-electric-nsycvf165m24dpf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12</xdr:col>
          <xdr:colOff>257175</xdr:colOff>
          <xdr:row>27</xdr:row>
          <xdr:rowOff>247650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14</xdr:col>
      <xdr:colOff>0</xdr:colOff>
      <xdr:row>12</xdr:row>
      <xdr:rowOff>0</xdr:rowOff>
    </xdr:from>
    <xdr:to>
      <xdr:col>14</xdr:col>
      <xdr:colOff>260350</xdr:colOff>
      <xdr:row>12</xdr:row>
      <xdr:rowOff>336550</xdr:rowOff>
    </xdr:to>
    <xdr:pic>
      <xdr:nvPicPr>
        <xdr:cNvPr id="5" name="Рисунок 4" descr="ВЕНТ-ТОР 180M3/Ч 24В ЦВЕТ RAL7035 Schneider Electr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74800" y="3981450"/>
          <a:ext cx="26035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hneider-electric.com/en/product/SC1000ICH_APC/smart-ups-sc1000va-230v-2u-rackmount---tower-for-china/?range=61915-smart-ups" TargetMode="External"/><Relationship Id="rId18" Type="http://schemas.openxmlformats.org/officeDocument/2006/relationships/hyperlink" Target="https://www.schneider-electric.com/en/product/SC450R1X542_APC/smartups-sc-450-w-network-management-card/?range=61915-smart-ups" TargetMode="External"/><Relationship Id="rId26" Type="http://schemas.openxmlformats.org/officeDocument/2006/relationships/hyperlink" Target="https://www.nix.ru/autocatalog/apc/UPS-1500VA-Smart-XL-Modular-APC-SUM1500RMXLI2U-podkl-e-dopbatarej-Rack-Mount-2U-USB-karta-upravleniya10-100Base-T_76262.html" TargetMode="External"/><Relationship Id="rId39" Type="http://schemas.openxmlformats.org/officeDocument/2006/relationships/hyperlink" Target="https://market.yandex.ru/product/6300340?show-uid=215544189373036571416012&amp;nid=55404&amp;context=search" TargetMode="External"/><Relationship Id="rId21" Type="http://schemas.openxmlformats.org/officeDocument/2006/relationships/hyperlink" Target="https://www.schneider-electric.com/en/product/SC620_APC/apc-smart-ups-sc-620va-120v/?range=61915-smart-ups" TargetMode="External"/><Relationship Id="rId34" Type="http://schemas.openxmlformats.org/officeDocument/2006/relationships/hyperlink" Target="https://market.yandex.ru/product/8344305?show-uid=215544189373036571416005&amp;nid=55404&amp;context=search" TargetMode="External"/><Relationship Id="rId42" Type="http://schemas.openxmlformats.org/officeDocument/2006/relationships/hyperlink" Target="http://e-kc.ru/cena/vent-tor-180m3ch-24v-tsvet-ral7035-schneider-electric-nsycvf165m24dpf" TargetMode="External"/><Relationship Id="rId47" Type="http://schemas.openxmlformats.org/officeDocument/2006/relationships/hyperlink" Target="http://e-kc.ru/cena/vent-tor-30m3ch-230v-tsvet-ral7035-schneider-electric-nsycvf38m230pf" TargetMode="External"/><Relationship Id="rId50" Type="http://schemas.openxmlformats.org/officeDocument/2006/relationships/hyperlink" Target="http://e-kc.ru/cena/vent-tor-780m3ch-230v-tsvet-ral7035-schneider-electric-nsycvf850m230pf" TargetMode="External"/><Relationship Id="rId55" Type="http://schemas.openxmlformats.org/officeDocument/2006/relationships/hyperlink" Target="https://www.xcom-shop.ru/hyperline_sht19-6sh-25eu_127203.html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shop.nag.ru/catalog/02092.Cisco/08901.Mezhsetevye-ekrany-ASA/15390.ASA5525-X" TargetMode="External"/><Relationship Id="rId2" Type="http://schemas.openxmlformats.org/officeDocument/2006/relationships/hyperlink" Target="https://shop.nag.ru/catalog/02092.Cisco/08901.Mezhsetevye-ekrany-ASA/23650.ASA5515-K9" TargetMode="External"/><Relationship Id="rId16" Type="http://schemas.openxmlformats.org/officeDocument/2006/relationships/hyperlink" Target="https://www.schneider-electric.com/en/product/SC420I_APC/apc-smart-ups-sc-420va-230v/?range=61915-smart-ups" TargetMode="External"/><Relationship Id="rId20" Type="http://schemas.openxmlformats.org/officeDocument/2006/relationships/hyperlink" Target="https://www.schneider-electric.com/en/product/SC450RMI1U_APC/apc-smart-ups-sc-450va-230v---1u-rackmount-tower/?range=61915-smart-ups" TargetMode="External"/><Relationship Id="rId29" Type="http://schemas.openxmlformats.org/officeDocument/2006/relationships/hyperlink" Target="https://www.nix.ru/autocatalog/apc/UPS-2200VA-Smart-APC-SMT2200RMI2U-Rack-Mount-2U-USB-LCD_126123.html" TargetMode="External"/><Relationship Id="rId41" Type="http://schemas.openxmlformats.org/officeDocument/2006/relationships/hyperlink" Target="http://e-kc.ru/cena/vent-tor-180m3ch-230v-tsvet-ral7035-schneider-electric-nsycvf165m230pf" TargetMode="External"/><Relationship Id="rId54" Type="http://schemas.openxmlformats.org/officeDocument/2006/relationships/hyperlink" Target="https://www.xcom-shop.ru/hyperline_sht19-6iec-s-25iec_208225.html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shop.nag.ru/catalog/02092.Cisco/08901.Mezhsetevye-ekrany-ASA/27576.ASA5512-X" TargetMode="External"/><Relationship Id="rId6" Type="http://schemas.openxmlformats.org/officeDocument/2006/relationships/hyperlink" Target="https://shop.nag.ru/catalog/02092.Cisco/08901.Mezhsetevye-ekrany-ASA/21108.ASA5550-K8" TargetMode="External"/><Relationship Id="rId11" Type="http://schemas.openxmlformats.org/officeDocument/2006/relationships/hyperlink" Target="https://shop.nag.ru/catalog/02092.Cisco/08901.Mezhsetevye-ekrany-ASA/08904.ASA5520-K8" TargetMode="External"/><Relationship Id="rId24" Type="http://schemas.openxmlformats.org/officeDocument/2006/relationships/hyperlink" Target="https://www.nix.ru/autocatalog/apc/UPS-1000VA-Smart-On-Line-APC-SURT1000RMXLI-SURT1000XLI-plus-relsySURTRK-podkldopbatarej-2ch_28768.html" TargetMode="External"/><Relationship Id="rId32" Type="http://schemas.openxmlformats.org/officeDocument/2006/relationships/hyperlink" Target="https://market.yandex.ru/product/1581115?show-uid=215544189373036571416002&amp;nid=55404&amp;context=search" TargetMode="External"/><Relationship Id="rId37" Type="http://schemas.openxmlformats.org/officeDocument/2006/relationships/hyperlink" Target="https://market.yandex.ru/product/8288866?show-uid=215544189373036571416008&amp;nid=55404&amp;context=search" TargetMode="External"/><Relationship Id="rId40" Type="http://schemas.openxmlformats.org/officeDocument/2006/relationships/hyperlink" Target="https://market.yandex.ru/product/13114902?show-uid=215544189373036571416013&amp;nid=55404&amp;context=search" TargetMode="External"/><Relationship Id="rId45" Type="http://schemas.openxmlformats.org/officeDocument/2006/relationships/hyperlink" Target="http://e-kc.ru/cena/vent-tor-297m3ch-230v-tsvet-ral7035-schneider-electric-nsycvf300m230pf" TargetMode="External"/><Relationship Id="rId53" Type="http://schemas.openxmlformats.org/officeDocument/2006/relationships/hyperlink" Target="https://www.xcom-shop.ru/hyperline_sht19-6iec-f-25iec_273996.html" TargetMode="External"/><Relationship Id="rId58" Type="http://schemas.openxmlformats.org/officeDocument/2006/relationships/hyperlink" Target="https://www.xcom-shop.ru/hyperline_sht19-6sh-s-25eu_133598.html" TargetMode="External"/><Relationship Id="rId66" Type="http://schemas.openxmlformats.org/officeDocument/2006/relationships/image" Target="../media/image1.emf"/><Relationship Id="rId5" Type="http://schemas.openxmlformats.org/officeDocument/2006/relationships/hyperlink" Target="https://shop.nag.ru/catalog/02092.Cisco/08901.Mezhsetevye-ekrany-ASA/22013.ASA5585-S10-K8" TargetMode="External"/><Relationship Id="rId15" Type="http://schemas.openxmlformats.org/officeDocument/2006/relationships/hyperlink" Target="https://www.schneider-electric.com/en/product/SC420_APC/apc-smart-ups-sc-420va-120v/?range=61915-smart-ups" TargetMode="External"/><Relationship Id="rId23" Type="http://schemas.openxmlformats.org/officeDocument/2006/relationships/hyperlink" Target="https://www.nix.ru/autocatalog/apc/UPS-3000VA-Smart-On-Line-APC-SRT3000XLI-podkl-e-dop-batarej-USB-LCD_218053.html" TargetMode="External"/><Relationship Id="rId28" Type="http://schemas.openxmlformats.org/officeDocument/2006/relationships/hyperlink" Target="https://www.nix.ru/autocatalog/apc/UPS-3000VA-Smart-APC-SMT3000RMI2U-Rack-Mount-2U-USB-LCD_126124.html" TargetMode="External"/><Relationship Id="rId36" Type="http://schemas.openxmlformats.org/officeDocument/2006/relationships/hyperlink" Target="https://market.yandex.ru/product/8288867?show-uid=215544189373036571416007&amp;nid=55404&amp;context=search" TargetMode="External"/><Relationship Id="rId49" Type="http://schemas.openxmlformats.org/officeDocument/2006/relationships/hyperlink" Target="http://e-kc.ru/cena/vent-tor-70m3ch-230v-tsvet-ral7035-schneider-electric-nsycvf85m230pf" TargetMode="External"/><Relationship Id="rId57" Type="http://schemas.openxmlformats.org/officeDocument/2006/relationships/hyperlink" Target="https://www.xcom-shop.ru/hyperline_sht19-6sh-b-25eu_274002.html" TargetMode="External"/><Relationship Id="rId61" Type="http://schemas.openxmlformats.org/officeDocument/2006/relationships/hyperlink" Target="https://www.lanmark.ru/catalog/network/kabelnaya-produktsiya/volokonno-opticheskiy-kabel/volokonno-opticheskie-patch-kordy-pigteyly-tranki-i-gidry/odnomodovye-9-125-os2/" TargetMode="External"/><Relationship Id="rId10" Type="http://schemas.openxmlformats.org/officeDocument/2006/relationships/hyperlink" Target="https://shop.nag.ru/catalog/02092.Cisco/08901.Mezhsetevye-ekrany-ASA/08903.ASA5510-K8" TargetMode="External"/><Relationship Id="rId19" Type="http://schemas.openxmlformats.org/officeDocument/2006/relationships/hyperlink" Target="https://www.schneider-electric.com/en/product/SC450RM1U_APC/apc-smart-ups-sc-450va-120v---1u-rackmount-tower/?range=61915-smart-ups" TargetMode="External"/><Relationship Id="rId31" Type="http://schemas.openxmlformats.org/officeDocument/2006/relationships/hyperlink" Target="https://market.yandex.ru/product/10781855?show-uid=215544189373036571416001&amp;nid=55404&amp;context=search" TargetMode="External"/><Relationship Id="rId44" Type="http://schemas.openxmlformats.org/officeDocument/2006/relationships/hyperlink" Target="http://e-kc.ru/cena/vent-tor-297m3ch-230v-tsvet-ral7035-schneider-electric-nsycvf300m115pf" TargetMode="External"/><Relationship Id="rId52" Type="http://schemas.openxmlformats.org/officeDocument/2006/relationships/hyperlink" Target="https://www.xcom-shop.ru/hyperline_sht-15sh-3iec-b-25eu_235837.html" TargetMode="External"/><Relationship Id="rId60" Type="http://schemas.openxmlformats.org/officeDocument/2006/relationships/hyperlink" Target="https://its7l.com/shop/setevoe-oborudovanie/montazh/" TargetMode="External"/><Relationship Id="rId65" Type="http://schemas.openxmlformats.org/officeDocument/2006/relationships/control" Target="../activeX/activeX1.xml"/><Relationship Id="rId4" Type="http://schemas.openxmlformats.org/officeDocument/2006/relationships/hyperlink" Target="https://shop.nag.ru/catalog/02092.Cisco/08901.Mezhsetevye-ekrany-ASA/22036.ASA5585-S60-2A-K8" TargetMode="External"/><Relationship Id="rId9" Type="http://schemas.openxmlformats.org/officeDocument/2006/relationships/hyperlink" Target="https://shop.nag.ru/catalog/02092.Cisco/08901.Mezhsetevye-ekrany-ASA/08902.ASA5505-K8" TargetMode="External"/><Relationship Id="rId14" Type="http://schemas.openxmlformats.org/officeDocument/2006/relationships/hyperlink" Target="https://www.schneider-electric.com/en/product/SC1500ICH_APC/smart-ups-sc1500va-230v-2u-rackmount---tower-for-china/?range=61915-smart-ups" TargetMode="External"/><Relationship Id="rId22" Type="http://schemas.openxmlformats.org/officeDocument/2006/relationships/hyperlink" Target="https://www.schneider-electric.com/en/product/SC620I_APC/apc-smart-ups-sc-620va-230v/?range=61915-smart-ups" TargetMode="External"/><Relationship Id="rId27" Type="http://schemas.openxmlformats.org/officeDocument/2006/relationships/hyperlink" Target="https://www.nix.ru/autocatalog/apc/UPS-1000VA-Smart-X-APC-SMX1000I-podkl-e-dop-batarej-Rack-Mount-2U-USB-LCD_177541.html" TargetMode="External"/><Relationship Id="rId30" Type="http://schemas.openxmlformats.org/officeDocument/2006/relationships/hyperlink" Target="https://www.nix.ru/autocatalog/apc/UPS-1500VA-Smart-APC-SMT1500RMI1U-Rack-Mount-1U-USB-LCD_170985.html" TargetMode="External"/><Relationship Id="rId35" Type="http://schemas.openxmlformats.org/officeDocument/2006/relationships/hyperlink" Target="https://market.yandex.ru/product/7157191?show-uid=215544189373036571416006&amp;nid=55404&amp;context=search" TargetMode="External"/><Relationship Id="rId43" Type="http://schemas.openxmlformats.org/officeDocument/2006/relationships/hyperlink" Target="http://e-kc.ru/cena/vent-tor-180m3ch-48v-tsvet-ral7035-schneider-electric-nsycvf165m48dpf" TargetMode="External"/><Relationship Id="rId48" Type="http://schemas.openxmlformats.org/officeDocument/2006/relationships/hyperlink" Target="http://e-kc.ru/cena/vent-tor-526m3ch-230v-tsvet-ral7035-schneider-electric-nsycvf560m230pf" TargetMode="External"/><Relationship Id="rId56" Type="http://schemas.openxmlformats.org/officeDocument/2006/relationships/hyperlink" Target="https://www.xcom-shop.ru/hyperline_sht19-6sh-25iec_274005.html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s://shop.nag.ru/catalog/02092.Cisco/08901.Mezhsetevye-ekrany-ASA/12280.ASA5540-K8" TargetMode="External"/><Relationship Id="rId51" Type="http://schemas.openxmlformats.org/officeDocument/2006/relationships/hyperlink" Target="https://www.xcom-shop.ru/hyperline_she19-8sh-s-iec_554276.html" TargetMode="External"/><Relationship Id="rId3" Type="http://schemas.openxmlformats.org/officeDocument/2006/relationships/hyperlink" Target="https://shop.nag.ru/catalog/02092.Cisco/08901.Mezhsetevye-ekrany-ASA/22170.ASA5510-K8_DC" TargetMode="External"/><Relationship Id="rId12" Type="http://schemas.openxmlformats.org/officeDocument/2006/relationships/hyperlink" Target="https://shop.nag.ru/catalog/02092.Cisco/08901.Mezhsetevye-ekrany-ASA/08905.ASA5580-20-BUN-K8" TargetMode="External"/><Relationship Id="rId17" Type="http://schemas.openxmlformats.org/officeDocument/2006/relationships/hyperlink" Target="https://www.schneider-electric.com/en/product/SC420ICH_APC/apc-smart-ups-sc-420va-230v-for-china/?range=61915-smart-ups" TargetMode="External"/><Relationship Id="rId25" Type="http://schemas.openxmlformats.org/officeDocument/2006/relationships/hyperlink" Target="https://www.nix.ru/autocatalog/apc/UPS-3000VA-Smart-APC-SUM3000RMXLI2U-podkl-e-dop-batarej-Rack-Mount-2U-USB-karta-upravleniya-10-100-Base-T_80543.html" TargetMode="External"/><Relationship Id="rId33" Type="http://schemas.openxmlformats.org/officeDocument/2006/relationships/hyperlink" Target="https://market.yandex.ru/product/12617075?show-uid=215544189373036571416003&amp;nid=55404&amp;context=search" TargetMode="External"/><Relationship Id="rId38" Type="http://schemas.openxmlformats.org/officeDocument/2006/relationships/hyperlink" Target="https://market.yandex.ru/product/10450761?show-uid=215544189373036571416010&amp;nid=55404&amp;context=search" TargetMode="External"/><Relationship Id="rId46" Type="http://schemas.openxmlformats.org/officeDocument/2006/relationships/hyperlink" Target="http://e-kc.ru/cena/vent-tor-297m3ch-24v-tsvet-ral7035-schneider-electric-nsycvf300m24dpf" TargetMode="External"/><Relationship Id="rId59" Type="http://schemas.openxmlformats.org/officeDocument/2006/relationships/hyperlink" Target="https://www.xcom-shop.ru/hyperline_sht19-7sh-if-25eu_218820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P57"/>
  <sheetViews>
    <sheetView topLeftCell="P1" workbookViewId="0">
      <selection activeCell="P4" sqref="P4"/>
    </sheetView>
  </sheetViews>
  <sheetFormatPr defaultRowHeight="12.75" x14ac:dyDescent="0.2"/>
  <cols>
    <col min="1" max="1" width="56.42578125" bestFit="1" customWidth="1"/>
    <col min="2" max="2" width="99.140625" bestFit="1" customWidth="1"/>
    <col min="3" max="3" width="126.85546875" bestFit="1" customWidth="1"/>
    <col min="4" max="4" width="92.140625" bestFit="1" customWidth="1"/>
    <col min="5" max="5" width="70.140625" bestFit="1" customWidth="1"/>
    <col min="6" max="6" width="146" bestFit="1" customWidth="1"/>
    <col min="7" max="7" width="139.7109375" bestFit="1" customWidth="1"/>
    <col min="8" max="8" width="123.140625" bestFit="1" customWidth="1"/>
    <col min="9" max="9" width="63.7109375" bestFit="1" customWidth="1"/>
    <col min="10" max="10" width="107.42578125" bestFit="1" customWidth="1"/>
    <col min="11" max="11" width="71.140625" customWidth="1"/>
    <col min="12" max="12" width="77.5703125" bestFit="1" customWidth="1"/>
    <col min="13" max="13" width="60.42578125" bestFit="1" customWidth="1"/>
    <col min="14" max="14" width="61.140625" bestFit="1" customWidth="1"/>
    <col min="15" max="15" width="77.140625" bestFit="1" customWidth="1"/>
    <col min="16" max="16" width="43.28515625" bestFit="1" customWidth="1"/>
  </cols>
  <sheetData>
    <row r="1" spans="1:16" ht="13.5" customHeight="1" x14ac:dyDescent="0.2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7</v>
      </c>
      <c r="I1" s="4" t="s">
        <v>17</v>
      </c>
      <c r="J1" s="4" t="s">
        <v>18</v>
      </c>
      <c r="K1" t="s">
        <v>19</v>
      </c>
      <c r="L1" t="s">
        <v>145</v>
      </c>
      <c r="M1" t="s">
        <v>163</v>
      </c>
      <c r="N1" t="s">
        <v>20</v>
      </c>
      <c r="O1" t="s">
        <v>192</v>
      </c>
      <c r="P1" s="4" t="s">
        <v>201</v>
      </c>
    </row>
    <row r="2" spans="1:16" x14ac:dyDescent="0.2">
      <c r="A2" t="s">
        <v>22</v>
      </c>
      <c r="B2" t="s">
        <v>28</v>
      </c>
      <c r="C2" t="s">
        <v>35</v>
      </c>
      <c r="D2" t="s">
        <v>38</v>
      </c>
      <c r="E2" t="s">
        <v>45</v>
      </c>
      <c r="F2" t="s">
        <v>50</v>
      </c>
      <c r="G2" t="s">
        <v>62</v>
      </c>
      <c r="H2" t="s">
        <v>8</v>
      </c>
      <c r="I2" t="s">
        <v>72</v>
      </c>
      <c r="J2" t="s">
        <v>84</v>
      </c>
      <c r="K2" t="s">
        <v>101</v>
      </c>
      <c r="L2" t="s">
        <v>146</v>
      </c>
      <c r="M2" t="s">
        <v>164</v>
      </c>
      <c r="N2" t="s">
        <v>164</v>
      </c>
      <c r="O2" t="s">
        <v>193</v>
      </c>
      <c r="P2" t="s">
        <v>202</v>
      </c>
    </row>
    <row r="3" spans="1:16" x14ac:dyDescent="0.2">
      <c r="A3" t="s">
        <v>23</v>
      </c>
      <c r="B3" t="s">
        <v>29</v>
      </c>
      <c r="C3" t="s">
        <v>36</v>
      </c>
      <c r="D3" t="s">
        <v>39</v>
      </c>
      <c r="E3" t="s">
        <v>47</v>
      </c>
      <c r="F3" t="s">
        <v>51</v>
      </c>
      <c r="G3" t="s">
        <v>63</v>
      </c>
      <c r="H3" s="2" t="s">
        <v>9</v>
      </c>
      <c r="I3" t="s">
        <v>73</v>
      </c>
      <c r="J3" t="s">
        <v>85</v>
      </c>
      <c r="K3" t="s">
        <v>102</v>
      </c>
      <c r="L3" t="s">
        <v>147</v>
      </c>
      <c r="M3" t="s">
        <v>165</v>
      </c>
      <c r="N3" t="s">
        <v>185</v>
      </c>
      <c r="O3" t="s">
        <v>194</v>
      </c>
      <c r="P3" t="s">
        <v>203</v>
      </c>
    </row>
    <row r="4" spans="1:16" x14ac:dyDescent="0.2">
      <c r="A4" t="s">
        <v>24</v>
      </c>
      <c r="B4" t="s">
        <v>30</v>
      </c>
      <c r="C4" t="s">
        <v>31</v>
      </c>
      <c r="D4" t="s">
        <v>40</v>
      </c>
      <c r="E4" t="s">
        <v>46</v>
      </c>
      <c r="F4" t="s">
        <v>52</v>
      </c>
      <c r="G4" t="s">
        <v>64</v>
      </c>
      <c r="H4" s="2" t="s">
        <v>10</v>
      </c>
      <c r="I4" t="s">
        <v>74</v>
      </c>
      <c r="J4" t="s">
        <v>86</v>
      </c>
      <c r="K4" t="s">
        <v>103</v>
      </c>
      <c r="L4" t="s">
        <v>148</v>
      </c>
      <c r="M4" t="s">
        <v>166</v>
      </c>
      <c r="N4" t="s">
        <v>186</v>
      </c>
      <c r="O4" t="s">
        <v>195</v>
      </c>
      <c r="P4" t="s">
        <v>204</v>
      </c>
    </row>
    <row r="5" spans="1:16" x14ac:dyDescent="0.2">
      <c r="A5" t="s">
        <v>25</v>
      </c>
      <c r="B5" t="s">
        <v>31</v>
      </c>
      <c r="C5" t="s">
        <v>32</v>
      </c>
      <c r="D5" t="s">
        <v>41</v>
      </c>
      <c r="E5" t="s">
        <v>48</v>
      </c>
      <c r="F5" t="s">
        <v>53</v>
      </c>
      <c r="G5" t="s">
        <v>53</v>
      </c>
      <c r="H5" s="2" t="s">
        <v>11</v>
      </c>
      <c r="I5" t="s">
        <v>75</v>
      </c>
      <c r="J5" t="s">
        <v>87</v>
      </c>
      <c r="K5" t="s">
        <v>104</v>
      </c>
      <c r="L5" t="s">
        <v>149</v>
      </c>
      <c r="M5" t="s">
        <v>167</v>
      </c>
      <c r="N5" t="s">
        <v>187</v>
      </c>
      <c r="O5" t="s">
        <v>21</v>
      </c>
      <c r="P5" t="s">
        <v>205</v>
      </c>
    </row>
    <row r="6" spans="1:16" x14ac:dyDescent="0.2">
      <c r="A6" t="s">
        <v>26</v>
      </c>
      <c r="B6" t="s">
        <v>41</v>
      </c>
      <c r="C6" t="s">
        <v>37</v>
      </c>
      <c r="D6" t="s">
        <v>42</v>
      </c>
      <c r="E6" t="s">
        <v>49</v>
      </c>
      <c r="F6" t="s">
        <v>54</v>
      </c>
      <c r="G6" t="s">
        <v>65</v>
      </c>
      <c r="H6" s="2" t="s">
        <v>12</v>
      </c>
      <c r="I6" t="s">
        <v>76</v>
      </c>
      <c r="J6" t="s">
        <v>88</v>
      </c>
      <c r="K6" t="s">
        <v>105</v>
      </c>
      <c r="L6" t="s">
        <v>30</v>
      </c>
      <c r="M6" t="s">
        <v>168</v>
      </c>
      <c r="N6" t="s">
        <v>171</v>
      </c>
      <c r="O6" t="s">
        <v>196</v>
      </c>
      <c r="P6" t="s">
        <v>206</v>
      </c>
    </row>
    <row r="7" spans="1:16" ht="25.5" x14ac:dyDescent="0.2">
      <c r="A7" t="s">
        <v>27</v>
      </c>
      <c r="B7" t="s">
        <v>33</v>
      </c>
      <c r="C7" t="s">
        <v>34</v>
      </c>
      <c r="D7" t="s">
        <v>43</v>
      </c>
      <c r="E7" t="s">
        <v>250</v>
      </c>
      <c r="F7" t="s">
        <v>55</v>
      </c>
      <c r="G7" t="s">
        <v>66</v>
      </c>
      <c r="H7" s="2" t="s">
        <v>13</v>
      </c>
      <c r="I7" t="s">
        <v>77</v>
      </c>
      <c r="J7" t="s">
        <v>89</v>
      </c>
      <c r="K7" s="3" t="s">
        <v>106</v>
      </c>
      <c r="L7" t="s">
        <v>123</v>
      </c>
      <c r="M7" t="s">
        <v>169</v>
      </c>
      <c r="N7" t="s">
        <v>173</v>
      </c>
      <c r="O7" t="s">
        <v>197</v>
      </c>
      <c r="P7" t="s">
        <v>207</v>
      </c>
    </row>
    <row r="8" spans="1:16" x14ac:dyDescent="0.2">
      <c r="A8" t="s">
        <v>215</v>
      </c>
      <c r="B8" t="s">
        <v>34</v>
      </c>
      <c r="D8" t="s">
        <v>44</v>
      </c>
      <c r="E8" s="4" t="s">
        <v>241</v>
      </c>
      <c r="F8" t="s">
        <v>56</v>
      </c>
      <c r="G8" t="s">
        <v>67</v>
      </c>
      <c r="H8" s="2" t="s">
        <v>14</v>
      </c>
      <c r="I8" t="s">
        <v>78</v>
      </c>
      <c r="J8" t="s">
        <v>90</v>
      </c>
      <c r="K8" t="s">
        <v>107</v>
      </c>
      <c r="L8" t="s">
        <v>150</v>
      </c>
      <c r="M8" t="s">
        <v>170</v>
      </c>
      <c r="N8" t="s">
        <v>188</v>
      </c>
      <c r="O8" t="s">
        <v>198</v>
      </c>
      <c r="P8" t="s">
        <v>208</v>
      </c>
    </row>
    <row r="9" spans="1:16" ht="51" x14ac:dyDescent="0.2">
      <c r="A9" s="3" t="s">
        <v>213</v>
      </c>
      <c r="B9" s="8" t="s">
        <v>223</v>
      </c>
      <c r="C9" s="3"/>
      <c r="E9" t="s">
        <v>242</v>
      </c>
      <c r="F9" t="s">
        <v>57</v>
      </c>
      <c r="G9" t="s">
        <v>68</v>
      </c>
      <c r="H9" s="2" t="s">
        <v>15</v>
      </c>
      <c r="I9" t="s">
        <v>79</v>
      </c>
      <c r="J9" t="s">
        <v>91</v>
      </c>
      <c r="K9" t="s">
        <v>108</v>
      </c>
      <c r="L9" t="s">
        <v>151</v>
      </c>
      <c r="M9" t="s">
        <v>171</v>
      </c>
      <c r="N9" s="3" t="s">
        <v>189</v>
      </c>
      <c r="O9" t="s">
        <v>199</v>
      </c>
      <c r="P9" t="s">
        <v>209</v>
      </c>
    </row>
    <row r="10" spans="1:16" ht="51" x14ac:dyDescent="0.2">
      <c r="A10" s="3" t="s">
        <v>214</v>
      </c>
      <c r="B10" s="3" t="s">
        <v>224</v>
      </c>
      <c r="C10" s="3"/>
      <c r="D10" t="s">
        <v>233</v>
      </c>
      <c r="E10" t="s">
        <v>243</v>
      </c>
      <c r="F10" t="s">
        <v>58</v>
      </c>
      <c r="G10" t="s">
        <v>69</v>
      </c>
      <c r="H10" s="2" t="s">
        <v>16</v>
      </c>
      <c r="I10" t="s">
        <v>80</v>
      </c>
      <c r="J10" t="s">
        <v>92</v>
      </c>
      <c r="K10" t="s">
        <v>109</v>
      </c>
      <c r="L10" t="s">
        <v>152</v>
      </c>
      <c r="M10" t="s">
        <v>172</v>
      </c>
      <c r="N10" t="s">
        <v>190</v>
      </c>
      <c r="O10" t="s">
        <v>200</v>
      </c>
      <c r="P10" t="s">
        <v>210</v>
      </c>
    </row>
    <row r="11" spans="1:16" ht="51" x14ac:dyDescent="0.2">
      <c r="A11" s="3" t="s">
        <v>216</v>
      </c>
      <c r="B11" s="3" t="s">
        <v>225</v>
      </c>
      <c r="C11" s="3"/>
      <c r="D11" t="s">
        <v>234</v>
      </c>
      <c r="E11" t="s">
        <v>244</v>
      </c>
      <c r="F11" t="s">
        <v>59</v>
      </c>
      <c r="G11" t="s">
        <v>70</v>
      </c>
      <c r="H11" t="s">
        <v>71</v>
      </c>
      <c r="I11" t="s">
        <v>81</v>
      </c>
      <c r="J11" t="s">
        <v>93</v>
      </c>
      <c r="K11" t="s">
        <v>110</v>
      </c>
      <c r="L11" t="s">
        <v>153</v>
      </c>
      <c r="M11" t="s">
        <v>173</v>
      </c>
      <c r="N11" t="s">
        <v>191</v>
      </c>
      <c r="O11" t="s">
        <v>324</v>
      </c>
      <c r="P11" t="s">
        <v>211</v>
      </c>
    </row>
    <row r="12" spans="1:16" ht="51" x14ac:dyDescent="0.2">
      <c r="A12" s="3" t="s">
        <v>217</v>
      </c>
      <c r="B12" s="3" t="s">
        <v>226</v>
      </c>
      <c r="C12" s="3"/>
      <c r="D12" t="s">
        <v>235</v>
      </c>
      <c r="E12" t="s">
        <v>245</v>
      </c>
      <c r="F12" t="s">
        <v>60</v>
      </c>
      <c r="G12" t="s">
        <v>59</v>
      </c>
      <c r="H12" s="3" t="s">
        <v>259</v>
      </c>
      <c r="I12" t="s">
        <v>82</v>
      </c>
      <c r="J12" t="s">
        <v>94</v>
      </c>
      <c r="K12" t="s">
        <v>111</v>
      </c>
      <c r="L12" s="3" t="s">
        <v>154</v>
      </c>
      <c r="M12" t="s">
        <v>174</v>
      </c>
      <c r="N12" t="s">
        <v>184</v>
      </c>
      <c r="O12" s="8" t="s">
        <v>323</v>
      </c>
      <c r="P12" t="s">
        <v>212</v>
      </c>
    </row>
    <row r="13" spans="1:16" ht="51" x14ac:dyDescent="0.2">
      <c r="A13" s="3" t="s">
        <v>218</v>
      </c>
      <c r="B13" s="3" t="s">
        <v>227</v>
      </c>
      <c r="C13" s="3"/>
      <c r="D13" t="s">
        <v>236</v>
      </c>
      <c r="E13" t="s">
        <v>246</v>
      </c>
      <c r="F13" s="6" t="s">
        <v>252</v>
      </c>
      <c r="G13" t="s">
        <v>61</v>
      </c>
      <c r="H13" s="3" t="s">
        <v>258</v>
      </c>
      <c r="I13" t="s">
        <v>83</v>
      </c>
      <c r="J13" t="s">
        <v>95</v>
      </c>
      <c r="K13" t="s">
        <v>112</v>
      </c>
      <c r="L13" t="s">
        <v>155</v>
      </c>
      <c r="M13" t="s">
        <v>175</v>
      </c>
      <c r="O13" s="8" t="s">
        <v>325</v>
      </c>
      <c r="P13" s="3" t="s">
        <v>333</v>
      </c>
    </row>
    <row r="14" spans="1:16" ht="51" x14ac:dyDescent="0.2">
      <c r="A14" s="3" t="s">
        <v>219</v>
      </c>
      <c r="B14" s="3" t="s">
        <v>228</v>
      </c>
      <c r="C14" s="3"/>
      <c r="D14" t="s">
        <v>233</v>
      </c>
      <c r="E14" t="s">
        <v>247</v>
      </c>
      <c r="F14" s="3" t="s">
        <v>253</v>
      </c>
      <c r="G14" t="s">
        <v>60</v>
      </c>
      <c r="H14" s="3" t="s">
        <v>260</v>
      </c>
      <c r="I14" t="s">
        <v>268</v>
      </c>
      <c r="J14" t="s">
        <v>96</v>
      </c>
      <c r="K14" t="s">
        <v>113</v>
      </c>
      <c r="L14" t="s">
        <v>156</v>
      </c>
      <c r="M14" t="s">
        <v>176</v>
      </c>
      <c r="O14" s="8" t="s">
        <v>326</v>
      </c>
      <c r="P14" s="8" t="s">
        <v>334</v>
      </c>
    </row>
    <row r="15" spans="1:16" ht="51" x14ac:dyDescent="0.2">
      <c r="A15" s="3" t="s">
        <v>220</v>
      </c>
      <c r="B15" s="3" t="s">
        <v>229</v>
      </c>
      <c r="C15" s="3"/>
      <c r="D15" t="s">
        <v>237</v>
      </c>
      <c r="E15" t="s">
        <v>248</v>
      </c>
      <c r="F15" s="3" t="s">
        <v>254</v>
      </c>
      <c r="H15" s="3" t="s">
        <v>261</v>
      </c>
      <c r="I15" t="s">
        <v>267</v>
      </c>
      <c r="J15" t="s">
        <v>97</v>
      </c>
      <c r="K15" t="s">
        <v>114</v>
      </c>
      <c r="L15" t="s">
        <v>127</v>
      </c>
      <c r="M15" t="s">
        <v>177</v>
      </c>
      <c r="O15" s="8" t="s">
        <v>327</v>
      </c>
      <c r="P15" s="8" t="s">
        <v>335</v>
      </c>
    </row>
    <row r="16" spans="1:16" ht="51" x14ac:dyDescent="0.2">
      <c r="A16" s="3" t="s">
        <v>221</v>
      </c>
      <c r="B16" s="3" t="s">
        <v>230</v>
      </c>
      <c r="C16" s="3"/>
      <c r="D16" t="s">
        <v>238</v>
      </c>
      <c r="E16" t="s">
        <v>249</v>
      </c>
      <c r="F16" s="3" t="s">
        <v>255</v>
      </c>
      <c r="H16" s="3" t="s">
        <v>262</v>
      </c>
      <c r="I16" s="4" t="s">
        <v>269</v>
      </c>
      <c r="J16" t="s">
        <v>98</v>
      </c>
      <c r="K16" t="s">
        <v>115</v>
      </c>
      <c r="L16" t="s">
        <v>157</v>
      </c>
      <c r="M16" t="s">
        <v>178</v>
      </c>
      <c r="O16" s="8" t="s">
        <v>327</v>
      </c>
      <c r="P16" s="8" t="s">
        <v>336</v>
      </c>
    </row>
    <row r="17" spans="1:16" ht="51" x14ac:dyDescent="0.2">
      <c r="A17" s="3" t="s">
        <v>222</v>
      </c>
      <c r="B17" s="3" t="s">
        <v>231</v>
      </c>
      <c r="C17" s="3"/>
      <c r="D17" t="s">
        <v>239</v>
      </c>
      <c r="E17" t="s">
        <v>251</v>
      </c>
      <c r="F17" s="3" t="s">
        <v>255</v>
      </c>
      <c r="H17" s="3" t="s">
        <v>263</v>
      </c>
      <c r="I17" s="4" t="s">
        <v>270</v>
      </c>
      <c r="J17" t="s">
        <v>99</v>
      </c>
      <c r="K17" t="s">
        <v>116</v>
      </c>
      <c r="L17" t="s">
        <v>158</v>
      </c>
      <c r="M17" s="3" t="s">
        <v>179</v>
      </c>
      <c r="O17" s="8" t="s">
        <v>328</v>
      </c>
      <c r="P17" s="8" t="s">
        <v>337</v>
      </c>
    </row>
    <row r="18" spans="1:16" ht="25.5" x14ac:dyDescent="0.2">
      <c r="A18" s="3"/>
      <c r="B18" s="3" t="s">
        <v>232</v>
      </c>
      <c r="C18" s="3"/>
      <c r="D18" s="4" t="s">
        <v>240</v>
      </c>
      <c r="F18" s="3" t="s">
        <v>255</v>
      </c>
      <c r="H18" s="3" t="s">
        <v>263</v>
      </c>
      <c r="I18" s="4" t="s">
        <v>271</v>
      </c>
      <c r="J18" t="s">
        <v>100</v>
      </c>
      <c r="K18" t="s">
        <v>117</v>
      </c>
      <c r="L18" t="s">
        <v>159</v>
      </c>
      <c r="M18" t="s">
        <v>180</v>
      </c>
      <c r="O18" s="8" t="s">
        <v>329</v>
      </c>
      <c r="P18" s="8" t="s">
        <v>338</v>
      </c>
    </row>
    <row r="19" spans="1:16" ht="25.5" x14ac:dyDescent="0.2">
      <c r="A19" s="3"/>
      <c r="B19" s="3"/>
      <c r="C19" s="3"/>
      <c r="F19" s="3" t="s">
        <v>256</v>
      </c>
      <c r="G19" s="3"/>
      <c r="H19" s="3" t="s">
        <v>264</v>
      </c>
      <c r="I19" s="4" t="s">
        <v>272</v>
      </c>
      <c r="J19" t="s">
        <v>279</v>
      </c>
      <c r="K19" t="s">
        <v>118</v>
      </c>
      <c r="L19" t="s">
        <v>160</v>
      </c>
      <c r="M19" t="s">
        <v>181</v>
      </c>
      <c r="O19" s="8" t="s">
        <v>330</v>
      </c>
      <c r="P19" s="8" t="s">
        <v>339</v>
      </c>
    </row>
    <row r="20" spans="1:16" ht="25.5" x14ac:dyDescent="0.2">
      <c r="A20" s="3"/>
      <c r="C20" s="3"/>
      <c r="F20" s="3" t="s">
        <v>256</v>
      </c>
      <c r="G20" s="3"/>
      <c r="H20" s="3" t="s">
        <v>265</v>
      </c>
      <c r="I20" s="4" t="s">
        <v>274</v>
      </c>
      <c r="J20" s="5" t="s">
        <v>278</v>
      </c>
      <c r="K20" t="s">
        <v>119</v>
      </c>
      <c r="L20" t="s">
        <v>161</v>
      </c>
      <c r="M20" t="s">
        <v>182</v>
      </c>
      <c r="O20" s="8" t="s">
        <v>331</v>
      </c>
      <c r="P20" s="8" t="s">
        <v>340</v>
      </c>
    </row>
    <row r="21" spans="1:16" ht="25.5" x14ac:dyDescent="0.2">
      <c r="A21" s="3"/>
      <c r="C21" s="3"/>
      <c r="F21" s="3" t="s">
        <v>255</v>
      </c>
      <c r="G21" s="3"/>
      <c r="H21" s="3" t="s">
        <v>266</v>
      </c>
      <c r="I21" s="4" t="s">
        <v>273</v>
      </c>
      <c r="J21" s="5" t="s">
        <v>280</v>
      </c>
      <c r="K21" t="s">
        <v>120</v>
      </c>
      <c r="L21" t="s">
        <v>162</v>
      </c>
      <c r="M21" t="s">
        <v>183</v>
      </c>
      <c r="O21" s="8" t="s">
        <v>332</v>
      </c>
      <c r="P21" s="8" t="s">
        <v>341</v>
      </c>
    </row>
    <row r="22" spans="1:16" ht="25.5" x14ac:dyDescent="0.2">
      <c r="A22" s="3"/>
      <c r="C22" s="3"/>
      <c r="F22" s="3" t="s">
        <v>257</v>
      </c>
      <c r="G22" s="3"/>
      <c r="H22" s="3"/>
      <c r="I22" s="4" t="s">
        <v>275</v>
      </c>
      <c r="J22" s="5" t="s">
        <v>281</v>
      </c>
      <c r="K22" t="s">
        <v>121</v>
      </c>
      <c r="L22" s="3" t="s">
        <v>303</v>
      </c>
      <c r="M22" s="3" t="s">
        <v>314</v>
      </c>
      <c r="P22" s="8" t="s">
        <v>342</v>
      </c>
    </row>
    <row r="23" spans="1:16" x14ac:dyDescent="0.2">
      <c r="A23" s="3"/>
      <c r="C23" s="3"/>
      <c r="G23" s="3"/>
      <c r="H23" s="3"/>
      <c r="I23" s="4" t="s">
        <v>276</v>
      </c>
      <c r="J23" s="5" t="s">
        <v>282</v>
      </c>
      <c r="K23" t="s">
        <v>122</v>
      </c>
      <c r="L23" s="6" t="s">
        <v>302</v>
      </c>
      <c r="M23" s="8" t="s">
        <v>312</v>
      </c>
    </row>
    <row r="24" spans="1:16" ht="25.5" x14ac:dyDescent="0.2">
      <c r="A24" s="3"/>
      <c r="C24" s="3"/>
      <c r="F24" s="3"/>
      <c r="G24" s="3"/>
      <c r="H24" s="3"/>
      <c r="I24" s="4" t="s">
        <v>277</v>
      </c>
      <c r="J24" s="5" t="s">
        <v>283</v>
      </c>
      <c r="K24" t="s">
        <v>123</v>
      </c>
      <c r="L24" s="6" t="s">
        <v>304</v>
      </c>
      <c r="M24" s="8" t="s">
        <v>313</v>
      </c>
    </row>
    <row r="25" spans="1:16" ht="25.5" x14ac:dyDescent="0.2">
      <c r="A25" s="3"/>
      <c r="C25" s="3"/>
      <c r="F25" s="3"/>
      <c r="G25" s="3"/>
      <c r="H25" s="3"/>
      <c r="J25" s="5" t="s">
        <v>284</v>
      </c>
      <c r="K25" t="s">
        <v>124</v>
      </c>
      <c r="L25" s="6" t="s">
        <v>305</v>
      </c>
      <c r="M25" s="8" t="s">
        <v>315</v>
      </c>
    </row>
    <row r="26" spans="1:16" ht="25.5" x14ac:dyDescent="0.2">
      <c r="A26" s="3"/>
      <c r="F26" s="3"/>
      <c r="G26" s="3"/>
      <c r="H26" s="3"/>
      <c r="J26" s="5" t="s">
        <v>285</v>
      </c>
      <c r="K26" t="s">
        <v>125</v>
      </c>
      <c r="L26" s="6" t="s">
        <v>306</v>
      </c>
      <c r="M26" s="8" t="s">
        <v>316</v>
      </c>
    </row>
    <row r="27" spans="1:16" ht="25.5" x14ac:dyDescent="0.2">
      <c r="F27" s="3"/>
      <c r="G27" s="3"/>
      <c r="H27" s="3"/>
      <c r="J27" s="5" t="s">
        <v>286</v>
      </c>
      <c r="K27" t="s">
        <v>126</v>
      </c>
      <c r="L27" s="7" t="s">
        <v>307</v>
      </c>
      <c r="M27" s="8" t="s">
        <v>317</v>
      </c>
    </row>
    <row r="28" spans="1:16" ht="25.5" x14ac:dyDescent="0.2">
      <c r="F28" s="3"/>
      <c r="G28" s="3"/>
      <c r="H28" s="3"/>
      <c r="J28" s="5" t="s">
        <v>287</v>
      </c>
      <c r="K28" t="s">
        <v>127</v>
      </c>
      <c r="L28" s="6" t="s">
        <v>308</v>
      </c>
      <c r="M28" s="8" t="s">
        <v>318</v>
      </c>
    </row>
    <row r="29" spans="1:16" x14ac:dyDescent="0.2">
      <c r="F29" s="3"/>
      <c r="G29" s="3"/>
      <c r="H29" s="3"/>
      <c r="J29" s="5" t="s">
        <v>288</v>
      </c>
      <c r="K29" s="1" t="s">
        <v>128</v>
      </c>
      <c r="L29" s="6" t="s">
        <v>309</v>
      </c>
      <c r="M29" s="8" t="s">
        <v>319</v>
      </c>
    </row>
    <row r="30" spans="1:16" x14ac:dyDescent="0.2">
      <c r="F30" s="3"/>
      <c r="G30" s="3"/>
      <c r="H30" s="3"/>
      <c r="J30" s="5" t="s">
        <v>289</v>
      </c>
      <c r="K30" t="s">
        <v>129</v>
      </c>
      <c r="L30" s="8" t="s">
        <v>310</v>
      </c>
      <c r="M30" s="8" t="s">
        <v>320</v>
      </c>
    </row>
    <row r="31" spans="1:16" x14ac:dyDescent="0.2">
      <c r="F31" s="3"/>
      <c r="G31" s="3"/>
      <c r="J31" s="5" t="s">
        <v>290</v>
      </c>
      <c r="K31" t="s">
        <v>130</v>
      </c>
      <c r="L31" s="8" t="s">
        <v>311</v>
      </c>
      <c r="M31" s="8" t="s">
        <v>321</v>
      </c>
    </row>
    <row r="32" spans="1:16" x14ac:dyDescent="0.2">
      <c r="G32" s="3"/>
      <c r="K32" t="s">
        <v>131</v>
      </c>
      <c r="L32" s="3"/>
      <c r="M32" s="8" t="s">
        <v>322</v>
      </c>
    </row>
    <row r="33" spans="7:12" x14ac:dyDescent="0.2">
      <c r="G33" s="3"/>
      <c r="K33" t="s">
        <v>132</v>
      </c>
      <c r="L33" s="3"/>
    </row>
    <row r="34" spans="7:12" x14ac:dyDescent="0.2">
      <c r="G34" s="3"/>
      <c r="K34" t="s">
        <v>133</v>
      </c>
      <c r="L34" s="3"/>
    </row>
    <row r="35" spans="7:12" x14ac:dyDescent="0.2">
      <c r="G35" s="3"/>
      <c r="K35" t="s">
        <v>134</v>
      </c>
      <c r="L35" s="3"/>
    </row>
    <row r="36" spans="7:12" x14ac:dyDescent="0.2">
      <c r="G36" s="3"/>
      <c r="K36" t="s">
        <v>135</v>
      </c>
      <c r="L36" s="3"/>
    </row>
    <row r="37" spans="7:12" x14ac:dyDescent="0.2">
      <c r="K37" t="s">
        <v>136</v>
      </c>
      <c r="L37" s="3"/>
    </row>
    <row r="38" spans="7:12" x14ac:dyDescent="0.2">
      <c r="K38" t="s">
        <v>137</v>
      </c>
      <c r="L38" s="3"/>
    </row>
    <row r="39" spans="7:12" x14ac:dyDescent="0.2">
      <c r="K39" t="s">
        <v>139</v>
      </c>
      <c r="L39" s="3"/>
    </row>
    <row r="40" spans="7:12" x14ac:dyDescent="0.2">
      <c r="K40" t="s">
        <v>140</v>
      </c>
      <c r="L40" s="3"/>
    </row>
    <row r="41" spans="7:12" ht="25.5" x14ac:dyDescent="0.2">
      <c r="K41" s="3" t="s">
        <v>141</v>
      </c>
      <c r="L41" s="3"/>
    </row>
    <row r="42" spans="7:12" x14ac:dyDescent="0.2">
      <c r="K42" t="s">
        <v>142</v>
      </c>
    </row>
    <row r="43" spans="7:12" x14ac:dyDescent="0.2">
      <c r="K43" t="s">
        <v>143</v>
      </c>
    </row>
    <row r="44" spans="7:12" x14ac:dyDescent="0.2">
      <c r="K44" t="s">
        <v>144</v>
      </c>
    </row>
    <row r="45" spans="7:12" x14ac:dyDescent="0.2">
      <c r="K45" t="s">
        <v>138</v>
      </c>
    </row>
    <row r="47" spans="7:12" x14ac:dyDescent="0.2">
      <c r="K47" t="s">
        <v>291</v>
      </c>
    </row>
    <row r="48" spans="7:12" x14ac:dyDescent="0.2">
      <c r="K48" s="5" t="s">
        <v>292</v>
      </c>
    </row>
    <row r="49" spans="11:11" x14ac:dyDescent="0.2">
      <c r="K49" s="5" t="s">
        <v>293</v>
      </c>
    </row>
    <row r="50" spans="11:11" x14ac:dyDescent="0.2">
      <c r="K50" s="5" t="s">
        <v>294</v>
      </c>
    </row>
    <row r="51" spans="11:11" x14ac:dyDescent="0.2">
      <c r="K51" s="5" t="s">
        <v>295</v>
      </c>
    </row>
    <row r="52" spans="11:11" x14ac:dyDescent="0.2">
      <c r="K52" s="5" t="s">
        <v>296</v>
      </c>
    </row>
    <row r="53" spans="11:11" x14ac:dyDescent="0.2">
      <c r="K53" s="5" t="s">
        <v>297</v>
      </c>
    </row>
    <row r="54" spans="11:11" x14ac:dyDescent="0.2">
      <c r="K54" s="5" t="s">
        <v>298</v>
      </c>
    </row>
    <row r="55" spans="11:11" x14ac:dyDescent="0.2">
      <c r="K55" s="5" t="s">
        <v>299</v>
      </c>
    </row>
    <row r="56" spans="11:11" x14ac:dyDescent="0.2">
      <c r="K56" s="5" t="s">
        <v>300</v>
      </c>
    </row>
    <row r="57" spans="11:11" x14ac:dyDescent="0.2">
      <c r="K57" s="5" t="s">
        <v>301</v>
      </c>
    </row>
  </sheetData>
  <hyperlinks>
    <hyperlink ref="J20" r:id="rId1" display="https://shop.nag.ru/catalog/02092.Cisco/08901.Mezhsetevye-ekrany-ASA/27576.ASA5512-X"/>
    <hyperlink ref="J21" r:id="rId2" display="https://shop.nag.ru/catalog/02092.Cisco/08901.Mezhsetevye-ekrany-ASA/23650.ASA5515-K9"/>
    <hyperlink ref="J22" r:id="rId3" display="https://shop.nag.ru/catalog/02092.Cisco/08901.Mezhsetevye-ekrany-ASA/22170.ASA5510-K8_DC"/>
    <hyperlink ref="J23" r:id="rId4" display="https://shop.nag.ru/catalog/02092.Cisco/08901.Mezhsetevye-ekrany-ASA/22036.ASA5585-S60-2A-K8"/>
    <hyperlink ref="J24" r:id="rId5" display="https://shop.nag.ru/catalog/02092.Cisco/08901.Mezhsetevye-ekrany-ASA/22013.ASA5585-S10-K8"/>
    <hyperlink ref="J25" r:id="rId6" display="https://shop.nag.ru/catalog/02092.Cisco/08901.Mezhsetevye-ekrany-ASA/21108.ASA5550-K8"/>
    <hyperlink ref="J26" r:id="rId7" display="https://shop.nag.ru/catalog/02092.Cisco/08901.Mezhsetevye-ekrany-ASA/15390.ASA5525-X"/>
    <hyperlink ref="J27" r:id="rId8" display="https://shop.nag.ru/catalog/02092.Cisco/08901.Mezhsetevye-ekrany-ASA/12280.ASA5540-K8"/>
    <hyperlink ref="J28" r:id="rId9" display="https://shop.nag.ru/catalog/02092.Cisco/08901.Mezhsetevye-ekrany-ASA/08902.ASA5505-K8"/>
    <hyperlink ref="J29" r:id="rId10" display="https://shop.nag.ru/catalog/02092.Cisco/08901.Mezhsetevye-ekrany-ASA/08903.ASA5510-K8"/>
    <hyperlink ref="J30" r:id="rId11" display="https://shop.nag.ru/catalog/02092.Cisco/08901.Mezhsetevye-ekrany-ASA/08904.ASA5520-K8"/>
    <hyperlink ref="J31" r:id="rId12" display="https://shop.nag.ru/catalog/02092.Cisco/08901.Mezhsetevye-ekrany-ASA/08905.ASA5580-20-BUN-K8"/>
    <hyperlink ref="K48" r:id="rId13" display="https://www.schneider-electric.com/en/product/SC1000ICH_APC/smart-ups-sc1000va-230v-2u-rackmount---tower-for-china/?range=61915-smart-ups"/>
    <hyperlink ref="K49" r:id="rId14" display="https://www.schneider-electric.com/en/product/SC1500ICH_APC/smart-ups-sc1500va-230v-2u-rackmount---tower-for-china/?range=61915-smart-ups"/>
    <hyperlink ref="K50" r:id="rId15" display="https://www.schneider-electric.com/en/product/SC420_APC/apc-smart-ups-sc-420va-120v/?range=61915-smart-ups"/>
    <hyperlink ref="K51" r:id="rId16" display="https://www.schneider-electric.com/en/product/SC420I_APC/apc-smart-ups-sc-420va-230v/?range=61915-smart-ups"/>
    <hyperlink ref="K52" r:id="rId17" display="https://www.schneider-electric.com/en/product/SC420ICH_APC/apc-smart-ups-sc-420va-230v-for-china/?range=61915-smart-ups"/>
    <hyperlink ref="K53" r:id="rId18" display="https://www.schneider-electric.com/en/product/SC450R1X542_APC/smartups-sc-450-w-network-management-card/?range=61915-smart-ups"/>
    <hyperlink ref="K54" r:id="rId19" display="https://www.schneider-electric.com/en/product/SC450RM1U_APC/apc-smart-ups-sc-450va-120v---1u-rackmount-tower/?range=61915-smart-ups"/>
    <hyperlink ref="K55" r:id="rId20" display="https://www.schneider-electric.com/en/product/SC450RMI1U_APC/apc-smart-ups-sc-450va-230v---1u-rackmount-tower/?range=61915-smart-ups"/>
    <hyperlink ref="K56" r:id="rId21" display="https://www.schneider-electric.com/en/product/SC620_APC/apc-smart-ups-sc-620va-120v/?range=61915-smart-ups"/>
    <hyperlink ref="K57" r:id="rId22" display="https://www.schneider-electric.com/en/product/SC620I_APC/apc-smart-ups-sc-620va-230v/?range=61915-smart-ups"/>
    <hyperlink ref="L23" r:id="rId23" tooltip="Посмотреть характеристики" display="https://www.nix.ru/autocatalog/apc/UPS-3000VA-Smart-On-Line-APC-SRT3000XLI-podkl-e-dop-batarej-USB-LCD_218053.html"/>
    <hyperlink ref="L24" r:id="rId24" tooltip="Посмотреть характеристики" display="https://www.nix.ru/autocatalog/apc/UPS-1000VA-Smart-On-Line-APC-SURT1000RMXLI-SURT1000XLI-plus-relsySURTRK-podkldopbatarej-2ch_28768.html"/>
    <hyperlink ref="L25" r:id="rId25" tooltip="Посмотреть характеристики" display="https://www.nix.ru/autocatalog/apc/UPS-3000VA-Smart-APC-SUM3000RMXLI2U-podkl-e-dop-batarej-Rack-Mount-2U-USB-karta-upravleniya-10-100-Base-T_80543.html"/>
    <hyperlink ref="L26" r:id="rId26" tooltip="Посмотреть характеристики" display="https://www.nix.ru/autocatalog/apc/UPS-1500VA-Smart-XL-Modular-APC-SUM1500RMXLI2U-podkl-e-dopbatarej-Rack-Mount-2U-USB-karta-upravleniya10-100Base-T_76262.html"/>
    <hyperlink ref="L28" r:id="rId27" tooltip="Посмотреть характеристики" display="https://www.nix.ru/autocatalog/apc/UPS-1000VA-Smart-X-APC-SMX1000I-podkl-e-dop-batarej-Rack-Mount-2U-USB-LCD_177541.html"/>
    <hyperlink ref="L29" r:id="rId28" tooltip="Посмотреть характеристики" display="https://www.nix.ru/autocatalog/apc/UPS-3000VA-Smart-APC-SMT3000RMI2U-Rack-Mount-2U-USB-LCD_126124.html"/>
    <hyperlink ref="L30" r:id="rId29" tooltip="Посмотреть характеристики" display="https://www.nix.ru/autocatalog/apc/UPS-2200VA-Smart-APC-SMT2200RMI2U-Rack-Mount-2U-USB-LCD_126123.html"/>
    <hyperlink ref="L31" r:id="rId30" tooltip="Посмотреть характеристики" display="https://www.nix.ru/autocatalog/apc/UPS-1500VA-Smart-APC-SMT1500RMI1U-Rack-Mount-1U-USB-LCD_170985.html"/>
    <hyperlink ref="M23" r:id="rId31" tooltip="Коммутатор D-link DGS-1510-28" display="https://market.yandex.ru/product/10781855?show-uid=215544189373036571416001&amp;nid=55404&amp;context=search"/>
    <hyperlink ref="M24" r:id="rId32" tooltip="Коммутатор TP-LINK TL-SF1005D" display="https://market.yandex.ru/product/1581115?show-uid=215544189373036571416002&amp;nid=55404&amp;context=search"/>
    <hyperlink ref="M25" r:id="rId33" tooltip="Коммутатор HP 1820-48G" display="https://market.yandex.ru/product/12617075?show-uid=215544189373036571416003&amp;nid=55404&amp;context=search"/>
    <hyperlink ref="M26" r:id="rId34" tooltip="Коммутатор D-link DGS-1100-08" display="https://market.yandex.ru/product/8344305?show-uid=215544189373036571416005&amp;nid=55404&amp;context=search"/>
    <hyperlink ref="M27" r:id="rId35" tooltip="Коммутатор D-link DGS-1100-24" display="https://market.yandex.ru/product/7157191?show-uid=215544189373036571416006&amp;nid=55404&amp;context=search"/>
    <hyperlink ref="M28" r:id="rId36" tooltip="Коммутатор D-link DGS-1210-28" display="https://market.yandex.ru/product/8288867?show-uid=215544189373036571416007&amp;nid=55404&amp;context=search"/>
    <hyperlink ref="M29" r:id="rId37" tooltip="Коммутатор D-link DGS-1210-28P" display="https://market.yandex.ru/product/8288866?show-uid=215544189373036571416008&amp;nid=55404&amp;context=search"/>
    <hyperlink ref="M30" r:id="rId38" tooltip="Коммутатор D-link DGS-1016A" display="https://market.yandex.ru/product/10450761?show-uid=215544189373036571416010&amp;nid=55404&amp;context=search"/>
    <hyperlink ref="M31" r:id="rId39" tooltip="Коммутатор D-link DGS-1210-48" display="https://market.yandex.ru/product/6300340?show-uid=215544189373036571416012&amp;nid=55404&amp;context=search"/>
    <hyperlink ref="M32" r:id="rId40" tooltip="Коммутатор D-link DES-1008C" display="https://market.yandex.ru/product/13114902?show-uid=215544189373036571416013&amp;nid=55404&amp;context=search"/>
    <hyperlink ref="O12" r:id="rId41" display="http://e-kc.ru/cena/vent-tor-180m3ch-230v-tsvet-ral7035-schneider-electric-nsycvf165m230pf"/>
    <hyperlink ref="O13" r:id="rId42" display="http://e-kc.ru/cena/vent-tor-180m3ch-24v-tsvet-ral7035-schneider-electric-nsycvf165m24dpf"/>
    <hyperlink ref="O14" r:id="rId43" display="http://e-kc.ru/cena/vent-tor-180m3ch-48v-tsvet-ral7035-schneider-electric-nsycvf165m48dpf"/>
    <hyperlink ref="O15" r:id="rId44" display="http://e-kc.ru/cena/vent-tor-297m3ch-230v-tsvet-ral7035-schneider-electric-nsycvf300m115pf"/>
    <hyperlink ref="O16" r:id="rId45" display="http://e-kc.ru/cena/vent-tor-297m3ch-230v-tsvet-ral7035-schneider-electric-nsycvf300m230pf"/>
    <hyperlink ref="O17" r:id="rId46" display="http://e-kc.ru/cena/vent-tor-297m3ch-24v-tsvet-ral7035-schneider-electric-nsycvf300m24dpf"/>
    <hyperlink ref="O18" r:id="rId47" display="http://e-kc.ru/cena/vent-tor-30m3ch-230v-tsvet-ral7035-schneider-electric-nsycvf38m230pf"/>
    <hyperlink ref="O19" r:id="rId48" display="http://e-kc.ru/cena/vent-tor-526m3ch-230v-tsvet-ral7035-schneider-electric-nsycvf560m230pf"/>
    <hyperlink ref="O20" r:id="rId49" display="http://e-kc.ru/cena/vent-tor-70m3ch-230v-tsvet-ral7035-schneider-electric-nsycvf85m230pf"/>
    <hyperlink ref="O21" r:id="rId50" display="http://e-kc.ru/cena/vent-tor-780m3ch-230v-tsvet-ral7035-schneider-electric-nsycvf850m230pf"/>
    <hyperlink ref="P14" r:id="rId51" tooltip="Hyperline SHE19-8SH-S-IEC" display="https://www.xcom-shop.ru/hyperline_she19-8sh-s-iec_554276.html"/>
    <hyperlink ref="P15" r:id="rId52" tooltip="Hyperline SHT-15SH-3IEC-B-2.5EU" display="https://www.xcom-shop.ru/hyperline_sht-15sh-3iec-b-25eu_235837.html"/>
    <hyperlink ref="P16" r:id="rId53" tooltip="Hyperline SHT19-6IEC-F-2.5IEC" display="https://www.xcom-shop.ru/hyperline_sht19-6iec-f-25iec_273996.html"/>
    <hyperlink ref="P17" r:id="rId54" tooltip="Hyperline SHT19-6IEC-S-2.5IEC" display="https://www.xcom-shop.ru/hyperline_sht19-6iec-s-25iec_208225.html"/>
    <hyperlink ref="P18" r:id="rId55" tooltip="Hyperline SHT19-6SH-2.5EU" display="https://www.xcom-shop.ru/hyperline_sht19-6sh-25eu_127203.html"/>
    <hyperlink ref="P19" r:id="rId56" tooltip="Hyperline SHT19-6SH-2.5IEC" display="https://www.xcom-shop.ru/hyperline_sht19-6sh-25iec_274005.html"/>
    <hyperlink ref="P20" r:id="rId57" tooltip="Hyperline SHT19-6SH-B-2.5EU" display="https://www.xcom-shop.ru/hyperline_sht19-6sh-b-25eu_274002.html"/>
    <hyperlink ref="P21" r:id="rId58" tooltip="Hyperline SHT19-6SH-S-2.5EU" display="https://www.xcom-shop.ru/hyperline_sht19-6sh-s-25eu_133598.html"/>
    <hyperlink ref="P22" r:id="rId59" tooltip="Hyperline SHT19-7SH-IF-2.5EU" display="https://www.xcom-shop.ru/hyperline_sht19-7sh-if-25eu_218820.html"/>
    <hyperlink ref="B9" r:id="rId60"/>
    <hyperlink ref="F13" r:id="rId61"/>
  </hyperlinks>
  <pageMargins left="0.7" right="0.7" top="0.75" bottom="0.75" header="0.3" footer="0.3"/>
  <pageSetup paperSize="9" orientation="portrait" horizontalDpi="4294967295" verticalDpi="4294967295" r:id="rId62"/>
  <drawing r:id="rId63"/>
  <legacyDrawing r:id="rId64"/>
  <controls>
    <mc:AlternateContent xmlns:mc="http://schemas.openxmlformats.org/markup-compatibility/2006">
      <mc:Choice Requires="x14">
        <control shapeId="1025" r:id="rId65" name="Control 1">
          <controlPr defaultSize="0" r:id="rId66">
            <anchor moveWithCells="1">
              <from>
                <xdr:col>12</xdr:col>
                <xdr:colOff>0</xdr:colOff>
                <xdr:row>27</xdr:row>
                <xdr:rowOff>0</xdr:rowOff>
              </from>
              <to>
                <xdr:col>12</xdr:col>
                <xdr:colOff>257175</xdr:colOff>
                <xdr:row>27</xdr:row>
                <xdr:rowOff>247650</xdr:rowOff>
              </to>
            </anchor>
          </controlPr>
        </control>
      </mc:Choice>
      <mc:Fallback>
        <control shapeId="1025" r:id="rId65" name="Control 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O13" sqref="O13"/>
    </sheetView>
  </sheetViews>
  <sheetFormatPr defaultRowHeight="12.75" x14ac:dyDescent="0.2"/>
  <cols>
    <col min="1" max="1" width="22.42578125" style="3" customWidth="1"/>
    <col min="5" max="5" width="9.140625" style="3"/>
    <col min="14" max="14" width="10" bestFit="1" customWidth="1"/>
  </cols>
  <sheetData>
    <row r="1" spans="1:14" ht="76.5" x14ac:dyDescent="0.2">
      <c r="A1" s="7" t="s">
        <v>566</v>
      </c>
      <c r="B1" s="7" t="s">
        <v>585</v>
      </c>
      <c r="C1" s="7" t="s">
        <v>567</v>
      </c>
      <c r="D1" s="7" t="s">
        <v>568</v>
      </c>
      <c r="E1" s="7" t="s">
        <v>569</v>
      </c>
      <c r="F1" s="7" t="s">
        <v>573</v>
      </c>
      <c r="G1" s="7" t="s">
        <v>580</v>
      </c>
      <c r="H1" s="7" t="s">
        <v>574</v>
      </c>
      <c r="I1" s="7" t="s">
        <v>577</v>
      </c>
      <c r="J1" s="7" t="s">
        <v>575</v>
      </c>
      <c r="K1" s="4" t="s">
        <v>576</v>
      </c>
      <c r="L1" s="7" t="s">
        <v>583</v>
      </c>
      <c r="M1" s="7" t="s">
        <v>578</v>
      </c>
      <c r="N1" s="4" t="s">
        <v>579</v>
      </c>
    </row>
    <row r="2" spans="1:14" ht="51" x14ac:dyDescent="0.2">
      <c r="A2" s="3" t="s">
        <v>19</v>
      </c>
      <c r="B2">
        <v>3000</v>
      </c>
      <c r="C2">
        <v>240</v>
      </c>
      <c r="D2">
        <v>3000</v>
      </c>
      <c r="E2" s="7" t="s">
        <v>570</v>
      </c>
      <c r="F2" s="4" t="s">
        <v>584</v>
      </c>
      <c r="G2" s="4" t="s">
        <v>571</v>
      </c>
      <c r="H2" s="4" t="s">
        <v>586</v>
      </c>
      <c r="I2">
        <v>3</v>
      </c>
      <c r="J2">
        <v>2</v>
      </c>
      <c r="K2" s="4" t="s">
        <v>582</v>
      </c>
      <c r="L2">
        <v>47</v>
      </c>
      <c r="M2" s="4" t="s">
        <v>581</v>
      </c>
      <c r="N2">
        <v>134719</v>
      </c>
    </row>
    <row r="3" spans="1:14" ht="51" x14ac:dyDescent="0.2">
      <c r="A3" s="14" t="s">
        <v>292</v>
      </c>
      <c r="B3">
        <v>1000</v>
      </c>
      <c r="C3">
        <v>230</v>
      </c>
      <c r="D3">
        <v>10000</v>
      </c>
      <c r="E3" s="7" t="s">
        <v>570</v>
      </c>
      <c r="F3" s="4" t="s">
        <v>584</v>
      </c>
      <c r="G3">
        <v>230</v>
      </c>
      <c r="H3" s="4" t="s">
        <v>586</v>
      </c>
      <c r="I3">
        <v>8</v>
      </c>
      <c r="J3">
        <v>2</v>
      </c>
      <c r="K3" t="s">
        <v>587</v>
      </c>
      <c r="L3">
        <v>45</v>
      </c>
      <c r="M3" s="16" t="s">
        <v>588</v>
      </c>
      <c r="N3">
        <v>123217</v>
      </c>
    </row>
    <row r="4" spans="1:14" ht="51" x14ac:dyDescent="0.2">
      <c r="A4" s="14" t="s">
        <v>293</v>
      </c>
      <c r="B4">
        <v>1500</v>
      </c>
      <c r="C4">
        <v>230</v>
      </c>
      <c r="D4">
        <v>1500</v>
      </c>
      <c r="E4" s="7" t="s">
        <v>570</v>
      </c>
      <c r="F4" s="4" t="s">
        <v>584</v>
      </c>
      <c r="G4">
        <v>230</v>
      </c>
      <c r="H4" s="4" t="s">
        <v>586</v>
      </c>
      <c r="I4">
        <v>8</v>
      </c>
      <c r="J4">
        <v>2</v>
      </c>
      <c r="K4" s="4" t="s">
        <v>589</v>
      </c>
      <c r="L4">
        <v>45</v>
      </c>
      <c r="M4" s="4" t="s">
        <v>581</v>
      </c>
      <c r="N4">
        <v>127453</v>
      </c>
    </row>
    <row r="5" spans="1:14" x14ac:dyDescent="0.2">
      <c r="A5" s="14" t="s">
        <v>294</v>
      </c>
      <c r="B5">
        <v>420</v>
      </c>
      <c r="C5">
        <v>120</v>
      </c>
      <c r="D5">
        <v>420</v>
      </c>
      <c r="E5" s="7">
        <v>0</v>
      </c>
      <c r="F5" s="4" t="s">
        <v>586</v>
      </c>
      <c r="G5">
        <v>120</v>
      </c>
      <c r="H5" s="4" t="s">
        <v>586</v>
      </c>
      <c r="I5">
        <v>5</v>
      </c>
      <c r="J5" s="4" t="s">
        <v>590</v>
      </c>
      <c r="K5" s="4" t="s">
        <v>591</v>
      </c>
      <c r="L5">
        <v>45</v>
      </c>
      <c r="M5" s="4" t="s">
        <v>592</v>
      </c>
      <c r="N5">
        <v>98753</v>
      </c>
    </row>
    <row r="6" spans="1:14" ht="51" x14ac:dyDescent="0.2">
      <c r="A6" s="14" t="s">
        <v>295</v>
      </c>
      <c r="B6">
        <v>420</v>
      </c>
      <c r="C6">
        <v>230</v>
      </c>
      <c r="D6">
        <v>420</v>
      </c>
      <c r="E6" s="7" t="s">
        <v>570</v>
      </c>
      <c r="F6" s="4" t="s">
        <v>584</v>
      </c>
      <c r="G6">
        <v>265</v>
      </c>
      <c r="H6" s="4" t="s">
        <v>586</v>
      </c>
      <c r="I6">
        <v>3</v>
      </c>
      <c r="J6" s="4" t="s">
        <v>590</v>
      </c>
      <c r="K6" s="4" t="s">
        <v>594</v>
      </c>
      <c r="L6">
        <v>45</v>
      </c>
      <c r="M6" s="4" t="s">
        <v>592</v>
      </c>
      <c r="N6">
        <v>105737</v>
      </c>
    </row>
    <row r="7" spans="1:14" x14ac:dyDescent="0.2">
      <c r="A7" s="17" t="s">
        <v>297</v>
      </c>
      <c r="B7">
        <v>450</v>
      </c>
      <c r="C7">
        <v>280</v>
      </c>
      <c r="D7">
        <v>450</v>
      </c>
      <c r="E7" s="3">
        <v>0</v>
      </c>
      <c r="F7" s="4" t="s">
        <v>586</v>
      </c>
      <c r="G7">
        <v>120</v>
      </c>
      <c r="H7" s="4" t="s">
        <v>586</v>
      </c>
      <c r="I7">
        <v>5</v>
      </c>
      <c r="J7">
        <v>1</v>
      </c>
      <c r="K7" s="4" t="s">
        <v>595</v>
      </c>
      <c r="L7">
        <v>38</v>
      </c>
      <c r="M7" s="4" t="s">
        <v>596</v>
      </c>
      <c r="N7">
        <v>111546</v>
      </c>
    </row>
    <row r="8" spans="1:14" x14ac:dyDescent="0.2">
      <c r="A8" s="14" t="s">
        <v>298</v>
      </c>
      <c r="B8">
        <v>450</v>
      </c>
      <c r="C8">
        <v>120</v>
      </c>
      <c r="D8">
        <v>450</v>
      </c>
      <c r="E8" s="3">
        <v>0</v>
      </c>
      <c r="F8" s="4" t="s">
        <v>586</v>
      </c>
      <c r="G8">
        <v>120</v>
      </c>
      <c r="H8" s="4" t="s">
        <v>586</v>
      </c>
      <c r="I8">
        <v>5</v>
      </c>
      <c r="J8">
        <v>1</v>
      </c>
      <c r="K8" s="4" t="s">
        <v>597</v>
      </c>
      <c r="L8">
        <v>38</v>
      </c>
      <c r="M8" s="4" t="s">
        <v>596</v>
      </c>
      <c r="N8">
        <v>110568</v>
      </c>
    </row>
    <row r="9" spans="1:14" ht="51" x14ac:dyDescent="0.2">
      <c r="A9" s="14" t="s">
        <v>299</v>
      </c>
      <c r="B9">
        <v>450</v>
      </c>
      <c r="C9">
        <v>280</v>
      </c>
      <c r="D9">
        <v>450</v>
      </c>
      <c r="E9" s="7" t="s">
        <v>570</v>
      </c>
      <c r="F9" s="4" t="s">
        <v>586</v>
      </c>
      <c r="G9">
        <v>230</v>
      </c>
      <c r="H9" s="4" t="s">
        <v>586</v>
      </c>
      <c r="I9">
        <v>5</v>
      </c>
      <c r="J9">
        <v>1</v>
      </c>
      <c r="K9" s="4" t="s">
        <v>598</v>
      </c>
      <c r="L9">
        <v>38</v>
      </c>
      <c r="M9" s="4" t="s">
        <v>596</v>
      </c>
      <c r="N9">
        <v>89076</v>
      </c>
    </row>
    <row r="10" spans="1:14" x14ac:dyDescent="0.2">
      <c r="A10" s="14" t="s">
        <v>300</v>
      </c>
      <c r="B10">
        <v>620</v>
      </c>
      <c r="C10">
        <v>120</v>
      </c>
      <c r="D10">
        <v>620</v>
      </c>
      <c r="E10" s="3">
        <v>0</v>
      </c>
      <c r="F10" s="4" t="s">
        <v>586</v>
      </c>
      <c r="G10">
        <v>120</v>
      </c>
      <c r="H10" s="4" t="s">
        <v>586</v>
      </c>
      <c r="I10">
        <v>5</v>
      </c>
      <c r="J10">
        <v>1</v>
      </c>
      <c r="K10" s="4" t="s">
        <v>599</v>
      </c>
      <c r="L10">
        <v>45</v>
      </c>
      <c r="M10" s="4" t="s">
        <v>592</v>
      </c>
      <c r="N10">
        <v>96576</v>
      </c>
    </row>
    <row r="11" spans="1:14" x14ac:dyDescent="0.2">
      <c r="A11" s="14" t="s">
        <v>301</v>
      </c>
      <c r="B11">
        <v>620</v>
      </c>
      <c r="C11">
        <v>230</v>
      </c>
      <c r="D11">
        <v>620</v>
      </c>
      <c r="E11" s="3">
        <v>0</v>
      </c>
      <c r="F11" s="4" t="s">
        <v>586</v>
      </c>
      <c r="G11">
        <v>230</v>
      </c>
      <c r="H11" s="15">
        <v>22037</v>
      </c>
      <c r="I11">
        <v>5</v>
      </c>
      <c r="J11">
        <v>1</v>
      </c>
      <c r="K11" s="4" t="s">
        <v>600</v>
      </c>
      <c r="L11">
        <v>45</v>
      </c>
      <c r="M11" s="4" t="s">
        <v>596</v>
      </c>
      <c r="N11">
        <v>99456</v>
      </c>
    </row>
    <row r="12" spans="1:14" ht="38.25" x14ac:dyDescent="0.2">
      <c r="A12" s="3" t="s">
        <v>291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80" zoomScaleNormal="80" workbookViewId="0">
      <selection activeCell="K5" sqref="K5"/>
    </sheetView>
  </sheetViews>
  <sheetFormatPr defaultRowHeight="12.75" x14ac:dyDescent="0.2"/>
  <cols>
    <col min="1" max="1" width="35.85546875" style="3" bestFit="1" customWidth="1"/>
    <col min="3" max="3" width="13.5703125" bestFit="1" customWidth="1"/>
    <col min="9" max="9" width="10" bestFit="1" customWidth="1"/>
  </cols>
  <sheetData>
    <row r="1" spans="1:9" ht="63.75" x14ac:dyDescent="0.2">
      <c r="B1" s="7" t="s">
        <v>601</v>
      </c>
      <c r="C1" s="7" t="s">
        <v>603</v>
      </c>
      <c r="D1" s="7" t="s">
        <v>604</v>
      </c>
      <c r="E1" s="7" t="s">
        <v>605</v>
      </c>
      <c r="F1" s="7" t="s">
        <v>607</v>
      </c>
      <c r="G1" s="7" t="s">
        <v>606</v>
      </c>
      <c r="H1" s="7" t="s">
        <v>576</v>
      </c>
      <c r="I1" s="4" t="s">
        <v>579</v>
      </c>
    </row>
    <row r="2" spans="1:9" x14ac:dyDescent="0.2">
      <c r="A2" s="3" t="s">
        <v>163</v>
      </c>
      <c r="B2">
        <v>24</v>
      </c>
      <c r="C2">
        <v>48</v>
      </c>
      <c r="D2">
        <v>16384</v>
      </c>
      <c r="E2" s="4" t="s">
        <v>602</v>
      </c>
      <c r="F2" s="4" t="s">
        <v>602</v>
      </c>
      <c r="G2" s="4" t="s">
        <v>602</v>
      </c>
      <c r="H2" t="s">
        <v>608</v>
      </c>
      <c r="I2" s="18">
        <v>123500</v>
      </c>
    </row>
    <row r="3" spans="1:9" x14ac:dyDescent="0.2">
      <c r="A3" s="11" t="s">
        <v>312</v>
      </c>
      <c r="B3">
        <v>92</v>
      </c>
      <c r="C3">
        <v>40</v>
      </c>
      <c r="D3">
        <v>16384</v>
      </c>
      <c r="E3" s="4" t="s">
        <v>602</v>
      </c>
      <c r="F3" s="4" t="s">
        <v>602</v>
      </c>
      <c r="G3" s="4" t="s">
        <v>602</v>
      </c>
      <c r="H3">
        <v>2</v>
      </c>
      <c r="I3">
        <v>15274</v>
      </c>
    </row>
    <row r="4" spans="1:9" x14ac:dyDescent="0.2">
      <c r="A4" s="11" t="s">
        <v>313</v>
      </c>
      <c r="B4">
        <v>5</v>
      </c>
      <c r="C4">
        <v>1</v>
      </c>
      <c r="D4">
        <v>1024</v>
      </c>
      <c r="E4" s="4" t="s">
        <v>602</v>
      </c>
      <c r="F4" s="4" t="s">
        <v>602</v>
      </c>
      <c r="G4" s="4" t="s">
        <v>602</v>
      </c>
      <c r="H4" s="4" t="s">
        <v>590</v>
      </c>
      <c r="I4">
        <v>420</v>
      </c>
    </row>
    <row r="5" spans="1:9" x14ac:dyDescent="0.2">
      <c r="A5" s="11" t="s">
        <v>315</v>
      </c>
      <c r="B5">
        <v>48</v>
      </c>
      <c r="C5">
        <v>104</v>
      </c>
      <c r="D5">
        <v>16384</v>
      </c>
      <c r="E5" s="4" t="s">
        <v>602</v>
      </c>
      <c r="F5" s="4" t="s">
        <v>602</v>
      </c>
      <c r="G5" s="4" t="s">
        <v>602</v>
      </c>
      <c r="H5" s="4" t="s">
        <v>616</v>
      </c>
      <c r="I5">
        <v>17150</v>
      </c>
    </row>
    <row r="6" spans="1:9" x14ac:dyDescent="0.2">
      <c r="A6" s="11" t="s">
        <v>316</v>
      </c>
      <c r="B6">
        <v>8</v>
      </c>
      <c r="C6">
        <v>16</v>
      </c>
      <c r="D6">
        <v>8192</v>
      </c>
      <c r="E6" s="4" t="s">
        <v>602</v>
      </c>
      <c r="F6" s="4" t="s">
        <v>593</v>
      </c>
      <c r="G6" s="4" t="s">
        <v>593</v>
      </c>
      <c r="H6" s="4" t="s">
        <v>615</v>
      </c>
      <c r="I6">
        <v>1804</v>
      </c>
    </row>
    <row r="7" spans="1:9" x14ac:dyDescent="0.2">
      <c r="A7" s="11" t="s">
        <v>317</v>
      </c>
      <c r="B7">
        <v>24</v>
      </c>
      <c r="C7">
        <v>48</v>
      </c>
      <c r="D7">
        <v>8192</v>
      </c>
      <c r="E7" s="4" t="s">
        <v>602</v>
      </c>
      <c r="F7" s="4" t="s">
        <v>593</v>
      </c>
      <c r="G7" s="4" t="s">
        <v>593</v>
      </c>
      <c r="H7" s="4" t="s">
        <v>614</v>
      </c>
      <c r="I7">
        <v>6620</v>
      </c>
    </row>
    <row r="8" spans="1:9" x14ac:dyDescent="0.2">
      <c r="A8" s="11" t="s">
        <v>318</v>
      </c>
      <c r="B8">
        <v>24</v>
      </c>
      <c r="C8">
        <v>56</v>
      </c>
      <c r="D8">
        <v>16384</v>
      </c>
      <c r="E8" s="4" t="s">
        <v>602</v>
      </c>
      <c r="F8" s="4" t="s">
        <v>602</v>
      </c>
      <c r="G8" s="4" t="s">
        <v>602</v>
      </c>
      <c r="H8" s="4" t="s">
        <v>613</v>
      </c>
      <c r="I8">
        <v>8270</v>
      </c>
    </row>
    <row r="9" spans="1:9" x14ac:dyDescent="0.2">
      <c r="A9" s="11" t="s">
        <v>319</v>
      </c>
      <c r="B9">
        <v>24</v>
      </c>
      <c r="C9">
        <v>56</v>
      </c>
      <c r="D9">
        <v>16384</v>
      </c>
      <c r="E9" s="4" t="s">
        <v>602</v>
      </c>
      <c r="F9" s="4" t="s">
        <v>602</v>
      </c>
      <c r="G9" s="4" t="s">
        <v>602</v>
      </c>
      <c r="H9" s="4" t="s">
        <v>612</v>
      </c>
      <c r="I9">
        <v>20635</v>
      </c>
    </row>
    <row r="10" spans="1:9" x14ac:dyDescent="0.2">
      <c r="A10" s="7" t="s">
        <v>320</v>
      </c>
      <c r="B10">
        <v>16</v>
      </c>
      <c r="C10">
        <v>32</v>
      </c>
      <c r="D10">
        <v>8192</v>
      </c>
      <c r="E10" s="4" t="s">
        <v>593</v>
      </c>
      <c r="F10" s="4" t="s">
        <v>593</v>
      </c>
      <c r="G10" s="4" t="s">
        <v>593</v>
      </c>
      <c r="H10" s="4" t="s">
        <v>611</v>
      </c>
      <c r="I10">
        <v>2650</v>
      </c>
    </row>
    <row r="11" spans="1:9" x14ac:dyDescent="0.2">
      <c r="A11" s="11" t="s">
        <v>321</v>
      </c>
      <c r="B11">
        <v>44</v>
      </c>
      <c r="C11">
        <v>96</v>
      </c>
      <c r="D11">
        <v>8192</v>
      </c>
      <c r="E11" s="4" t="s">
        <v>602</v>
      </c>
      <c r="F11" s="4" t="s">
        <v>602</v>
      </c>
      <c r="G11" s="4" t="s">
        <v>602</v>
      </c>
      <c r="H11" s="4" t="s">
        <v>610</v>
      </c>
      <c r="I11">
        <v>18120</v>
      </c>
    </row>
    <row r="12" spans="1:9" x14ac:dyDescent="0.2">
      <c r="A12" s="11" t="s">
        <v>322</v>
      </c>
      <c r="B12">
        <v>8</v>
      </c>
      <c r="C12" s="4" t="s">
        <v>609</v>
      </c>
      <c r="D12">
        <v>2048</v>
      </c>
      <c r="E12" s="4" t="s">
        <v>593</v>
      </c>
      <c r="F12" s="4" t="s">
        <v>593</v>
      </c>
      <c r="G12" s="4" t="s">
        <v>593</v>
      </c>
      <c r="H12" s="4" t="s">
        <v>590</v>
      </c>
      <c r="I12">
        <v>422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70" zoomScaleNormal="70" workbookViewId="0">
      <selection activeCell="L12" sqref="L12"/>
    </sheetView>
  </sheetViews>
  <sheetFormatPr defaultRowHeight="12.75" x14ac:dyDescent="0.2"/>
  <cols>
    <col min="1" max="1" width="21.7109375" style="3" customWidth="1"/>
    <col min="2" max="2" width="11.42578125" style="3" bestFit="1" customWidth="1"/>
    <col min="3" max="3" width="13.42578125" style="3" customWidth="1"/>
    <col min="9" max="9" width="12.7109375" customWidth="1"/>
    <col min="10" max="10" width="12.85546875" customWidth="1"/>
    <col min="11" max="11" width="12.5703125" customWidth="1"/>
  </cols>
  <sheetData>
    <row r="1" spans="1:13" ht="51" x14ac:dyDescent="0.2">
      <c r="B1" s="7" t="s">
        <v>618</v>
      </c>
      <c r="C1" s="7" t="s">
        <v>620</v>
      </c>
      <c r="D1" s="7" t="s">
        <v>622</v>
      </c>
      <c r="E1" s="7" t="s">
        <v>572</v>
      </c>
      <c r="F1" s="7" t="s">
        <v>623</v>
      </c>
      <c r="G1" s="13" t="s">
        <v>624</v>
      </c>
      <c r="H1" s="13" t="s">
        <v>625</v>
      </c>
      <c r="I1" s="13" t="s">
        <v>626</v>
      </c>
      <c r="J1" s="13" t="s">
        <v>635</v>
      </c>
      <c r="K1" s="13" t="s">
        <v>636</v>
      </c>
      <c r="L1" s="13" t="s">
        <v>627</v>
      </c>
      <c r="M1" s="7" t="s">
        <v>617</v>
      </c>
    </row>
    <row r="2" spans="1:13" ht="25.5" x14ac:dyDescent="0.2">
      <c r="A2" s="7" t="s">
        <v>201</v>
      </c>
      <c r="B2" s="3" t="s">
        <v>619</v>
      </c>
      <c r="C2" s="3" t="s">
        <v>621</v>
      </c>
      <c r="D2">
        <v>7</v>
      </c>
      <c r="E2">
        <v>220</v>
      </c>
      <c r="F2">
        <v>50</v>
      </c>
      <c r="G2">
        <v>16</v>
      </c>
      <c r="H2">
        <v>4000</v>
      </c>
      <c r="I2" s="4" t="s">
        <v>602</v>
      </c>
      <c r="J2" s="4" t="s">
        <v>602</v>
      </c>
      <c r="K2" s="4" t="s">
        <v>602</v>
      </c>
      <c r="L2" s="4" t="s">
        <v>593</v>
      </c>
      <c r="M2">
        <v>3481</v>
      </c>
    </row>
    <row r="3" spans="1:13" ht="25.5" x14ac:dyDescent="0.2">
      <c r="A3" s="3" t="s">
        <v>628</v>
      </c>
      <c r="B3" s="3" t="s">
        <v>629</v>
      </c>
      <c r="C3" s="3" t="s">
        <v>621</v>
      </c>
      <c r="D3">
        <v>8</v>
      </c>
      <c r="E3">
        <v>220</v>
      </c>
      <c r="F3">
        <v>50</v>
      </c>
      <c r="G3">
        <v>16</v>
      </c>
      <c r="H3">
        <v>4000</v>
      </c>
      <c r="I3" s="4" t="s">
        <v>602</v>
      </c>
      <c r="J3" s="4" t="s">
        <v>602</v>
      </c>
      <c r="K3" s="4" t="s">
        <v>602</v>
      </c>
      <c r="L3" s="4" t="s">
        <v>593</v>
      </c>
      <c r="M3">
        <v>1284</v>
      </c>
    </row>
    <row r="4" spans="1:13" ht="36" x14ac:dyDescent="0.2">
      <c r="A4" s="3" t="s">
        <v>630</v>
      </c>
      <c r="B4" s="3" t="s">
        <v>631</v>
      </c>
      <c r="C4" s="13" t="s">
        <v>632</v>
      </c>
      <c r="D4">
        <v>18</v>
      </c>
      <c r="E4">
        <v>220</v>
      </c>
      <c r="F4">
        <v>50</v>
      </c>
      <c r="G4">
        <v>16</v>
      </c>
      <c r="H4">
        <v>3500</v>
      </c>
      <c r="I4" s="4" t="s">
        <v>602</v>
      </c>
      <c r="J4" s="4" t="s">
        <v>602</v>
      </c>
      <c r="K4" s="4" t="s">
        <v>602</v>
      </c>
      <c r="L4" s="4" t="s">
        <v>602</v>
      </c>
      <c r="M4">
        <v>5338</v>
      </c>
    </row>
    <row r="5" spans="1:13" ht="25.5" x14ac:dyDescent="0.2">
      <c r="A5" s="3" t="s">
        <v>633</v>
      </c>
      <c r="B5" s="19" t="s">
        <v>619</v>
      </c>
      <c r="C5" s="19" t="s">
        <v>634</v>
      </c>
      <c r="D5">
        <v>6</v>
      </c>
      <c r="E5">
        <v>220</v>
      </c>
      <c r="F5">
        <v>50</v>
      </c>
      <c r="G5">
        <v>10</v>
      </c>
      <c r="H5">
        <v>3500</v>
      </c>
      <c r="I5" s="4" t="s">
        <v>593</v>
      </c>
      <c r="J5" s="4" t="s">
        <v>602</v>
      </c>
      <c r="K5" s="4" t="s">
        <v>593</v>
      </c>
      <c r="L5" s="4" t="s">
        <v>593</v>
      </c>
      <c r="M5">
        <v>2394</v>
      </c>
    </row>
    <row r="6" spans="1:13" ht="25.5" x14ac:dyDescent="0.2">
      <c r="A6" s="3" t="s">
        <v>637</v>
      </c>
      <c r="B6" s="19" t="s">
        <v>619</v>
      </c>
      <c r="C6" s="19" t="s">
        <v>634</v>
      </c>
      <c r="D6">
        <v>6</v>
      </c>
      <c r="E6">
        <v>220</v>
      </c>
      <c r="F6">
        <v>50</v>
      </c>
      <c r="G6">
        <v>10</v>
      </c>
      <c r="H6">
        <v>3500</v>
      </c>
      <c r="I6" s="4" t="s">
        <v>593</v>
      </c>
      <c r="J6" s="4" t="s">
        <v>593</v>
      </c>
      <c r="K6" s="4" t="s">
        <v>593</v>
      </c>
      <c r="L6" s="4" t="s">
        <v>593</v>
      </c>
      <c r="M6">
        <v>1689</v>
      </c>
    </row>
    <row r="7" spans="1:13" ht="25.5" x14ac:dyDescent="0.2">
      <c r="A7" s="3" t="s">
        <v>638</v>
      </c>
      <c r="B7" s="3" t="s">
        <v>631</v>
      </c>
      <c r="C7" s="3" t="s">
        <v>621</v>
      </c>
      <c r="D7">
        <v>6</v>
      </c>
      <c r="E7">
        <v>220</v>
      </c>
      <c r="F7">
        <v>50</v>
      </c>
      <c r="G7">
        <v>16</v>
      </c>
      <c r="H7">
        <v>4000</v>
      </c>
      <c r="I7" s="4" t="s">
        <v>593</v>
      </c>
      <c r="J7" s="4" t="s">
        <v>593</v>
      </c>
      <c r="K7" s="4" t="s">
        <v>593</v>
      </c>
      <c r="L7" s="4" t="s">
        <v>593</v>
      </c>
      <c r="M7">
        <v>1451</v>
      </c>
    </row>
    <row r="8" spans="1:13" ht="25.5" x14ac:dyDescent="0.2">
      <c r="A8" s="3" t="s">
        <v>639</v>
      </c>
      <c r="B8" s="19" t="s">
        <v>619</v>
      </c>
      <c r="C8" s="3" t="s">
        <v>621</v>
      </c>
      <c r="D8">
        <v>6</v>
      </c>
      <c r="E8">
        <v>220</v>
      </c>
      <c r="F8">
        <v>50</v>
      </c>
      <c r="G8">
        <v>10</v>
      </c>
      <c r="H8">
        <v>3500</v>
      </c>
      <c r="I8" s="4" t="s">
        <v>593</v>
      </c>
      <c r="J8" s="4" t="s">
        <v>593</v>
      </c>
      <c r="K8" s="4" t="s">
        <v>593</v>
      </c>
      <c r="L8" s="4" t="s">
        <v>593</v>
      </c>
      <c r="M8">
        <v>1456</v>
      </c>
    </row>
    <row r="9" spans="1:13" ht="25.5" x14ac:dyDescent="0.2">
      <c r="A9" s="3" t="s">
        <v>640</v>
      </c>
      <c r="B9" s="19" t="s">
        <v>619</v>
      </c>
      <c r="C9" s="19" t="s">
        <v>634</v>
      </c>
      <c r="D9">
        <v>8</v>
      </c>
      <c r="E9">
        <v>220</v>
      </c>
      <c r="F9">
        <v>50</v>
      </c>
      <c r="G9">
        <v>10</v>
      </c>
      <c r="H9">
        <v>3500</v>
      </c>
      <c r="I9" s="4" t="s">
        <v>593</v>
      </c>
      <c r="J9" s="4" t="s">
        <v>593</v>
      </c>
      <c r="K9" s="4" t="s">
        <v>593</v>
      </c>
      <c r="L9" s="4" t="s">
        <v>593</v>
      </c>
      <c r="M9">
        <v>1717</v>
      </c>
    </row>
    <row r="10" spans="1:13" ht="25.5" x14ac:dyDescent="0.2">
      <c r="A10" s="3" t="s">
        <v>641</v>
      </c>
      <c r="B10" s="3" t="s">
        <v>629</v>
      </c>
      <c r="C10" s="3" t="s">
        <v>621</v>
      </c>
      <c r="D10">
        <v>8</v>
      </c>
      <c r="E10">
        <v>220</v>
      </c>
      <c r="F10">
        <v>50</v>
      </c>
      <c r="G10">
        <v>10</v>
      </c>
      <c r="H10">
        <v>4000</v>
      </c>
      <c r="I10" s="4" t="s">
        <v>602</v>
      </c>
      <c r="J10" s="4" t="s">
        <v>602</v>
      </c>
      <c r="K10" s="4" t="s">
        <v>602</v>
      </c>
      <c r="L10" s="4" t="s">
        <v>602</v>
      </c>
      <c r="M10">
        <v>4180</v>
      </c>
    </row>
    <row r="11" spans="1:13" ht="25.5" x14ac:dyDescent="0.2">
      <c r="A11" s="3" t="s">
        <v>642</v>
      </c>
      <c r="B11" s="3" t="s">
        <v>629</v>
      </c>
      <c r="C11" s="3" t="s">
        <v>621</v>
      </c>
      <c r="D11">
        <v>9</v>
      </c>
      <c r="E11">
        <v>220</v>
      </c>
      <c r="F11">
        <v>50</v>
      </c>
      <c r="G11">
        <v>10</v>
      </c>
      <c r="H11">
        <v>4000</v>
      </c>
      <c r="I11" s="4" t="s">
        <v>602</v>
      </c>
      <c r="J11" s="4" t="s">
        <v>602</v>
      </c>
      <c r="K11" s="4" t="s">
        <v>602</v>
      </c>
      <c r="L11" s="4" t="s">
        <v>593</v>
      </c>
      <c r="M11">
        <v>1907</v>
      </c>
    </row>
    <row r="15" spans="1:13" x14ac:dyDescent="0.2">
      <c r="A15" s="6"/>
    </row>
    <row r="16" spans="1:13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zoomScale="60" zoomScaleNormal="60" workbookViewId="0">
      <selection activeCell="M18" sqref="M18"/>
    </sheetView>
  </sheetViews>
  <sheetFormatPr defaultRowHeight="12.75" x14ac:dyDescent="0.2"/>
  <cols>
    <col min="1" max="1" width="17.42578125" style="3" bestFit="1" customWidth="1"/>
    <col min="2" max="2" width="16" style="3" customWidth="1"/>
    <col min="3" max="3" width="11.7109375" style="3" customWidth="1"/>
    <col min="7" max="7" width="11.85546875" style="3" customWidth="1"/>
    <col min="8" max="8" width="10.140625" bestFit="1" customWidth="1"/>
    <col min="10" max="10" width="10" style="3" customWidth="1"/>
    <col min="11" max="13" width="9.140625" style="3"/>
    <col min="14" max="14" width="12" style="3" customWidth="1"/>
    <col min="15" max="15" width="9.7109375" bestFit="1" customWidth="1"/>
  </cols>
  <sheetData>
    <row r="1" spans="1:15" ht="51" x14ac:dyDescent="0.2">
      <c r="B1" s="3" t="s">
        <v>643</v>
      </c>
      <c r="C1" s="13" t="s">
        <v>653</v>
      </c>
      <c r="D1" s="3" t="s">
        <v>644</v>
      </c>
      <c r="E1" s="12" t="s">
        <v>655</v>
      </c>
      <c r="F1" s="12" t="s">
        <v>656</v>
      </c>
      <c r="G1" s="13" t="s">
        <v>645</v>
      </c>
      <c r="H1" t="s">
        <v>646</v>
      </c>
      <c r="I1" s="19" t="s">
        <v>647</v>
      </c>
      <c r="J1" s="13" t="s">
        <v>665</v>
      </c>
      <c r="K1" s="7" t="s">
        <v>649</v>
      </c>
      <c r="L1" s="7" t="s">
        <v>659</v>
      </c>
      <c r="M1" s="7" t="s">
        <v>667</v>
      </c>
      <c r="N1" s="7" t="s">
        <v>650</v>
      </c>
      <c r="O1" s="4" t="s">
        <v>579</v>
      </c>
    </row>
    <row r="2" spans="1:15" ht="25.5" x14ac:dyDescent="0.2">
      <c r="A2" s="3" t="s">
        <v>651</v>
      </c>
      <c r="B2" s="3">
        <v>1</v>
      </c>
      <c r="C2" s="7" t="s">
        <v>652</v>
      </c>
      <c r="D2">
        <v>10</v>
      </c>
      <c r="E2" s="4" t="s">
        <v>654</v>
      </c>
      <c r="F2">
        <v>25</v>
      </c>
      <c r="G2" s="3">
        <v>1</v>
      </c>
      <c r="H2" s="4" t="s">
        <v>657</v>
      </c>
      <c r="I2" s="19" t="s">
        <v>648</v>
      </c>
      <c r="J2" s="3">
        <v>100</v>
      </c>
      <c r="K2" s="3" t="s">
        <v>658</v>
      </c>
      <c r="L2" s="3">
        <v>2400</v>
      </c>
      <c r="M2" s="3">
        <v>256</v>
      </c>
      <c r="N2" s="3">
        <v>8</v>
      </c>
      <c r="O2">
        <v>101150</v>
      </c>
    </row>
    <row r="3" spans="1:15" ht="25.5" x14ac:dyDescent="0.2">
      <c r="A3" s="3" t="s">
        <v>660</v>
      </c>
      <c r="B3" s="3">
        <v>4</v>
      </c>
      <c r="C3" s="7" t="s">
        <v>661</v>
      </c>
      <c r="D3">
        <v>20</v>
      </c>
      <c r="E3">
        <v>20</v>
      </c>
      <c r="F3" s="4" t="s">
        <v>662</v>
      </c>
      <c r="G3" s="3">
        <v>2</v>
      </c>
      <c r="H3" t="s">
        <v>664</v>
      </c>
      <c r="I3" t="s">
        <v>663</v>
      </c>
      <c r="J3" s="3">
        <v>100</v>
      </c>
      <c r="K3" s="3" t="s">
        <v>666</v>
      </c>
      <c r="L3" s="3">
        <v>2666</v>
      </c>
      <c r="M3" s="3">
        <v>3000</v>
      </c>
      <c r="N3" s="3">
        <v>8</v>
      </c>
      <c r="O3" s="10">
        <v>2181092</v>
      </c>
    </row>
    <row r="4" spans="1:15" ht="25.5" x14ac:dyDescent="0.2">
      <c r="A4" s="3" t="s">
        <v>668</v>
      </c>
      <c r="B4" s="3">
        <v>2</v>
      </c>
      <c r="C4" s="7" t="s">
        <v>652</v>
      </c>
      <c r="D4">
        <v>14</v>
      </c>
      <c r="E4">
        <v>14</v>
      </c>
      <c r="F4" s="4" t="s">
        <v>669</v>
      </c>
      <c r="G4" s="3">
        <v>1</v>
      </c>
      <c r="H4" t="s">
        <v>664</v>
      </c>
      <c r="I4" t="s">
        <v>663</v>
      </c>
      <c r="J4" s="3">
        <v>100</v>
      </c>
      <c r="K4" s="7" t="s">
        <v>666</v>
      </c>
      <c r="L4" s="3">
        <v>2666</v>
      </c>
      <c r="M4" s="3">
        <v>1500</v>
      </c>
      <c r="N4" s="3">
        <v>2</v>
      </c>
      <c r="O4">
        <v>646025</v>
      </c>
    </row>
    <row r="5" spans="1:15" ht="25.5" x14ac:dyDescent="0.2">
      <c r="A5" s="7" t="s">
        <v>673</v>
      </c>
      <c r="B5" s="3">
        <v>2</v>
      </c>
      <c r="C5" s="7" t="s">
        <v>670</v>
      </c>
      <c r="D5">
        <v>18</v>
      </c>
      <c r="E5">
        <v>18</v>
      </c>
      <c r="F5" s="4" t="s">
        <v>671</v>
      </c>
      <c r="G5" s="3">
        <v>1</v>
      </c>
      <c r="H5" t="s">
        <v>664</v>
      </c>
      <c r="I5" t="s">
        <v>663</v>
      </c>
      <c r="J5" s="3">
        <v>100</v>
      </c>
      <c r="K5" s="7" t="s">
        <v>666</v>
      </c>
      <c r="L5" s="3">
        <v>2666</v>
      </c>
      <c r="M5" s="3">
        <v>1500</v>
      </c>
      <c r="N5" s="3">
        <v>2</v>
      </c>
      <c r="O5" s="10">
        <v>964490</v>
      </c>
    </row>
    <row r="6" spans="1:15" ht="25.5" x14ac:dyDescent="0.2">
      <c r="A6" s="3" t="s">
        <v>672</v>
      </c>
      <c r="B6" s="3">
        <v>4</v>
      </c>
      <c r="C6" s="20" t="s">
        <v>661</v>
      </c>
      <c r="D6">
        <v>20</v>
      </c>
      <c r="E6">
        <v>20</v>
      </c>
      <c r="F6" s="4" t="s">
        <v>662</v>
      </c>
      <c r="G6" s="3">
        <v>2</v>
      </c>
      <c r="H6" t="s">
        <v>664</v>
      </c>
      <c r="I6" t="s">
        <v>663</v>
      </c>
      <c r="J6" s="3">
        <v>100</v>
      </c>
      <c r="K6" s="7" t="s">
        <v>666</v>
      </c>
      <c r="L6" s="3">
        <v>2666</v>
      </c>
      <c r="M6" s="3">
        <v>128</v>
      </c>
      <c r="N6" s="3">
        <v>8</v>
      </c>
      <c r="O6" s="10">
        <v>2643775</v>
      </c>
    </row>
    <row r="7" spans="1:15" ht="25.5" x14ac:dyDescent="0.2">
      <c r="A7" s="3" t="s">
        <v>674</v>
      </c>
      <c r="B7" s="3">
        <v>1</v>
      </c>
      <c r="C7" s="3">
        <v>3</v>
      </c>
      <c r="D7">
        <v>4</v>
      </c>
      <c r="E7" s="3">
        <v>1</v>
      </c>
      <c r="F7" s="3">
        <v>8</v>
      </c>
      <c r="G7" s="3">
        <v>1</v>
      </c>
      <c r="H7" t="s">
        <v>675</v>
      </c>
      <c r="I7" t="s">
        <v>676</v>
      </c>
      <c r="J7" s="3">
        <v>100</v>
      </c>
      <c r="K7" s="7" t="s">
        <v>666</v>
      </c>
      <c r="L7" s="3">
        <v>2400</v>
      </c>
      <c r="M7" s="3">
        <v>64</v>
      </c>
      <c r="N7" s="3">
        <v>4</v>
      </c>
      <c r="O7" s="10">
        <v>76085</v>
      </c>
    </row>
    <row r="8" spans="1:15" ht="25.5" x14ac:dyDescent="0.2">
      <c r="A8" s="3" t="s">
        <v>677</v>
      </c>
      <c r="B8" s="3">
        <v>1</v>
      </c>
      <c r="C8" s="3">
        <v>3</v>
      </c>
      <c r="D8">
        <v>8</v>
      </c>
      <c r="E8" s="3">
        <v>8</v>
      </c>
      <c r="F8" s="3">
        <v>11</v>
      </c>
      <c r="G8" s="3">
        <v>1</v>
      </c>
      <c r="H8" t="s">
        <v>664</v>
      </c>
      <c r="I8" t="s">
        <v>663</v>
      </c>
      <c r="J8" s="3">
        <v>100</v>
      </c>
      <c r="K8" s="7" t="s">
        <v>666</v>
      </c>
      <c r="L8" s="3">
        <v>2666</v>
      </c>
      <c r="M8" s="3">
        <v>3000</v>
      </c>
      <c r="N8" s="3">
        <v>8</v>
      </c>
      <c r="O8" s="10">
        <v>211779</v>
      </c>
    </row>
    <row r="9" spans="1:15" ht="25.5" x14ac:dyDescent="0.2">
      <c r="A9" s="3" t="s">
        <v>678</v>
      </c>
      <c r="B9" s="3">
        <v>1</v>
      </c>
      <c r="C9" s="7" t="s">
        <v>679</v>
      </c>
      <c r="D9">
        <v>6</v>
      </c>
      <c r="E9">
        <v>6</v>
      </c>
      <c r="F9" s="4" t="s">
        <v>680</v>
      </c>
      <c r="G9" s="3">
        <v>1</v>
      </c>
      <c r="H9" t="s">
        <v>681</v>
      </c>
      <c r="I9" t="s">
        <v>663</v>
      </c>
      <c r="J9" s="3">
        <v>100</v>
      </c>
      <c r="K9" s="7" t="s">
        <v>666</v>
      </c>
      <c r="L9" s="3">
        <v>2666</v>
      </c>
      <c r="M9" s="3">
        <v>3000</v>
      </c>
      <c r="N9" s="3">
        <v>4</v>
      </c>
      <c r="O9" s="10">
        <v>141419</v>
      </c>
    </row>
    <row r="10" spans="1:15" ht="25.5" x14ac:dyDescent="0.2">
      <c r="A10" s="3" t="s">
        <v>682</v>
      </c>
      <c r="B10" s="3">
        <v>1</v>
      </c>
      <c r="C10" s="7" t="s">
        <v>679</v>
      </c>
      <c r="D10">
        <v>8</v>
      </c>
      <c r="E10">
        <v>8</v>
      </c>
      <c r="F10">
        <v>11</v>
      </c>
      <c r="G10" s="3">
        <v>1</v>
      </c>
      <c r="H10" t="s">
        <v>681</v>
      </c>
      <c r="I10" t="s">
        <v>663</v>
      </c>
      <c r="J10" s="3">
        <v>100</v>
      </c>
      <c r="K10" s="7" t="s">
        <v>666</v>
      </c>
      <c r="L10" s="3">
        <v>2666</v>
      </c>
      <c r="M10" s="3">
        <v>3000</v>
      </c>
      <c r="N10" s="3">
        <v>4</v>
      </c>
      <c r="O10" s="10">
        <v>176726</v>
      </c>
    </row>
    <row r="11" spans="1:15" ht="25.5" x14ac:dyDescent="0.2">
      <c r="A11" s="3" t="s">
        <v>683</v>
      </c>
      <c r="B11" s="3">
        <v>2</v>
      </c>
      <c r="C11" s="7" t="s">
        <v>652</v>
      </c>
      <c r="D11">
        <v>10</v>
      </c>
      <c r="E11">
        <v>10</v>
      </c>
      <c r="F11" s="4" t="s">
        <v>684</v>
      </c>
      <c r="G11" s="3">
        <v>1</v>
      </c>
      <c r="H11" t="s">
        <v>681</v>
      </c>
      <c r="I11" t="s">
        <v>663</v>
      </c>
      <c r="J11" s="3">
        <v>100</v>
      </c>
      <c r="K11" s="7" t="s">
        <v>666</v>
      </c>
      <c r="L11" s="3">
        <v>2666</v>
      </c>
      <c r="M11" s="3">
        <v>3000</v>
      </c>
      <c r="N11" s="3">
        <v>8</v>
      </c>
      <c r="O11" s="10">
        <v>403328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22" workbookViewId="0">
      <selection activeCell="H33" sqref="H33"/>
    </sheetView>
  </sheetViews>
  <sheetFormatPr defaultRowHeight="12.75" x14ac:dyDescent="0.2"/>
  <cols>
    <col min="1" max="1" width="54.85546875" bestFit="1" customWidth="1"/>
    <col min="2" max="2" width="21.42578125" bestFit="1" customWidth="1"/>
    <col min="3" max="3" width="14.7109375" bestFit="1" customWidth="1"/>
    <col min="4" max="4" width="24.140625" bestFit="1" customWidth="1"/>
    <col min="5" max="5" width="17.85546875" bestFit="1" customWidth="1"/>
    <col min="6" max="6" width="18.28515625" bestFit="1" customWidth="1"/>
    <col min="7" max="7" width="9.85546875" bestFit="1" customWidth="1"/>
    <col min="8" max="8" width="18.140625" bestFit="1" customWidth="1"/>
  </cols>
  <sheetData>
    <row r="1" spans="1:7" x14ac:dyDescent="0.2">
      <c r="A1" t="s">
        <v>343</v>
      </c>
      <c r="B1" t="s">
        <v>344</v>
      </c>
      <c r="C1" t="s">
        <v>346</v>
      </c>
      <c r="D1" t="s">
        <v>348</v>
      </c>
      <c r="E1" t="s">
        <v>350</v>
      </c>
      <c r="F1" t="s">
        <v>351</v>
      </c>
      <c r="G1" t="s">
        <v>353</v>
      </c>
    </row>
    <row r="2" spans="1:7" x14ac:dyDescent="0.2">
      <c r="A2" t="s">
        <v>0</v>
      </c>
      <c r="B2" t="s">
        <v>345</v>
      </c>
      <c r="C2" t="s">
        <v>347</v>
      </c>
      <c r="D2" t="s">
        <v>349</v>
      </c>
      <c r="E2">
        <v>8</v>
      </c>
      <c r="F2" t="s">
        <v>352</v>
      </c>
      <c r="G2" t="s">
        <v>357</v>
      </c>
    </row>
    <row r="3" spans="1:7" ht="51" x14ac:dyDescent="0.2">
      <c r="A3" s="3" t="s">
        <v>213</v>
      </c>
      <c r="B3" t="s">
        <v>354</v>
      </c>
      <c r="C3" s="3" t="s">
        <v>360</v>
      </c>
      <c r="D3" t="s">
        <v>349</v>
      </c>
      <c r="E3">
        <v>4</v>
      </c>
      <c r="F3" t="s">
        <v>355</v>
      </c>
      <c r="G3" t="s">
        <v>358</v>
      </c>
    </row>
    <row r="4" spans="1:7" ht="51" x14ac:dyDescent="0.2">
      <c r="A4" s="3" t="s">
        <v>214</v>
      </c>
      <c r="B4" t="s">
        <v>345</v>
      </c>
      <c r="C4" s="3" t="s">
        <v>360</v>
      </c>
      <c r="D4" t="s">
        <v>349</v>
      </c>
      <c r="E4">
        <v>4</v>
      </c>
      <c r="F4" t="s">
        <v>355</v>
      </c>
      <c r="G4" t="s">
        <v>356</v>
      </c>
    </row>
    <row r="5" spans="1:7" ht="51" x14ac:dyDescent="0.2">
      <c r="A5" s="3" t="s">
        <v>216</v>
      </c>
      <c r="B5" t="s">
        <v>359</v>
      </c>
      <c r="C5" s="3" t="s">
        <v>360</v>
      </c>
      <c r="D5" t="s">
        <v>349</v>
      </c>
      <c r="E5">
        <v>4</v>
      </c>
      <c r="F5" t="s">
        <v>355</v>
      </c>
      <c r="G5" t="s">
        <v>361</v>
      </c>
    </row>
    <row r="6" spans="1:7" ht="51" x14ac:dyDescent="0.2">
      <c r="A6" s="3" t="s">
        <v>217</v>
      </c>
      <c r="B6" t="s">
        <v>354</v>
      </c>
      <c r="C6" s="3" t="s">
        <v>360</v>
      </c>
      <c r="D6" t="s">
        <v>349</v>
      </c>
      <c r="E6">
        <v>8</v>
      </c>
      <c r="F6" t="s">
        <v>355</v>
      </c>
      <c r="G6" t="s">
        <v>363</v>
      </c>
    </row>
    <row r="7" spans="1:7" ht="51" x14ac:dyDescent="0.2">
      <c r="A7" s="3" t="s">
        <v>218</v>
      </c>
      <c r="B7" t="s">
        <v>359</v>
      </c>
      <c r="C7" s="3" t="s">
        <v>360</v>
      </c>
      <c r="D7" t="s">
        <v>349</v>
      </c>
      <c r="E7">
        <v>8</v>
      </c>
      <c r="F7" t="s">
        <v>355</v>
      </c>
      <c r="G7" t="s">
        <v>364</v>
      </c>
    </row>
    <row r="8" spans="1:7" ht="51" x14ac:dyDescent="0.2">
      <c r="A8" s="3" t="s">
        <v>219</v>
      </c>
      <c r="B8" t="s">
        <v>354</v>
      </c>
      <c r="C8" s="3" t="s">
        <v>360</v>
      </c>
      <c r="D8" t="s">
        <v>349</v>
      </c>
      <c r="E8">
        <v>12</v>
      </c>
      <c r="F8" t="s">
        <v>355</v>
      </c>
      <c r="G8" t="s">
        <v>365</v>
      </c>
    </row>
    <row r="9" spans="1:7" ht="51" x14ac:dyDescent="0.2">
      <c r="A9" s="3" t="s">
        <v>220</v>
      </c>
      <c r="B9" t="s">
        <v>345</v>
      </c>
      <c r="C9" s="3" t="s">
        <v>360</v>
      </c>
      <c r="D9" t="s">
        <v>349</v>
      </c>
      <c r="E9">
        <v>12</v>
      </c>
      <c r="F9" t="s">
        <v>355</v>
      </c>
      <c r="G9" t="s">
        <v>366</v>
      </c>
    </row>
    <row r="10" spans="1:7" ht="51" x14ac:dyDescent="0.2">
      <c r="A10" s="3" t="s">
        <v>221</v>
      </c>
      <c r="B10" t="s">
        <v>359</v>
      </c>
      <c r="C10" s="3" t="s">
        <v>360</v>
      </c>
      <c r="D10" t="s">
        <v>349</v>
      </c>
      <c r="E10">
        <v>12</v>
      </c>
      <c r="F10" t="s">
        <v>355</v>
      </c>
      <c r="G10" t="s">
        <v>367</v>
      </c>
    </row>
    <row r="11" spans="1:7" ht="51" x14ac:dyDescent="0.2">
      <c r="A11" s="3" t="s">
        <v>222</v>
      </c>
      <c r="B11" t="s">
        <v>362</v>
      </c>
      <c r="C11" s="3" t="s">
        <v>360</v>
      </c>
      <c r="D11" t="s">
        <v>349</v>
      </c>
      <c r="E11">
        <v>16</v>
      </c>
      <c r="F11" t="s">
        <v>355</v>
      </c>
      <c r="G11" t="s">
        <v>368</v>
      </c>
    </row>
    <row r="14" spans="1:7" x14ac:dyDescent="0.2">
      <c r="A14" t="s">
        <v>343</v>
      </c>
      <c r="B14" t="s">
        <v>344</v>
      </c>
      <c r="C14" t="s">
        <v>346</v>
      </c>
      <c r="D14" t="s">
        <v>348</v>
      </c>
      <c r="E14" t="s">
        <v>350</v>
      </c>
      <c r="F14" t="s">
        <v>351</v>
      </c>
      <c r="G14" s="4" t="s">
        <v>685</v>
      </c>
    </row>
    <row r="15" spans="1:7" x14ac:dyDescent="0.2">
      <c r="A15" t="s">
        <v>0</v>
      </c>
      <c r="B15">
        <v>1</v>
      </c>
      <c r="C15">
        <v>1</v>
      </c>
      <c r="D15">
        <v>1</v>
      </c>
      <c r="E15">
        <v>8</v>
      </c>
      <c r="F15">
        <v>1</v>
      </c>
      <c r="G15">
        <v>64.796000000000006</v>
      </c>
    </row>
    <row r="16" spans="1:7" ht="51" x14ac:dyDescent="0.2">
      <c r="A16" s="3" t="s">
        <v>213</v>
      </c>
      <c r="B16">
        <v>0</v>
      </c>
      <c r="C16" s="3">
        <v>1</v>
      </c>
      <c r="D16" s="3">
        <v>1</v>
      </c>
      <c r="E16">
        <v>4</v>
      </c>
      <c r="F16">
        <v>0</v>
      </c>
      <c r="G16">
        <v>39.659999999999997</v>
      </c>
    </row>
    <row r="17" spans="1:10" ht="51" x14ac:dyDescent="0.2">
      <c r="A17" s="3" t="s">
        <v>214</v>
      </c>
      <c r="B17">
        <v>1</v>
      </c>
      <c r="C17">
        <v>1</v>
      </c>
      <c r="D17">
        <v>1</v>
      </c>
      <c r="E17">
        <v>4</v>
      </c>
      <c r="F17">
        <v>0</v>
      </c>
      <c r="G17">
        <v>53.65</v>
      </c>
    </row>
    <row r="18" spans="1:10" ht="51" x14ac:dyDescent="0.2">
      <c r="A18" s="3" t="s">
        <v>216</v>
      </c>
      <c r="B18">
        <v>1</v>
      </c>
      <c r="C18" s="3">
        <v>1</v>
      </c>
      <c r="D18" s="3">
        <v>1</v>
      </c>
      <c r="E18">
        <v>4</v>
      </c>
      <c r="F18">
        <v>0</v>
      </c>
      <c r="G18">
        <v>64.73</v>
      </c>
    </row>
    <row r="19" spans="1:10" ht="51" x14ac:dyDescent="0.2">
      <c r="A19" s="3" t="s">
        <v>217</v>
      </c>
      <c r="B19">
        <v>0</v>
      </c>
      <c r="C19">
        <v>1</v>
      </c>
      <c r="D19">
        <v>1</v>
      </c>
      <c r="E19">
        <v>8</v>
      </c>
      <c r="F19">
        <v>0</v>
      </c>
      <c r="G19">
        <v>44.91</v>
      </c>
    </row>
    <row r="20" spans="1:10" ht="51" x14ac:dyDescent="0.2">
      <c r="A20" s="3" t="s">
        <v>218</v>
      </c>
      <c r="B20">
        <v>1</v>
      </c>
      <c r="C20" s="3">
        <v>1</v>
      </c>
      <c r="D20" s="3">
        <v>1</v>
      </c>
      <c r="E20">
        <v>8</v>
      </c>
      <c r="F20">
        <v>0</v>
      </c>
      <c r="G20">
        <v>95.64</v>
      </c>
    </row>
    <row r="21" spans="1:10" ht="51" x14ac:dyDescent="0.2">
      <c r="A21" s="3" t="s">
        <v>219</v>
      </c>
      <c r="B21">
        <v>0</v>
      </c>
      <c r="C21">
        <v>1</v>
      </c>
      <c r="D21">
        <v>1</v>
      </c>
      <c r="E21">
        <v>12</v>
      </c>
      <c r="F21">
        <v>0</v>
      </c>
      <c r="G21">
        <v>48.99</v>
      </c>
    </row>
    <row r="22" spans="1:10" ht="51" x14ac:dyDescent="0.2">
      <c r="A22" s="3" t="s">
        <v>220</v>
      </c>
      <c r="B22">
        <v>1</v>
      </c>
      <c r="C22" s="3">
        <v>1</v>
      </c>
      <c r="D22" s="3">
        <v>1</v>
      </c>
      <c r="E22">
        <v>12</v>
      </c>
      <c r="F22">
        <v>0</v>
      </c>
      <c r="G22">
        <v>91.56</v>
      </c>
    </row>
    <row r="23" spans="1:10" ht="51" x14ac:dyDescent="0.2">
      <c r="A23" s="3" t="s">
        <v>221</v>
      </c>
      <c r="B23">
        <v>1</v>
      </c>
      <c r="C23">
        <v>1</v>
      </c>
      <c r="D23">
        <v>1</v>
      </c>
      <c r="E23">
        <v>12</v>
      </c>
      <c r="F23">
        <v>0</v>
      </c>
      <c r="G23">
        <v>124.22</v>
      </c>
    </row>
    <row r="24" spans="1:10" ht="51" x14ac:dyDescent="0.2">
      <c r="A24" s="3" t="s">
        <v>222</v>
      </c>
      <c r="B24">
        <v>0</v>
      </c>
      <c r="C24" s="3">
        <v>1</v>
      </c>
      <c r="D24" s="3">
        <v>1</v>
      </c>
      <c r="E24">
        <v>16</v>
      </c>
      <c r="F24">
        <v>0</v>
      </c>
      <c r="G24">
        <v>54.82</v>
      </c>
    </row>
    <row r="25" spans="1:10" x14ac:dyDescent="0.2">
      <c r="A25" s="7" t="s">
        <v>688</v>
      </c>
      <c r="B25" s="4" t="s">
        <v>689</v>
      </c>
      <c r="C25" s="4" t="s">
        <v>689</v>
      </c>
      <c r="D25" s="4" t="s">
        <v>689</v>
      </c>
      <c r="E25" s="4" t="s">
        <v>689</v>
      </c>
      <c r="F25" s="4" t="s">
        <v>689</v>
      </c>
      <c r="G25" s="4" t="s">
        <v>690</v>
      </c>
    </row>
    <row r="26" spans="1:10" x14ac:dyDescent="0.2">
      <c r="A26" s="7" t="s">
        <v>691</v>
      </c>
      <c r="B26">
        <v>0.05</v>
      </c>
      <c r="C26">
        <v>0.05</v>
      </c>
      <c r="D26">
        <v>0.05</v>
      </c>
      <c r="E26">
        <v>0.3</v>
      </c>
      <c r="F26">
        <v>0.05</v>
      </c>
      <c r="G26">
        <v>0.5</v>
      </c>
    </row>
    <row r="27" spans="1:10" x14ac:dyDescent="0.2">
      <c r="A27" s="11" t="s">
        <v>686</v>
      </c>
      <c r="B27">
        <v>1</v>
      </c>
      <c r="C27">
        <v>1</v>
      </c>
      <c r="D27">
        <v>1</v>
      </c>
      <c r="E27">
        <v>20</v>
      </c>
      <c r="F27">
        <v>1</v>
      </c>
      <c r="G27">
        <v>130</v>
      </c>
    </row>
    <row r="28" spans="1:10" x14ac:dyDescent="0.2">
      <c r="A28" s="11" t="s">
        <v>687</v>
      </c>
      <c r="B28">
        <v>0</v>
      </c>
      <c r="C28">
        <v>0</v>
      </c>
      <c r="D28">
        <v>0</v>
      </c>
      <c r="E28">
        <v>2</v>
      </c>
      <c r="F28">
        <v>0</v>
      </c>
      <c r="G28">
        <v>30</v>
      </c>
    </row>
    <row r="31" spans="1:10" x14ac:dyDescent="0.2">
      <c r="A31" s="22" t="s">
        <v>692</v>
      </c>
      <c r="B31" s="22"/>
      <c r="C31" s="22"/>
      <c r="D31" s="22"/>
      <c r="E31" s="22"/>
      <c r="F31" s="22"/>
      <c r="G31" s="22"/>
      <c r="H31" s="22"/>
      <c r="I31" s="22"/>
      <c r="J31" s="22"/>
    </row>
    <row r="32" spans="1:10" x14ac:dyDescent="0.2">
      <c r="A32" t="s">
        <v>343</v>
      </c>
      <c r="B32" t="s">
        <v>344</v>
      </c>
      <c r="C32" t="s">
        <v>346</v>
      </c>
      <c r="D32" t="s">
        <v>348</v>
      </c>
      <c r="E32" t="s">
        <v>350</v>
      </c>
      <c r="F32" t="s">
        <v>351</v>
      </c>
      <c r="G32" s="4" t="s">
        <v>685</v>
      </c>
      <c r="H32" s="4" t="s">
        <v>693</v>
      </c>
    </row>
    <row r="33" spans="1:8" x14ac:dyDescent="0.2">
      <c r="A33" t="s">
        <v>0</v>
      </c>
      <c r="B33">
        <f>IF(B$25="min",(B$27-B15)/(B$27-B$28),(B15-B$28)/(B$27-B$28))</f>
        <v>1</v>
      </c>
      <c r="C33">
        <f>IF(C$25="min",(C$27-C15)/(C$27-C$28),(C15-C$28)/(C$27-C$28))</f>
        <v>1</v>
      </c>
      <c r="D33">
        <f t="shared" ref="D33:G33" si="0">IF(D$25="min",(D$27-D15)/(D$27-D$28),(D15-D$28)/(D$27-D$28))</f>
        <v>1</v>
      </c>
      <c r="E33">
        <f t="shared" si="0"/>
        <v>0.33333333333333331</v>
      </c>
      <c r="F33">
        <f t="shared" si="0"/>
        <v>1</v>
      </c>
      <c r="G33">
        <f t="shared" si="0"/>
        <v>0.65203999999999995</v>
      </c>
      <c r="H33">
        <f>SUM($B33*$B$26,$C33*$C$26,$D33*$D$26,$E33*$E$26,$F33*$F$26,$G33*$G$26)</f>
        <v>0.62602000000000002</v>
      </c>
    </row>
    <row r="34" spans="1:8" ht="51" x14ac:dyDescent="0.2">
      <c r="A34" s="3" t="s">
        <v>213</v>
      </c>
      <c r="B34">
        <f t="shared" ref="B34:G42" si="1">IF(B$25="min",(B$27-B16)/(B$27-B$28),(B16-B$28)/(B$27-B$28))</f>
        <v>0</v>
      </c>
      <c r="C34">
        <f t="shared" si="1"/>
        <v>1</v>
      </c>
      <c r="D34">
        <f t="shared" si="1"/>
        <v>1</v>
      </c>
      <c r="E34">
        <f t="shared" si="1"/>
        <v>0.1111111111111111</v>
      </c>
      <c r="F34">
        <f t="shared" si="1"/>
        <v>0</v>
      </c>
      <c r="G34">
        <f t="shared" si="1"/>
        <v>0.90339999999999998</v>
      </c>
      <c r="H34">
        <f>SUM($B34*$B$26,$C34*$C$26,$D34*$D$26,$E34*$E$26,$F34*$F$26,$G34*$G$26)</f>
        <v>0.58503333333333329</v>
      </c>
    </row>
    <row r="35" spans="1:8" ht="51" x14ac:dyDescent="0.2">
      <c r="A35" s="3" t="s">
        <v>214</v>
      </c>
      <c r="B35">
        <f t="shared" si="1"/>
        <v>1</v>
      </c>
      <c r="C35">
        <f t="shared" si="1"/>
        <v>1</v>
      </c>
      <c r="D35">
        <f t="shared" si="1"/>
        <v>1</v>
      </c>
      <c r="E35">
        <f t="shared" si="1"/>
        <v>0.1111111111111111</v>
      </c>
      <c r="F35">
        <f t="shared" si="1"/>
        <v>0</v>
      </c>
      <c r="G35">
        <f t="shared" si="1"/>
        <v>0.76349999999999996</v>
      </c>
      <c r="H35">
        <f t="shared" ref="H35:H42" si="2">SUM($B35*$B$26,$C35*$C$26,$D35*$D$26,$E35*$E$26,$F35*$F$26,$G35*$G$26)</f>
        <v>0.56508333333333338</v>
      </c>
    </row>
    <row r="36" spans="1:8" ht="51" x14ac:dyDescent="0.2">
      <c r="A36" s="3" t="s">
        <v>216</v>
      </c>
      <c r="B36">
        <f t="shared" si="1"/>
        <v>1</v>
      </c>
      <c r="C36">
        <f t="shared" si="1"/>
        <v>1</v>
      </c>
      <c r="D36">
        <f t="shared" si="1"/>
        <v>1</v>
      </c>
      <c r="E36">
        <f t="shared" si="1"/>
        <v>0.1111111111111111</v>
      </c>
      <c r="F36">
        <f t="shared" si="1"/>
        <v>0</v>
      </c>
      <c r="G36">
        <f t="shared" si="1"/>
        <v>0.65269999999999995</v>
      </c>
      <c r="H36">
        <f t="shared" si="2"/>
        <v>0.50968333333333327</v>
      </c>
    </row>
    <row r="37" spans="1:8" ht="51" x14ac:dyDescent="0.2">
      <c r="A37" s="3" t="s">
        <v>217</v>
      </c>
      <c r="B37">
        <f t="shared" si="1"/>
        <v>0</v>
      </c>
      <c r="C37">
        <f t="shared" si="1"/>
        <v>1</v>
      </c>
      <c r="D37">
        <f t="shared" si="1"/>
        <v>1</v>
      </c>
      <c r="E37">
        <f t="shared" si="1"/>
        <v>0.33333333333333331</v>
      </c>
      <c r="F37">
        <f t="shared" si="1"/>
        <v>0</v>
      </c>
      <c r="G37">
        <f t="shared" si="1"/>
        <v>0.85089999999999999</v>
      </c>
      <c r="H37">
        <f t="shared" si="2"/>
        <v>0.62545000000000006</v>
      </c>
    </row>
    <row r="38" spans="1:8" ht="51" x14ac:dyDescent="0.2">
      <c r="A38" s="3" t="s">
        <v>218</v>
      </c>
      <c r="B38">
        <f t="shared" si="1"/>
        <v>1</v>
      </c>
      <c r="C38">
        <f t="shared" si="1"/>
        <v>1</v>
      </c>
      <c r="D38">
        <f t="shared" si="1"/>
        <v>1</v>
      </c>
      <c r="E38">
        <f t="shared" si="1"/>
        <v>0.33333333333333331</v>
      </c>
      <c r="F38">
        <f t="shared" si="1"/>
        <v>0</v>
      </c>
      <c r="G38">
        <f t="shared" si="1"/>
        <v>0.34360000000000002</v>
      </c>
      <c r="H38">
        <f t="shared" si="2"/>
        <v>0.42180000000000001</v>
      </c>
    </row>
    <row r="39" spans="1:8" ht="51" x14ac:dyDescent="0.2">
      <c r="A39" s="3" t="s">
        <v>219</v>
      </c>
      <c r="B39">
        <f t="shared" si="1"/>
        <v>0</v>
      </c>
      <c r="C39">
        <f t="shared" si="1"/>
        <v>1</v>
      </c>
      <c r="D39">
        <f t="shared" si="1"/>
        <v>1</v>
      </c>
      <c r="E39">
        <f t="shared" si="1"/>
        <v>0.55555555555555558</v>
      </c>
      <c r="F39">
        <f t="shared" si="1"/>
        <v>0</v>
      </c>
      <c r="G39">
        <f t="shared" si="1"/>
        <v>0.81009999999999993</v>
      </c>
      <c r="H39">
        <f t="shared" si="2"/>
        <v>0.67171666666666663</v>
      </c>
    </row>
    <row r="40" spans="1:8" ht="51" x14ac:dyDescent="0.2">
      <c r="A40" s="3" t="s">
        <v>220</v>
      </c>
      <c r="B40">
        <f t="shared" si="1"/>
        <v>1</v>
      </c>
      <c r="C40">
        <f t="shared" si="1"/>
        <v>1</v>
      </c>
      <c r="D40">
        <f t="shared" si="1"/>
        <v>1</v>
      </c>
      <c r="E40">
        <f t="shared" si="1"/>
        <v>0.55555555555555558</v>
      </c>
      <c r="F40">
        <f t="shared" si="1"/>
        <v>0</v>
      </c>
      <c r="G40">
        <f t="shared" si="1"/>
        <v>0.38439999999999996</v>
      </c>
      <c r="H40">
        <f t="shared" si="2"/>
        <v>0.50886666666666658</v>
      </c>
    </row>
    <row r="41" spans="1:8" ht="51" x14ac:dyDescent="0.2">
      <c r="A41" s="3" t="s">
        <v>221</v>
      </c>
      <c r="B41">
        <f t="shared" si="1"/>
        <v>1</v>
      </c>
      <c r="C41">
        <f t="shared" si="1"/>
        <v>1</v>
      </c>
      <c r="D41">
        <f t="shared" si="1"/>
        <v>1</v>
      </c>
      <c r="E41">
        <f t="shared" si="1"/>
        <v>0.55555555555555558</v>
      </c>
      <c r="F41">
        <f t="shared" si="1"/>
        <v>0</v>
      </c>
      <c r="G41">
        <f t="shared" si="1"/>
        <v>5.7800000000000011E-2</v>
      </c>
      <c r="H41">
        <f t="shared" si="2"/>
        <v>0.34556666666666663</v>
      </c>
    </row>
    <row r="42" spans="1:8" ht="51" x14ac:dyDescent="0.2">
      <c r="A42" s="3" t="s">
        <v>222</v>
      </c>
      <c r="B42">
        <f t="shared" si="1"/>
        <v>0</v>
      </c>
      <c r="C42">
        <f t="shared" si="1"/>
        <v>1</v>
      </c>
      <c r="D42">
        <f t="shared" si="1"/>
        <v>1</v>
      </c>
      <c r="E42">
        <f t="shared" si="1"/>
        <v>0.77777777777777779</v>
      </c>
      <c r="F42">
        <f t="shared" si="1"/>
        <v>0</v>
      </c>
      <c r="G42">
        <f t="shared" si="1"/>
        <v>0.75180000000000002</v>
      </c>
      <c r="H42">
        <f t="shared" si="2"/>
        <v>0.70923333333333338</v>
      </c>
    </row>
  </sheetData>
  <mergeCells count="1">
    <mergeCell ref="A31:J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34" workbookViewId="0">
      <selection activeCell="I32" sqref="I32:I42"/>
    </sheetView>
  </sheetViews>
  <sheetFormatPr defaultRowHeight="12.75" x14ac:dyDescent="0.2"/>
  <cols>
    <col min="1" max="1" width="28.42578125" customWidth="1"/>
    <col min="2" max="2" width="18" customWidth="1"/>
    <col min="3" max="3" width="18.5703125" bestFit="1" customWidth="1"/>
    <col min="4" max="4" width="10.85546875" bestFit="1" customWidth="1"/>
    <col min="9" max="9" width="18.140625" bestFit="1" customWidth="1"/>
  </cols>
  <sheetData>
    <row r="1" spans="1:8" x14ac:dyDescent="0.2">
      <c r="A1" t="s">
        <v>369</v>
      </c>
      <c r="B1" t="s">
        <v>370</v>
      </c>
      <c r="C1" t="s">
        <v>372</v>
      </c>
      <c r="D1" t="s">
        <v>375</v>
      </c>
      <c r="E1" s="4" t="s">
        <v>493</v>
      </c>
      <c r="F1" s="4" t="s">
        <v>375</v>
      </c>
      <c r="G1" s="4" t="s">
        <v>451</v>
      </c>
      <c r="H1" t="s">
        <v>353</v>
      </c>
    </row>
    <row r="2" spans="1:8" ht="51" x14ac:dyDescent="0.2">
      <c r="A2" s="3" t="s">
        <v>1</v>
      </c>
      <c r="B2" t="s">
        <v>371</v>
      </c>
      <c r="C2" t="s">
        <v>373</v>
      </c>
      <c r="D2" t="s">
        <v>374</v>
      </c>
      <c r="E2">
        <v>482</v>
      </c>
      <c r="F2">
        <v>215</v>
      </c>
      <c r="G2">
        <v>43</v>
      </c>
      <c r="H2">
        <v>800</v>
      </c>
    </row>
    <row r="3" spans="1:8" ht="63.75" x14ac:dyDescent="0.2">
      <c r="A3" s="3" t="s">
        <v>224</v>
      </c>
      <c r="B3" t="s">
        <v>380</v>
      </c>
      <c r="C3" t="s">
        <v>383</v>
      </c>
      <c r="D3" s="4" t="s">
        <v>387</v>
      </c>
      <c r="E3">
        <v>183</v>
      </c>
      <c r="F3">
        <v>202</v>
      </c>
      <c r="G3">
        <v>54</v>
      </c>
      <c r="H3">
        <v>1500</v>
      </c>
    </row>
    <row r="4" spans="1:8" ht="63.75" x14ac:dyDescent="0.2">
      <c r="A4" s="3" t="s">
        <v>225</v>
      </c>
      <c r="B4" s="4" t="s">
        <v>381</v>
      </c>
      <c r="C4" t="s">
        <v>383</v>
      </c>
      <c r="D4" s="4" t="s">
        <v>387</v>
      </c>
      <c r="E4">
        <v>390</v>
      </c>
      <c r="F4">
        <v>310</v>
      </c>
      <c r="G4">
        <v>56</v>
      </c>
      <c r="H4">
        <v>3100</v>
      </c>
    </row>
    <row r="5" spans="1:8" ht="63.75" x14ac:dyDescent="0.2">
      <c r="A5" s="3" t="s">
        <v>226</v>
      </c>
      <c r="B5" s="4" t="s">
        <v>382</v>
      </c>
      <c r="C5" t="s">
        <v>383</v>
      </c>
      <c r="D5" s="4" t="s">
        <v>387</v>
      </c>
      <c r="E5">
        <v>390</v>
      </c>
      <c r="F5">
        <v>310</v>
      </c>
      <c r="G5">
        <v>56</v>
      </c>
      <c r="H5">
        <v>2900</v>
      </c>
    </row>
    <row r="6" spans="1:8" ht="51" x14ac:dyDescent="0.2">
      <c r="A6" s="3" t="s">
        <v>227</v>
      </c>
      <c r="B6" s="4" t="s">
        <v>384</v>
      </c>
      <c r="C6" t="s">
        <v>373</v>
      </c>
      <c r="D6" t="s">
        <v>374</v>
      </c>
      <c r="E6">
        <v>482</v>
      </c>
      <c r="F6">
        <v>224</v>
      </c>
      <c r="G6">
        <v>43</v>
      </c>
      <c r="H6">
        <v>1800</v>
      </c>
    </row>
    <row r="7" spans="1:8" ht="51" x14ac:dyDescent="0.2">
      <c r="A7" s="3" t="s">
        <v>228</v>
      </c>
      <c r="B7" s="4" t="s">
        <v>381</v>
      </c>
      <c r="C7" t="s">
        <v>373</v>
      </c>
      <c r="D7" t="s">
        <v>374</v>
      </c>
      <c r="E7">
        <v>482</v>
      </c>
      <c r="F7">
        <v>224</v>
      </c>
      <c r="G7">
        <v>43</v>
      </c>
      <c r="H7">
        <v>2700</v>
      </c>
    </row>
    <row r="8" spans="1:8" ht="51" x14ac:dyDescent="0.2">
      <c r="A8" s="3" t="s">
        <v>229</v>
      </c>
      <c r="B8" s="4" t="s">
        <v>385</v>
      </c>
      <c r="C8" t="s">
        <v>373</v>
      </c>
      <c r="D8" t="s">
        <v>374</v>
      </c>
      <c r="E8">
        <v>482</v>
      </c>
      <c r="F8">
        <v>224</v>
      </c>
      <c r="G8">
        <v>44</v>
      </c>
      <c r="H8">
        <v>3500</v>
      </c>
    </row>
    <row r="9" spans="1:8" ht="51" x14ac:dyDescent="0.2">
      <c r="A9" s="3" t="s">
        <v>230</v>
      </c>
      <c r="B9" s="4" t="s">
        <v>384</v>
      </c>
      <c r="C9" t="s">
        <v>373</v>
      </c>
      <c r="D9" t="s">
        <v>374</v>
      </c>
      <c r="E9">
        <v>482</v>
      </c>
      <c r="F9">
        <v>233</v>
      </c>
      <c r="G9">
        <v>43</v>
      </c>
      <c r="H9">
        <v>1700</v>
      </c>
    </row>
    <row r="10" spans="1:8" ht="51" x14ac:dyDescent="0.2">
      <c r="A10" s="3" t="s">
        <v>231</v>
      </c>
      <c r="B10" s="4" t="s">
        <v>382</v>
      </c>
      <c r="C10" t="s">
        <v>373</v>
      </c>
      <c r="D10" t="s">
        <v>374</v>
      </c>
      <c r="E10">
        <v>482</v>
      </c>
      <c r="F10">
        <v>233</v>
      </c>
      <c r="G10">
        <v>43</v>
      </c>
      <c r="H10">
        <v>2400</v>
      </c>
    </row>
    <row r="11" spans="1:8" ht="51" x14ac:dyDescent="0.2">
      <c r="A11" s="3" t="s">
        <v>232</v>
      </c>
      <c r="B11" s="4" t="s">
        <v>386</v>
      </c>
      <c r="C11" t="s">
        <v>373</v>
      </c>
      <c r="D11" t="s">
        <v>374</v>
      </c>
      <c r="E11">
        <v>482</v>
      </c>
      <c r="F11">
        <v>233</v>
      </c>
      <c r="G11">
        <v>43</v>
      </c>
      <c r="H11">
        <v>3100</v>
      </c>
    </row>
    <row r="14" spans="1:8" x14ac:dyDescent="0.2">
      <c r="A14" t="s">
        <v>369</v>
      </c>
      <c r="B14" t="s">
        <v>370</v>
      </c>
      <c r="C14" t="s">
        <v>372</v>
      </c>
      <c r="D14" s="4" t="s">
        <v>575</v>
      </c>
      <c r="E14" s="4" t="s">
        <v>493</v>
      </c>
      <c r="F14" s="4" t="s">
        <v>375</v>
      </c>
      <c r="G14" s="4" t="s">
        <v>451</v>
      </c>
      <c r="H14" t="s">
        <v>353</v>
      </c>
    </row>
    <row r="15" spans="1:8" ht="51" x14ac:dyDescent="0.2">
      <c r="A15" s="3" t="s">
        <v>1</v>
      </c>
      <c r="B15">
        <v>4</v>
      </c>
      <c r="C15">
        <v>0</v>
      </c>
      <c r="D15">
        <v>1</v>
      </c>
      <c r="E15">
        <v>482</v>
      </c>
      <c r="F15">
        <v>215</v>
      </c>
      <c r="G15">
        <v>43</v>
      </c>
      <c r="H15">
        <v>800</v>
      </c>
    </row>
    <row r="16" spans="1:8" ht="63.75" x14ac:dyDescent="0.2">
      <c r="A16" s="3" t="s">
        <v>224</v>
      </c>
      <c r="B16">
        <v>1</v>
      </c>
      <c r="C16">
        <v>1</v>
      </c>
      <c r="D16" s="4">
        <v>0</v>
      </c>
      <c r="E16">
        <v>183</v>
      </c>
      <c r="F16">
        <v>202</v>
      </c>
      <c r="G16">
        <v>54</v>
      </c>
      <c r="H16">
        <v>1500</v>
      </c>
    </row>
    <row r="17" spans="1:10" ht="63.75" x14ac:dyDescent="0.2">
      <c r="A17" s="3" t="s">
        <v>225</v>
      </c>
      <c r="B17" s="4">
        <v>2</v>
      </c>
      <c r="C17">
        <v>1</v>
      </c>
      <c r="D17" s="4">
        <v>0</v>
      </c>
      <c r="E17">
        <v>390</v>
      </c>
      <c r="F17">
        <v>310</v>
      </c>
      <c r="G17">
        <v>56</v>
      </c>
      <c r="H17">
        <v>3100</v>
      </c>
    </row>
    <row r="18" spans="1:10" ht="63.75" x14ac:dyDescent="0.2">
      <c r="A18" s="3" t="s">
        <v>226</v>
      </c>
      <c r="B18" s="4">
        <v>2</v>
      </c>
      <c r="C18">
        <v>1</v>
      </c>
      <c r="D18" s="4">
        <v>0</v>
      </c>
      <c r="E18">
        <v>390</v>
      </c>
      <c r="F18">
        <v>310</v>
      </c>
      <c r="G18">
        <v>56</v>
      </c>
      <c r="H18">
        <v>2900</v>
      </c>
    </row>
    <row r="19" spans="1:10" ht="51" x14ac:dyDescent="0.2">
      <c r="A19" s="3" t="s">
        <v>227</v>
      </c>
      <c r="B19" s="4">
        <v>1</v>
      </c>
      <c r="C19">
        <v>0</v>
      </c>
      <c r="D19">
        <v>1</v>
      </c>
      <c r="E19">
        <v>482</v>
      </c>
      <c r="F19">
        <v>224</v>
      </c>
      <c r="G19">
        <v>43</v>
      </c>
      <c r="H19">
        <v>1800</v>
      </c>
    </row>
    <row r="20" spans="1:10" ht="51" x14ac:dyDescent="0.2">
      <c r="A20" s="3" t="s">
        <v>228</v>
      </c>
      <c r="B20" s="4">
        <v>2</v>
      </c>
      <c r="C20">
        <v>0</v>
      </c>
      <c r="D20">
        <v>1</v>
      </c>
      <c r="E20">
        <v>482</v>
      </c>
      <c r="F20">
        <v>224</v>
      </c>
      <c r="G20">
        <v>43</v>
      </c>
      <c r="H20">
        <v>2700</v>
      </c>
    </row>
    <row r="21" spans="1:10" ht="51" x14ac:dyDescent="0.2">
      <c r="A21" s="3" t="s">
        <v>229</v>
      </c>
      <c r="B21" s="4">
        <v>3</v>
      </c>
      <c r="C21">
        <v>0</v>
      </c>
      <c r="D21">
        <v>1</v>
      </c>
      <c r="E21">
        <v>482</v>
      </c>
      <c r="F21">
        <v>224</v>
      </c>
      <c r="G21">
        <v>44</v>
      </c>
      <c r="H21">
        <v>3500</v>
      </c>
    </row>
    <row r="22" spans="1:10" ht="51" x14ac:dyDescent="0.2">
      <c r="A22" s="3" t="s">
        <v>230</v>
      </c>
      <c r="B22" s="4">
        <v>1</v>
      </c>
      <c r="C22">
        <v>0</v>
      </c>
      <c r="D22">
        <v>1</v>
      </c>
      <c r="E22">
        <v>482</v>
      </c>
      <c r="F22">
        <v>233</v>
      </c>
      <c r="G22">
        <v>43</v>
      </c>
      <c r="H22">
        <v>1700</v>
      </c>
    </row>
    <row r="23" spans="1:10" ht="51" x14ac:dyDescent="0.2">
      <c r="A23" s="3" t="s">
        <v>231</v>
      </c>
      <c r="B23" s="4">
        <v>2</v>
      </c>
      <c r="C23">
        <v>0</v>
      </c>
      <c r="D23">
        <v>1</v>
      </c>
      <c r="E23">
        <v>482</v>
      </c>
      <c r="F23">
        <v>233</v>
      </c>
      <c r="G23">
        <v>43</v>
      </c>
      <c r="H23">
        <v>2400</v>
      </c>
    </row>
    <row r="24" spans="1:10" ht="51" x14ac:dyDescent="0.2">
      <c r="A24" s="3" t="s">
        <v>232</v>
      </c>
      <c r="B24" s="4">
        <v>3</v>
      </c>
      <c r="C24">
        <v>0</v>
      </c>
      <c r="D24">
        <v>1</v>
      </c>
      <c r="E24">
        <v>482</v>
      </c>
      <c r="F24">
        <v>233</v>
      </c>
      <c r="G24">
        <v>43</v>
      </c>
      <c r="H24">
        <v>3100</v>
      </c>
    </row>
    <row r="25" spans="1:10" ht="25.5" x14ac:dyDescent="0.2">
      <c r="A25" s="7" t="s">
        <v>688</v>
      </c>
      <c r="B25" s="4" t="s">
        <v>689</v>
      </c>
      <c r="C25" s="4" t="s">
        <v>689</v>
      </c>
      <c r="D25" s="4" t="s">
        <v>690</v>
      </c>
      <c r="E25" s="4" t="s">
        <v>690</v>
      </c>
      <c r="F25" s="4" t="s">
        <v>690</v>
      </c>
      <c r="G25" s="4" t="s">
        <v>690</v>
      </c>
      <c r="H25" s="4" t="s">
        <v>690</v>
      </c>
    </row>
    <row r="26" spans="1:10" ht="25.5" x14ac:dyDescent="0.2">
      <c r="A26" s="7" t="s">
        <v>691</v>
      </c>
      <c r="B26" s="4">
        <v>0.5</v>
      </c>
      <c r="C26">
        <v>0.1</v>
      </c>
      <c r="D26">
        <v>0.1</v>
      </c>
      <c r="E26">
        <v>3.3000000000000002E-2</v>
      </c>
      <c r="F26">
        <v>3.3000000000000002E-2</v>
      </c>
      <c r="G26">
        <v>3.3000000000000002E-2</v>
      </c>
      <c r="H26">
        <v>0.2</v>
      </c>
    </row>
    <row r="27" spans="1:10" x14ac:dyDescent="0.2">
      <c r="A27" s="11" t="s">
        <v>686</v>
      </c>
      <c r="B27" s="4">
        <v>5</v>
      </c>
      <c r="C27">
        <v>1</v>
      </c>
      <c r="D27">
        <v>1</v>
      </c>
      <c r="E27">
        <v>500</v>
      </c>
      <c r="F27">
        <v>350</v>
      </c>
      <c r="G27">
        <v>60</v>
      </c>
      <c r="H27">
        <v>4000</v>
      </c>
    </row>
    <row r="28" spans="1:10" x14ac:dyDescent="0.2">
      <c r="A28" s="11" t="s">
        <v>687</v>
      </c>
      <c r="B28" s="4">
        <v>1</v>
      </c>
      <c r="C28">
        <v>0</v>
      </c>
      <c r="D28">
        <v>0</v>
      </c>
      <c r="E28">
        <v>150</v>
      </c>
      <c r="F28">
        <v>200</v>
      </c>
      <c r="G28">
        <v>40</v>
      </c>
      <c r="H28">
        <v>700</v>
      </c>
    </row>
    <row r="31" spans="1:10" x14ac:dyDescent="0.2">
      <c r="A31" s="22" t="s">
        <v>692</v>
      </c>
      <c r="B31" s="22"/>
      <c r="C31" s="22"/>
      <c r="D31" s="22"/>
      <c r="E31" s="22"/>
      <c r="F31" s="22"/>
      <c r="G31" s="22"/>
      <c r="H31" s="22"/>
      <c r="I31" s="23"/>
      <c r="J31" s="23"/>
    </row>
    <row r="32" spans="1:10" x14ac:dyDescent="0.2">
      <c r="A32" t="s">
        <v>369</v>
      </c>
      <c r="B32" t="s">
        <v>370</v>
      </c>
      <c r="C32" t="s">
        <v>372</v>
      </c>
      <c r="D32" s="4" t="s">
        <v>575</v>
      </c>
      <c r="E32" s="4" t="s">
        <v>493</v>
      </c>
      <c r="F32" s="4" t="s">
        <v>375</v>
      </c>
      <c r="G32" s="4" t="s">
        <v>451</v>
      </c>
      <c r="H32" t="s">
        <v>353</v>
      </c>
      <c r="I32" s="4" t="s">
        <v>693</v>
      </c>
    </row>
    <row r="33" spans="1:9" ht="51" x14ac:dyDescent="0.2">
      <c r="A33" s="3" t="s">
        <v>1</v>
      </c>
      <c r="B33">
        <f>IF(B$25="min",(B$27-B15)/(B$27-B$28),(B15-B$28)/(B$27-B$28))</f>
        <v>0.75</v>
      </c>
      <c r="C33">
        <f t="shared" ref="C33:H33" si="0">IF(C$25="min",(C$27-C15)/(C$27-C$28),(C15-C$28)/(C$27-C$28))</f>
        <v>0</v>
      </c>
      <c r="D33">
        <f t="shared" si="0"/>
        <v>0</v>
      </c>
      <c r="E33">
        <f t="shared" si="0"/>
        <v>5.1428571428571428E-2</v>
      </c>
      <c r="F33">
        <f t="shared" si="0"/>
        <v>0.9</v>
      </c>
      <c r="G33">
        <f t="shared" si="0"/>
        <v>0.85</v>
      </c>
      <c r="H33">
        <f t="shared" si="0"/>
        <v>0.96969696969696972</v>
      </c>
      <c r="I33">
        <f>SUM($B33*$B$26,$C33*$C$26,$D33*$D$26,$E33*$E$26,$F33*$F$26,$G33*$G$26,$H33*$H$26)</f>
        <v>0.62838653679653689</v>
      </c>
    </row>
    <row r="34" spans="1:9" ht="63.75" x14ac:dyDescent="0.2">
      <c r="A34" s="3" t="s">
        <v>224</v>
      </c>
      <c r="B34">
        <f t="shared" ref="B34:H34" si="1">IF(B$25="min",(B$27-B16)/(B$27-B$28),(B16-B$28)/(B$27-B$28))</f>
        <v>0</v>
      </c>
      <c r="C34">
        <f t="shared" si="1"/>
        <v>1</v>
      </c>
      <c r="D34">
        <f t="shared" si="1"/>
        <v>1</v>
      </c>
      <c r="E34">
        <f t="shared" si="1"/>
        <v>0.90571428571428569</v>
      </c>
      <c r="F34">
        <f t="shared" si="1"/>
        <v>0.98666666666666669</v>
      </c>
      <c r="G34">
        <f t="shared" si="1"/>
        <v>0.3</v>
      </c>
      <c r="H34">
        <f t="shared" si="1"/>
        <v>0.75757575757575757</v>
      </c>
      <c r="I34">
        <f t="shared" ref="I34:I42" si="2">SUM($B34*$B$26,$C34*$C$26,$D34*$D$26,$E34*$E$26,$F34*$F$26,$G34*$G$26,$H34*$H$26)</f>
        <v>0.42386372294372299</v>
      </c>
    </row>
    <row r="35" spans="1:9" ht="63.75" x14ac:dyDescent="0.2">
      <c r="A35" s="3" t="s">
        <v>225</v>
      </c>
      <c r="B35">
        <f t="shared" ref="B35:H35" si="3">IF(B$25="min",(B$27-B17)/(B$27-B$28),(B17-B$28)/(B$27-B$28))</f>
        <v>0.25</v>
      </c>
      <c r="C35">
        <f t="shared" si="3"/>
        <v>1</v>
      </c>
      <c r="D35">
        <f t="shared" si="3"/>
        <v>1</v>
      </c>
      <c r="E35">
        <f t="shared" si="3"/>
        <v>0.31428571428571428</v>
      </c>
      <c r="F35">
        <f t="shared" si="3"/>
        <v>0.26666666666666666</v>
      </c>
      <c r="G35">
        <f t="shared" si="3"/>
        <v>0.2</v>
      </c>
      <c r="H35">
        <f t="shared" si="3"/>
        <v>0.27272727272727271</v>
      </c>
      <c r="I35">
        <f t="shared" si="2"/>
        <v>0.40531688311688313</v>
      </c>
    </row>
    <row r="36" spans="1:9" ht="63.75" x14ac:dyDescent="0.2">
      <c r="A36" s="3" t="s">
        <v>226</v>
      </c>
      <c r="B36">
        <f t="shared" ref="B36:H36" si="4">IF(B$25="min",(B$27-B18)/(B$27-B$28),(B18-B$28)/(B$27-B$28))</f>
        <v>0.25</v>
      </c>
      <c r="C36">
        <f t="shared" si="4"/>
        <v>1</v>
      </c>
      <c r="D36">
        <f t="shared" si="4"/>
        <v>1</v>
      </c>
      <c r="E36">
        <f t="shared" si="4"/>
        <v>0.31428571428571428</v>
      </c>
      <c r="F36">
        <f t="shared" si="4"/>
        <v>0.26666666666666666</v>
      </c>
      <c r="G36">
        <f t="shared" si="4"/>
        <v>0.2</v>
      </c>
      <c r="H36">
        <f t="shared" si="4"/>
        <v>0.33333333333333331</v>
      </c>
      <c r="I36">
        <f t="shared" si="2"/>
        <v>0.41743809523809522</v>
      </c>
    </row>
    <row r="37" spans="1:9" ht="51" x14ac:dyDescent="0.2">
      <c r="A37" s="3" t="s">
        <v>227</v>
      </c>
      <c r="B37">
        <f t="shared" ref="B37:H37" si="5">IF(B$25="min",(B$27-B19)/(B$27-B$28),(B19-B$28)/(B$27-B$28))</f>
        <v>0</v>
      </c>
      <c r="C37">
        <f t="shared" si="5"/>
        <v>0</v>
      </c>
      <c r="D37">
        <f t="shared" si="5"/>
        <v>0</v>
      </c>
      <c r="E37">
        <f t="shared" si="5"/>
        <v>5.1428571428571428E-2</v>
      </c>
      <c r="F37">
        <f t="shared" si="5"/>
        <v>0.84</v>
      </c>
      <c r="G37">
        <f t="shared" si="5"/>
        <v>0.85</v>
      </c>
      <c r="H37">
        <f t="shared" si="5"/>
        <v>0.66666666666666663</v>
      </c>
      <c r="I37">
        <f t="shared" si="2"/>
        <v>0.19080047619047619</v>
      </c>
    </row>
    <row r="38" spans="1:9" ht="51" x14ac:dyDescent="0.2">
      <c r="A38" s="3" t="s">
        <v>228</v>
      </c>
      <c r="B38">
        <f t="shared" ref="B38:H38" si="6">IF(B$25="min",(B$27-B20)/(B$27-B$28),(B20-B$28)/(B$27-B$28))</f>
        <v>0.25</v>
      </c>
      <c r="C38">
        <f t="shared" si="6"/>
        <v>0</v>
      </c>
      <c r="D38">
        <f t="shared" si="6"/>
        <v>0</v>
      </c>
      <c r="E38">
        <f t="shared" si="6"/>
        <v>5.1428571428571428E-2</v>
      </c>
      <c r="F38">
        <f t="shared" si="6"/>
        <v>0.84</v>
      </c>
      <c r="G38">
        <f t="shared" si="6"/>
        <v>0.85</v>
      </c>
      <c r="H38">
        <f t="shared" si="6"/>
        <v>0.39393939393939392</v>
      </c>
      <c r="I38">
        <f t="shared" si="2"/>
        <v>0.26125502164502168</v>
      </c>
    </row>
    <row r="39" spans="1:9" ht="51" x14ac:dyDescent="0.2">
      <c r="A39" s="3" t="s">
        <v>229</v>
      </c>
      <c r="B39">
        <f t="shared" ref="B39:H39" si="7">IF(B$25="min",(B$27-B21)/(B$27-B$28),(B21-B$28)/(B$27-B$28))</f>
        <v>0.5</v>
      </c>
      <c r="C39">
        <f t="shared" si="7"/>
        <v>0</v>
      </c>
      <c r="D39">
        <f t="shared" si="7"/>
        <v>0</v>
      </c>
      <c r="E39">
        <f t="shared" si="7"/>
        <v>5.1428571428571428E-2</v>
      </c>
      <c r="F39">
        <f t="shared" si="7"/>
        <v>0.84</v>
      </c>
      <c r="G39">
        <f t="shared" si="7"/>
        <v>0.8</v>
      </c>
      <c r="H39">
        <f t="shared" si="7"/>
        <v>0.15151515151515152</v>
      </c>
      <c r="I39">
        <f t="shared" si="2"/>
        <v>0.33612017316017317</v>
      </c>
    </row>
    <row r="40" spans="1:9" ht="51" x14ac:dyDescent="0.2">
      <c r="A40" s="3" t="s">
        <v>230</v>
      </c>
      <c r="B40">
        <f t="shared" ref="B40:H40" si="8">IF(B$25="min",(B$27-B22)/(B$27-B$28),(B22-B$28)/(B$27-B$28))</f>
        <v>0</v>
      </c>
      <c r="C40">
        <f t="shared" si="8"/>
        <v>0</v>
      </c>
      <c r="D40">
        <f t="shared" si="8"/>
        <v>0</v>
      </c>
      <c r="E40">
        <f t="shared" si="8"/>
        <v>5.1428571428571428E-2</v>
      </c>
      <c r="F40">
        <f t="shared" si="8"/>
        <v>0.78</v>
      </c>
      <c r="G40">
        <f t="shared" si="8"/>
        <v>0.85</v>
      </c>
      <c r="H40">
        <f t="shared" si="8"/>
        <v>0.69696969696969702</v>
      </c>
      <c r="I40">
        <f t="shared" si="2"/>
        <v>0.19488108225108225</v>
      </c>
    </row>
    <row r="41" spans="1:9" ht="51" x14ac:dyDescent="0.2">
      <c r="A41" s="3" t="s">
        <v>231</v>
      </c>
      <c r="B41">
        <f t="shared" ref="B41:H41" si="9">IF(B$25="min",(B$27-B23)/(B$27-B$28),(B23-B$28)/(B$27-B$28))</f>
        <v>0.25</v>
      </c>
      <c r="C41">
        <f t="shared" si="9"/>
        <v>0</v>
      </c>
      <c r="D41">
        <f t="shared" si="9"/>
        <v>0</v>
      </c>
      <c r="E41">
        <f t="shared" si="9"/>
        <v>5.1428571428571428E-2</v>
      </c>
      <c r="F41">
        <f t="shared" si="9"/>
        <v>0.78</v>
      </c>
      <c r="G41">
        <f t="shared" si="9"/>
        <v>0.85</v>
      </c>
      <c r="H41">
        <f t="shared" si="9"/>
        <v>0.48484848484848486</v>
      </c>
      <c r="I41">
        <f t="shared" si="2"/>
        <v>0.27745683982683988</v>
      </c>
    </row>
    <row r="42" spans="1:9" ht="51" x14ac:dyDescent="0.2">
      <c r="A42" s="3" t="s">
        <v>232</v>
      </c>
      <c r="B42">
        <f t="shared" ref="B42:H42" si="10">IF(B$25="min",(B$27-B24)/(B$27-B$28),(B24-B$28)/(B$27-B$28))</f>
        <v>0.5</v>
      </c>
      <c r="C42">
        <f t="shared" si="10"/>
        <v>0</v>
      </c>
      <c r="D42">
        <f t="shared" si="10"/>
        <v>0</v>
      </c>
      <c r="E42">
        <f t="shared" si="10"/>
        <v>5.1428571428571428E-2</v>
      </c>
      <c r="F42">
        <f t="shared" si="10"/>
        <v>0.78</v>
      </c>
      <c r="G42">
        <f t="shared" si="10"/>
        <v>0.85</v>
      </c>
      <c r="H42">
        <f t="shared" si="10"/>
        <v>0.27272727272727271</v>
      </c>
      <c r="I42">
        <f t="shared" si="2"/>
        <v>0.36003259740259741</v>
      </c>
    </row>
  </sheetData>
  <mergeCells count="1">
    <mergeCell ref="A31:H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6" workbookViewId="0">
      <selection activeCell="G27" sqref="G27"/>
    </sheetView>
  </sheetViews>
  <sheetFormatPr defaultRowHeight="12.75" x14ac:dyDescent="0.2"/>
  <cols>
    <col min="1" max="1" width="24" style="3" customWidth="1"/>
    <col min="2" max="2" width="21.7109375" customWidth="1"/>
    <col min="3" max="3" width="11.85546875" customWidth="1"/>
    <col min="4" max="4" width="22.140625" bestFit="1" customWidth="1"/>
    <col min="6" max="6" width="10.5703125" bestFit="1" customWidth="1"/>
    <col min="7" max="7" width="14.42578125" customWidth="1"/>
  </cols>
  <sheetData>
    <row r="1" spans="1:6" ht="25.5" x14ac:dyDescent="0.2">
      <c r="A1" s="7" t="s">
        <v>388</v>
      </c>
      <c r="B1" s="7" t="s">
        <v>389</v>
      </c>
      <c r="C1" s="7" t="s">
        <v>391</v>
      </c>
      <c r="D1" s="7" t="s">
        <v>376</v>
      </c>
      <c r="E1" s="7" t="s">
        <v>378</v>
      </c>
      <c r="F1" s="7" t="s">
        <v>579</v>
      </c>
    </row>
    <row r="2" spans="1:6" ht="63.75" x14ac:dyDescent="0.2">
      <c r="A2" s="3" t="s">
        <v>3</v>
      </c>
      <c r="B2" s="4" t="s">
        <v>390</v>
      </c>
      <c r="C2">
        <v>8</v>
      </c>
      <c r="D2" s="4" t="s">
        <v>392</v>
      </c>
      <c r="E2" s="4" t="s">
        <v>379</v>
      </c>
      <c r="F2" s="4" t="s">
        <v>393</v>
      </c>
    </row>
    <row r="3" spans="1:6" ht="51" x14ac:dyDescent="0.2">
      <c r="A3" s="3" t="s">
        <v>234</v>
      </c>
      <c r="B3" s="4" t="s">
        <v>403</v>
      </c>
      <c r="C3">
        <v>8</v>
      </c>
      <c r="D3" s="4" t="s">
        <v>392</v>
      </c>
      <c r="E3" s="4" t="s">
        <v>379</v>
      </c>
      <c r="F3" s="4" t="s">
        <v>401</v>
      </c>
    </row>
    <row r="4" spans="1:6" ht="63.75" x14ac:dyDescent="0.2">
      <c r="A4" s="3" t="s">
        <v>235</v>
      </c>
      <c r="B4" s="4" t="s">
        <v>390</v>
      </c>
      <c r="C4">
        <v>6</v>
      </c>
      <c r="D4" s="4" t="s">
        <v>392</v>
      </c>
      <c r="E4" s="4" t="s">
        <v>379</v>
      </c>
      <c r="F4" s="4" t="s">
        <v>393</v>
      </c>
    </row>
    <row r="5" spans="1:6" ht="51" x14ac:dyDescent="0.2">
      <c r="A5" s="3" t="s">
        <v>236</v>
      </c>
      <c r="B5" s="4" t="s">
        <v>404</v>
      </c>
      <c r="C5">
        <v>6</v>
      </c>
      <c r="D5" s="4" t="s">
        <v>392</v>
      </c>
      <c r="E5" s="4" t="s">
        <v>379</v>
      </c>
      <c r="F5" s="4" t="s">
        <v>393</v>
      </c>
    </row>
    <row r="6" spans="1:6" ht="63.75" x14ac:dyDescent="0.2">
      <c r="A6" s="3" t="s">
        <v>238</v>
      </c>
      <c r="B6" t="s">
        <v>405</v>
      </c>
      <c r="C6">
        <v>8</v>
      </c>
      <c r="D6" s="4" t="s">
        <v>392</v>
      </c>
      <c r="E6" s="4" t="s">
        <v>379</v>
      </c>
      <c r="F6" s="4" t="s">
        <v>401</v>
      </c>
    </row>
    <row r="7" spans="1:6" ht="63.75" x14ac:dyDescent="0.2">
      <c r="A7" s="3" t="s">
        <v>239</v>
      </c>
      <c r="B7" s="4" t="s">
        <v>390</v>
      </c>
      <c r="C7">
        <v>12</v>
      </c>
      <c r="D7" s="4" t="s">
        <v>392</v>
      </c>
      <c r="E7" s="4" t="s">
        <v>379</v>
      </c>
      <c r="F7" s="4" t="s">
        <v>393</v>
      </c>
    </row>
    <row r="8" spans="1:6" ht="51" x14ac:dyDescent="0.2">
      <c r="A8" s="3" t="s">
        <v>240</v>
      </c>
      <c r="B8" s="4" t="s">
        <v>404</v>
      </c>
      <c r="C8">
        <v>12</v>
      </c>
      <c r="D8" s="4" t="s">
        <v>392</v>
      </c>
      <c r="E8" s="4" t="s">
        <v>379</v>
      </c>
      <c r="F8" s="4" t="s">
        <v>393</v>
      </c>
    </row>
    <row r="11" spans="1:6" ht="25.5" x14ac:dyDescent="0.2">
      <c r="A11" s="7" t="s">
        <v>388</v>
      </c>
      <c r="B11" s="7" t="s">
        <v>389</v>
      </c>
      <c r="C11" s="7" t="s">
        <v>391</v>
      </c>
      <c r="D11" s="7" t="s">
        <v>376</v>
      </c>
      <c r="E11" s="7" t="s">
        <v>378</v>
      </c>
      <c r="F11" s="7" t="s">
        <v>579</v>
      </c>
    </row>
    <row r="12" spans="1:6" ht="63.75" x14ac:dyDescent="0.2">
      <c r="A12" s="3" t="s">
        <v>3</v>
      </c>
      <c r="B12" s="4">
        <v>3</v>
      </c>
      <c r="C12">
        <v>8</v>
      </c>
      <c r="D12" s="4">
        <v>1</v>
      </c>
      <c r="E12" s="4">
        <v>1</v>
      </c>
      <c r="F12" s="4">
        <v>200</v>
      </c>
    </row>
    <row r="13" spans="1:6" ht="51" x14ac:dyDescent="0.2">
      <c r="A13" s="3" t="s">
        <v>234</v>
      </c>
      <c r="B13" s="4">
        <v>1</v>
      </c>
      <c r="C13">
        <v>8</v>
      </c>
      <c r="D13" s="4">
        <v>1</v>
      </c>
      <c r="E13" s="4">
        <v>1</v>
      </c>
      <c r="F13" s="4">
        <v>100</v>
      </c>
    </row>
    <row r="14" spans="1:6" ht="63.75" x14ac:dyDescent="0.2">
      <c r="A14" s="3" t="s">
        <v>235</v>
      </c>
      <c r="B14" s="4">
        <v>3</v>
      </c>
      <c r="C14">
        <v>6</v>
      </c>
      <c r="D14" s="4">
        <v>1</v>
      </c>
      <c r="E14" s="4">
        <v>1</v>
      </c>
      <c r="F14" s="4">
        <v>200</v>
      </c>
    </row>
    <row r="15" spans="1:6" ht="51" x14ac:dyDescent="0.2">
      <c r="A15" s="3" t="s">
        <v>236</v>
      </c>
      <c r="B15" s="4">
        <v>2</v>
      </c>
      <c r="C15">
        <v>6</v>
      </c>
      <c r="D15" s="4">
        <v>1</v>
      </c>
      <c r="E15" s="4">
        <v>1</v>
      </c>
      <c r="F15" s="4">
        <v>200</v>
      </c>
    </row>
    <row r="16" spans="1:6" ht="63.75" x14ac:dyDescent="0.2">
      <c r="A16" s="3" t="s">
        <v>238</v>
      </c>
      <c r="B16">
        <v>1</v>
      </c>
      <c r="C16">
        <v>8</v>
      </c>
      <c r="D16" s="4">
        <v>1</v>
      </c>
      <c r="E16" s="4">
        <v>1</v>
      </c>
      <c r="F16" s="4">
        <v>100</v>
      </c>
    </row>
    <row r="17" spans="1:8" ht="63.75" x14ac:dyDescent="0.2">
      <c r="A17" s="3" t="s">
        <v>239</v>
      </c>
      <c r="B17" s="4">
        <v>3</v>
      </c>
      <c r="C17">
        <v>12</v>
      </c>
      <c r="D17" s="4">
        <v>1</v>
      </c>
      <c r="E17" s="4">
        <v>1</v>
      </c>
      <c r="F17" s="4">
        <v>200</v>
      </c>
    </row>
    <row r="18" spans="1:8" ht="51" x14ac:dyDescent="0.2">
      <c r="A18" s="3" t="s">
        <v>240</v>
      </c>
      <c r="B18" s="4">
        <v>2</v>
      </c>
      <c r="C18">
        <v>12</v>
      </c>
      <c r="D18" s="4">
        <v>1</v>
      </c>
      <c r="E18" s="4">
        <v>1</v>
      </c>
      <c r="F18" s="4">
        <v>200</v>
      </c>
    </row>
    <row r="19" spans="1:8" ht="25.5" x14ac:dyDescent="0.2">
      <c r="A19" s="7" t="s">
        <v>688</v>
      </c>
      <c r="B19" t="s">
        <v>689</v>
      </c>
      <c r="C19" t="s">
        <v>689</v>
      </c>
      <c r="D19" t="s">
        <v>689</v>
      </c>
      <c r="E19" t="s">
        <v>689</v>
      </c>
      <c r="F19" t="s">
        <v>690</v>
      </c>
    </row>
    <row r="20" spans="1:8" ht="38.25" x14ac:dyDescent="0.2">
      <c r="A20" s="7" t="s">
        <v>691</v>
      </c>
      <c r="B20" s="4">
        <v>0.3</v>
      </c>
      <c r="C20">
        <v>0.4</v>
      </c>
      <c r="D20" s="4">
        <v>0.05</v>
      </c>
      <c r="E20" s="4">
        <v>0.05</v>
      </c>
      <c r="F20" s="4">
        <v>0.2</v>
      </c>
    </row>
    <row r="21" spans="1:8" x14ac:dyDescent="0.2">
      <c r="A21" s="11" t="s">
        <v>686</v>
      </c>
      <c r="B21" s="4">
        <v>5</v>
      </c>
      <c r="C21">
        <v>15</v>
      </c>
      <c r="D21" s="4">
        <v>1</v>
      </c>
      <c r="E21" s="4">
        <v>1</v>
      </c>
      <c r="F21" s="4">
        <v>300</v>
      </c>
    </row>
    <row r="22" spans="1:8" x14ac:dyDescent="0.2">
      <c r="A22" s="11" t="s">
        <v>687</v>
      </c>
      <c r="B22" s="4">
        <v>1</v>
      </c>
      <c r="C22">
        <v>4</v>
      </c>
      <c r="D22" s="4">
        <v>0</v>
      </c>
      <c r="E22" s="4">
        <v>0</v>
      </c>
      <c r="F22" s="4">
        <v>50</v>
      </c>
    </row>
    <row r="25" spans="1:8" x14ac:dyDescent="0.2">
      <c r="A25" s="22" t="s">
        <v>692</v>
      </c>
      <c r="B25" s="22"/>
      <c r="C25" s="22"/>
      <c r="D25" s="22"/>
      <c r="E25" s="22"/>
      <c r="F25" s="22"/>
      <c r="G25" s="21"/>
      <c r="H25" s="21"/>
    </row>
    <row r="26" spans="1:8" ht="38.25" x14ac:dyDescent="0.2">
      <c r="A26" s="7" t="s">
        <v>388</v>
      </c>
      <c r="B26" s="7" t="s">
        <v>389</v>
      </c>
      <c r="C26" s="7" t="s">
        <v>391</v>
      </c>
      <c r="D26" s="7" t="s">
        <v>376</v>
      </c>
      <c r="E26" s="7" t="s">
        <v>378</v>
      </c>
      <c r="F26" s="7" t="s">
        <v>579</v>
      </c>
      <c r="G26" s="7" t="s">
        <v>693</v>
      </c>
    </row>
    <row r="27" spans="1:8" ht="63.75" x14ac:dyDescent="0.2">
      <c r="A27" s="3" t="s">
        <v>3</v>
      </c>
      <c r="B27" s="4">
        <f>IF(B$19="min",(B$21-B12)/(B$21-B$22),(B12-B$22)/(B$21-B$22))</f>
        <v>0.5</v>
      </c>
      <c r="C27" s="4">
        <f t="shared" ref="C27:F27" si="0">IF(C$19="min",(C$21-C12)/(C$21-C$22),(C12-C$22)/(C$21-C$22))</f>
        <v>0.36363636363636365</v>
      </c>
      <c r="D27" s="4">
        <f t="shared" si="0"/>
        <v>1</v>
      </c>
      <c r="E27" s="4">
        <f t="shared" si="0"/>
        <v>1</v>
      </c>
      <c r="F27" s="4">
        <f t="shared" si="0"/>
        <v>0.4</v>
      </c>
      <c r="G27" s="4">
        <f>SUM(B27*$B$20,C27*$C$20,D27*$D$20,E27*$E$20,F27*$F$20)</f>
        <v>0.47545454545454546</v>
      </c>
    </row>
    <row r="28" spans="1:8" ht="51" x14ac:dyDescent="0.2">
      <c r="A28" s="3" t="s">
        <v>234</v>
      </c>
      <c r="B28" s="4">
        <f t="shared" ref="B28:F28" si="1">IF(B$19="min",(B$21-B13)/(B$21-B$22),(B13-B$22)/(B$21-B$22))</f>
        <v>0</v>
      </c>
      <c r="C28" s="4">
        <f t="shared" si="1"/>
        <v>0.36363636363636365</v>
      </c>
      <c r="D28" s="4">
        <f t="shared" si="1"/>
        <v>1</v>
      </c>
      <c r="E28" s="4">
        <f t="shared" si="1"/>
        <v>1</v>
      </c>
      <c r="F28" s="4">
        <f t="shared" si="1"/>
        <v>0.8</v>
      </c>
      <c r="G28" s="4">
        <f t="shared" ref="G28:G33" si="2">SUM(B28*$B$20,C28*$C$20,D28*$D$20,E28*$E$20,F28*$F$20)</f>
        <v>0.40545454545454551</v>
      </c>
    </row>
    <row r="29" spans="1:8" ht="63.75" x14ac:dyDescent="0.2">
      <c r="A29" s="3" t="s">
        <v>235</v>
      </c>
      <c r="B29" s="4">
        <f t="shared" ref="B29:F29" si="3">IF(B$19="min",(B$21-B14)/(B$21-B$22),(B14-B$22)/(B$21-B$22))</f>
        <v>0.5</v>
      </c>
      <c r="C29" s="4">
        <f t="shared" si="3"/>
        <v>0.18181818181818182</v>
      </c>
      <c r="D29" s="4">
        <f t="shared" si="3"/>
        <v>1</v>
      </c>
      <c r="E29" s="4">
        <f t="shared" si="3"/>
        <v>1</v>
      </c>
      <c r="F29" s="4">
        <f t="shared" si="3"/>
        <v>0.4</v>
      </c>
      <c r="G29" s="4">
        <f t="shared" si="2"/>
        <v>0.40272727272727271</v>
      </c>
    </row>
    <row r="30" spans="1:8" ht="51" x14ac:dyDescent="0.2">
      <c r="A30" s="3" t="s">
        <v>236</v>
      </c>
      <c r="B30" s="4">
        <f t="shared" ref="B30:F30" si="4">IF(B$19="min",(B$21-B15)/(B$21-B$22),(B15-B$22)/(B$21-B$22))</f>
        <v>0.25</v>
      </c>
      <c r="C30" s="4">
        <f t="shared" si="4"/>
        <v>0.18181818181818182</v>
      </c>
      <c r="D30" s="4">
        <f t="shared" si="4"/>
        <v>1</v>
      </c>
      <c r="E30" s="4">
        <f t="shared" si="4"/>
        <v>1</v>
      </c>
      <c r="F30" s="4">
        <f t="shared" si="4"/>
        <v>0.4</v>
      </c>
      <c r="G30" s="4">
        <f t="shared" si="2"/>
        <v>0.32772727272727276</v>
      </c>
    </row>
    <row r="31" spans="1:8" ht="63.75" x14ac:dyDescent="0.2">
      <c r="A31" s="3" t="s">
        <v>238</v>
      </c>
      <c r="B31" s="4">
        <f t="shared" ref="B31:F31" si="5">IF(B$19="min",(B$21-B16)/(B$21-B$22),(B16-B$22)/(B$21-B$22))</f>
        <v>0</v>
      </c>
      <c r="C31" s="4">
        <f t="shared" si="5"/>
        <v>0.36363636363636365</v>
      </c>
      <c r="D31" s="4">
        <f t="shared" si="5"/>
        <v>1</v>
      </c>
      <c r="E31" s="4">
        <f t="shared" si="5"/>
        <v>1</v>
      </c>
      <c r="F31" s="4">
        <f t="shared" si="5"/>
        <v>0.8</v>
      </c>
      <c r="G31" s="4">
        <f t="shared" si="2"/>
        <v>0.40545454545454551</v>
      </c>
    </row>
    <row r="32" spans="1:8" ht="63.75" x14ac:dyDescent="0.2">
      <c r="A32" s="3" t="s">
        <v>239</v>
      </c>
      <c r="B32" s="4">
        <f t="shared" ref="B32:F32" si="6">IF(B$19="min",(B$21-B17)/(B$21-B$22),(B17-B$22)/(B$21-B$22))</f>
        <v>0.5</v>
      </c>
      <c r="C32" s="4">
        <f t="shared" si="6"/>
        <v>0.72727272727272729</v>
      </c>
      <c r="D32" s="4">
        <f t="shared" si="6"/>
        <v>1</v>
      </c>
      <c r="E32" s="4">
        <f t="shared" si="6"/>
        <v>1</v>
      </c>
      <c r="F32" s="4">
        <f t="shared" si="6"/>
        <v>0.4</v>
      </c>
      <c r="G32" s="4">
        <f t="shared" si="2"/>
        <v>0.62090909090909085</v>
      </c>
    </row>
    <row r="33" spans="1:7" ht="51" x14ac:dyDescent="0.2">
      <c r="A33" s="3" t="s">
        <v>240</v>
      </c>
      <c r="B33" s="4">
        <f t="shared" ref="B33:F33" si="7">IF(B$19="min",(B$21-B18)/(B$21-B$22),(B18-B$22)/(B$21-B$22))</f>
        <v>0.25</v>
      </c>
      <c r="C33" s="4">
        <f t="shared" si="7"/>
        <v>0.72727272727272729</v>
      </c>
      <c r="D33" s="4">
        <f t="shared" si="7"/>
        <v>1</v>
      </c>
      <c r="E33" s="4">
        <f t="shared" si="7"/>
        <v>1</v>
      </c>
      <c r="F33" s="4">
        <f t="shared" si="7"/>
        <v>0.4</v>
      </c>
      <c r="G33" s="4">
        <f t="shared" si="2"/>
        <v>0.5459090909090909</v>
      </c>
    </row>
  </sheetData>
  <mergeCells count="1">
    <mergeCell ref="A25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3" workbookViewId="0">
      <selection activeCell="I32" sqref="I32:I33"/>
    </sheetView>
  </sheetViews>
  <sheetFormatPr defaultRowHeight="12.75" x14ac:dyDescent="0.2"/>
  <cols>
    <col min="1" max="1" width="33.140625" style="3" bestFit="1" customWidth="1"/>
    <col min="2" max="2" width="11" customWidth="1"/>
    <col min="3" max="3" width="12" bestFit="1" customWidth="1"/>
    <col min="5" max="5" width="17.42578125" bestFit="1" customWidth="1"/>
    <col min="9" max="9" width="11.85546875" customWidth="1"/>
  </cols>
  <sheetData>
    <row r="1" spans="1:9" ht="33" customHeight="1" x14ac:dyDescent="0.2">
      <c r="A1" s="7" t="s">
        <v>394</v>
      </c>
      <c r="B1" s="7" t="s">
        <v>395</v>
      </c>
      <c r="C1" s="7" t="s">
        <v>396</v>
      </c>
      <c r="D1" s="7" t="s">
        <v>378</v>
      </c>
      <c r="E1" s="7" t="s">
        <v>400</v>
      </c>
      <c r="F1" s="7" t="s">
        <v>493</v>
      </c>
      <c r="G1" s="7" t="s">
        <v>375</v>
      </c>
      <c r="H1" s="7" t="s">
        <v>694</v>
      </c>
      <c r="I1" s="7" t="s">
        <v>353</v>
      </c>
    </row>
    <row r="2" spans="1:9" ht="38.25" x14ac:dyDescent="0.2">
      <c r="A2" s="7" t="s">
        <v>4</v>
      </c>
      <c r="B2">
        <v>32</v>
      </c>
      <c r="C2" s="4" t="s">
        <v>397</v>
      </c>
      <c r="D2" s="4" t="s">
        <v>398</v>
      </c>
      <c r="E2" t="s">
        <v>399</v>
      </c>
      <c r="F2">
        <v>195</v>
      </c>
      <c r="G2">
        <v>126</v>
      </c>
      <c r="H2">
        <v>12</v>
      </c>
      <c r="I2" s="4" t="s">
        <v>401</v>
      </c>
    </row>
    <row r="3" spans="1:9" x14ac:dyDescent="0.2">
      <c r="A3" s="4" t="s">
        <v>241</v>
      </c>
      <c r="B3">
        <v>32</v>
      </c>
      <c r="C3" s="4" t="s">
        <v>397</v>
      </c>
      <c r="D3" s="4" t="s">
        <v>398</v>
      </c>
      <c r="E3" s="4" t="s">
        <v>409</v>
      </c>
      <c r="F3">
        <v>195</v>
      </c>
      <c r="G3">
        <v>127</v>
      </c>
      <c r="H3">
        <v>11</v>
      </c>
      <c r="I3" s="4" t="s">
        <v>410</v>
      </c>
    </row>
    <row r="4" spans="1:9" x14ac:dyDescent="0.2">
      <c r="A4" t="s">
        <v>242</v>
      </c>
      <c r="B4">
        <v>32</v>
      </c>
      <c r="C4" s="4" t="s">
        <v>377</v>
      </c>
      <c r="D4" s="4" t="s">
        <v>379</v>
      </c>
      <c r="E4" s="4" t="s">
        <v>408</v>
      </c>
      <c r="F4">
        <v>170</v>
      </c>
      <c r="G4">
        <v>120</v>
      </c>
      <c r="H4">
        <v>16</v>
      </c>
      <c r="I4" s="4" t="s">
        <v>393</v>
      </c>
    </row>
    <row r="5" spans="1:9" x14ac:dyDescent="0.2">
      <c r="A5" t="s">
        <v>243</v>
      </c>
      <c r="B5">
        <v>48</v>
      </c>
      <c r="C5" s="4" t="s">
        <v>377</v>
      </c>
      <c r="D5" s="4" t="s">
        <v>379</v>
      </c>
      <c r="E5" t="s">
        <v>412</v>
      </c>
      <c r="F5">
        <v>230</v>
      </c>
      <c r="G5">
        <v>100</v>
      </c>
      <c r="H5">
        <v>16</v>
      </c>
      <c r="I5" s="4" t="s">
        <v>411</v>
      </c>
    </row>
    <row r="6" spans="1:9" x14ac:dyDescent="0.2">
      <c r="A6" t="s">
        <v>244</v>
      </c>
      <c r="B6">
        <v>64</v>
      </c>
      <c r="C6" s="4" t="s">
        <v>377</v>
      </c>
      <c r="D6" s="4" t="s">
        <v>379</v>
      </c>
      <c r="E6" t="s">
        <v>414</v>
      </c>
      <c r="F6">
        <v>230</v>
      </c>
      <c r="G6">
        <v>160</v>
      </c>
      <c r="H6">
        <v>16</v>
      </c>
      <c r="I6" s="4" t="s">
        <v>413</v>
      </c>
    </row>
    <row r="7" spans="1:9" x14ac:dyDescent="0.2">
      <c r="A7" t="s">
        <v>245</v>
      </c>
      <c r="B7">
        <v>24</v>
      </c>
      <c r="C7" s="4" t="s">
        <v>397</v>
      </c>
      <c r="D7" s="4" t="s">
        <v>398</v>
      </c>
      <c r="E7" s="4" t="s">
        <v>406</v>
      </c>
      <c r="F7">
        <v>195</v>
      </c>
      <c r="G7">
        <v>100</v>
      </c>
      <c r="H7">
        <v>12</v>
      </c>
      <c r="I7" s="4" t="s">
        <v>407</v>
      </c>
    </row>
    <row r="8" spans="1:9" x14ac:dyDescent="0.2">
      <c r="A8" t="s">
        <v>246</v>
      </c>
      <c r="B8">
        <v>12</v>
      </c>
      <c r="C8" s="4" t="s">
        <v>397</v>
      </c>
      <c r="D8" s="4" t="s">
        <v>379</v>
      </c>
      <c r="E8" s="4" t="s">
        <v>415</v>
      </c>
      <c r="F8">
        <v>110</v>
      </c>
      <c r="G8">
        <v>93</v>
      </c>
      <c r="H8">
        <v>15</v>
      </c>
      <c r="I8" s="4" t="s">
        <v>416</v>
      </c>
    </row>
    <row r="9" spans="1:9" x14ac:dyDescent="0.2">
      <c r="A9" t="s">
        <v>247</v>
      </c>
      <c r="B9">
        <v>12</v>
      </c>
      <c r="C9" s="4" t="s">
        <v>397</v>
      </c>
      <c r="D9" s="4" t="s">
        <v>379</v>
      </c>
      <c r="E9" s="4" t="s">
        <v>417</v>
      </c>
      <c r="F9">
        <v>100</v>
      </c>
      <c r="G9">
        <v>150</v>
      </c>
      <c r="H9">
        <v>9</v>
      </c>
      <c r="I9" s="4" t="s">
        <v>418</v>
      </c>
    </row>
    <row r="10" spans="1:9" x14ac:dyDescent="0.2">
      <c r="A10" t="s">
        <v>248</v>
      </c>
      <c r="B10">
        <v>24</v>
      </c>
      <c r="C10" s="4" t="s">
        <v>397</v>
      </c>
      <c r="D10" s="4" t="s">
        <v>420</v>
      </c>
      <c r="E10" s="4" t="s">
        <v>421</v>
      </c>
      <c r="F10">
        <v>240</v>
      </c>
      <c r="G10">
        <v>120</v>
      </c>
      <c r="H10">
        <v>10</v>
      </c>
      <c r="I10" s="4" t="s">
        <v>419</v>
      </c>
    </row>
    <row r="11" spans="1:9" x14ac:dyDescent="0.2">
      <c r="A11" t="s">
        <v>249</v>
      </c>
      <c r="B11">
        <v>24</v>
      </c>
      <c r="C11" s="4" t="s">
        <v>397</v>
      </c>
      <c r="D11" s="4" t="s">
        <v>379</v>
      </c>
      <c r="E11" s="4" t="s">
        <v>422</v>
      </c>
      <c r="F11">
        <v>234</v>
      </c>
      <c r="G11">
        <v>96</v>
      </c>
      <c r="H11">
        <v>11</v>
      </c>
      <c r="I11" s="4" t="s">
        <v>423</v>
      </c>
    </row>
    <row r="14" spans="1:9" ht="25.5" x14ac:dyDescent="0.2">
      <c r="A14" s="7" t="s">
        <v>394</v>
      </c>
      <c r="B14" s="7" t="s">
        <v>395</v>
      </c>
      <c r="C14" s="7" t="s">
        <v>396</v>
      </c>
      <c r="D14" s="7" t="s">
        <v>378</v>
      </c>
      <c r="E14" s="7" t="s">
        <v>493</v>
      </c>
      <c r="F14" s="7" t="s">
        <v>375</v>
      </c>
      <c r="G14" s="7" t="s">
        <v>694</v>
      </c>
      <c r="H14" s="7" t="s">
        <v>353</v>
      </c>
    </row>
    <row r="15" spans="1:9" ht="38.25" x14ac:dyDescent="0.2">
      <c r="A15" s="7" t="s">
        <v>4</v>
      </c>
      <c r="B15">
        <v>32</v>
      </c>
      <c r="C15" s="4">
        <v>0</v>
      </c>
      <c r="D15" s="4">
        <v>0</v>
      </c>
      <c r="E15">
        <v>195</v>
      </c>
      <c r="F15">
        <v>126</v>
      </c>
      <c r="G15">
        <v>12</v>
      </c>
      <c r="H15" s="4">
        <v>100</v>
      </c>
    </row>
    <row r="16" spans="1:9" x14ac:dyDescent="0.2">
      <c r="A16" s="4" t="s">
        <v>241</v>
      </c>
      <c r="B16">
        <v>32</v>
      </c>
      <c r="C16" s="4">
        <v>0</v>
      </c>
      <c r="D16" s="4">
        <v>0</v>
      </c>
      <c r="E16">
        <v>195</v>
      </c>
      <c r="F16">
        <v>127</v>
      </c>
      <c r="G16">
        <v>11</v>
      </c>
      <c r="H16" s="4">
        <v>60</v>
      </c>
    </row>
    <row r="17" spans="1:9" x14ac:dyDescent="0.2">
      <c r="A17" t="s">
        <v>242</v>
      </c>
      <c r="B17">
        <v>32</v>
      </c>
      <c r="C17" s="4">
        <v>1</v>
      </c>
      <c r="D17" s="4">
        <v>1</v>
      </c>
      <c r="E17">
        <v>170</v>
      </c>
      <c r="F17">
        <v>120</v>
      </c>
      <c r="G17">
        <v>16</v>
      </c>
      <c r="H17" s="4">
        <v>200</v>
      </c>
    </row>
    <row r="18" spans="1:9" x14ac:dyDescent="0.2">
      <c r="A18" t="s">
        <v>243</v>
      </c>
      <c r="B18">
        <v>48</v>
      </c>
      <c r="C18" s="4">
        <v>1</v>
      </c>
      <c r="D18" s="4">
        <v>1</v>
      </c>
      <c r="E18">
        <v>230</v>
      </c>
      <c r="F18">
        <v>100</v>
      </c>
      <c r="G18">
        <v>16</v>
      </c>
      <c r="H18" s="4">
        <v>300</v>
      </c>
    </row>
    <row r="19" spans="1:9" x14ac:dyDescent="0.2">
      <c r="A19" t="s">
        <v>244</v>
      </c>
      <c r="B19">
        <v>64</v>
      </c>
      <c r="C19" s="4">
        <v>1</v>
      </c>
      <c r="D19" s="4">
        <v>1</v>
      </c>
      <c r="E19">
        <v>230</v>
      </c>
      <c r="F19">
        <v>160</v>
      </c>
      <c r="G19">
        <v>16</v>
      </c>
      <c r="H19" s="4">
        <v>420</v>
      </c>
    </row>
    <row r="20" spans="1:9" x14ac:dyDescent="0.2">
      <c r="A20" t="s">
        <v>245</v>
      </c>
      <c r="B20">
        <v>24</v>
      </c>
      <c r="C20" s="4">
        <v>0</v>
      </c>
      <c r="D20" s="4">
        <v>0</v>
      </c>
      <c r="E20">
        <v>195</v>
      </c>
      <c r="F20">
        <v>100</v>
      </c>
      <c r="G20">
        <v>12</v>
      </c>
      <c r="H20" s="4">
        <v>50</v>
      </c>
    </row>
    <row r="21" spans="1:9" x14ac:dyDescent="0.2">
      <c r="A21" t="s">
        <v>246</v>
      </c>
      <c r="B21">
        <v>12</v>
      </c>
      <c r="C21" s="4">
        <v>0</v>
      </c>
      <c r="D21" s="4">
        <v>1</v>
      </c>
      <c r="E21">
        <v>110</v>
      </c>
      <c r="F21">
        <v>93</v>
      </c>
      <c r="G21">
        <v>15</v>
      </c>
      <c r="H21" s="4">
        <v>125</v>
      </c>
    </row>
    <row r="22" spans="1:9" x14ac:dyDescent="0.2">
      <c r="A22" t="s">
        <v>247</v>
      </c>
      <c r="B22">
        <v>12</v>
      </c>
      <c r="C22" s="4">
        <v>0</v>
      </c>
      <c r="D22" s="4">
        <v>1</v>
      </c>
      <c r="E22">
        <v>100</v>
      </c>
      <c r="F22">
        <v>150</v>
      </c>
      <c r="G22">
        <v>9</v>
      </c>
      <c r="H22" s="4">
        <v>150</v>
      </c>
    </row>
    <row r="23" spans="1:9" x14ac:dyDescent="0.2">
      <c r="A23" t="s">
        <v>248</v>
      </c>
      <c r="B23">
        <v>24</v>
      </c>
      <c r="C23" s="4">
        <v>0</v>
      </c>
      <c r="D23" s="4">
        <v>2</v>
      </c>
      <c r="E23">
        <v>240</v>
      </c>
      <c r="F23">
        <v>120</v>
      </c>
      <c r="G23">
        <v>10</v>
      </c>
      <c r="H23" s="4">
        <v>140</v>
      </c>
    </row>
    <row r="24" spans="1:9" x14ac:dyDescent="0.2">
      <c r="A24" t="s">
        <v>249</v>
      </c>
      <c r="B24">
        <v>24</v>
      </c>
      <c r="C24" s="4">
        <v>0</v>
      </c>
      <c r="D24" s="4">
        <v>1</v>
      </c>
      <c r="E24">
        <v>234</v>
      </c>
      <c r="F24">
        <v>96</v>
      </c>
      <c r="G24">
        <v>11</v>
      </c>
      <c r="H24" s="4">
        <v>120</v>
      </c>
    </row>
    <row r="25" spans="1:9" ht="25.5" x14ac:dyDescent="0.2">
      <c r="A25" s="7" t="s">
        <v>688</v>
      </c>
      <c r="B25" t="s">
        <v>689</v>
      </c>
      <c r="C25" t="s">
        <v>689</v>
      </c>
      <c r="D25" t="s">
        <v>689</v>
      </c>
      <c r="E25" t="s">
        <v>690</v>
      </c>
      <c r="F25" t="s">
        <v>690</v>
      </c>
      <c r="G25" t="s">
        <v>690</v>
      </c>
      <c r="H25" t="s">
        <v>690</v>
      </c>
    </row>
    <row r="26" spans="1:9" ht="25.5" x14ac:dyDescent="0.2">
      <c r="A26" s="7" t="s">
        <v>691</v>
      </c>
      <c r="B26">
        <v>0.5</v>
      </c>
      <c r="C26" s="4">
        <v>0.151</v>
      </c>
      <c r="D26" s="4">
        <v>0.05</v>
      </c>
      <c r="E26">
        <v>3.3000000000000002E-2</v>
      </c>
      <c r="F26">
        <v>3.3000000000000002E-2</v>
      </c>
      <c r="G26">
        <v>3.3000000000000002E-2</v>
      </c>
      <c r="H26" s="4">
        <v>0.2</v>
      </c>
    </row>
    <row r="27" spans="1:9" x14ac:dyDescent="0.2">
      <c r="A27" s="11" t="s">
        <v>686</v>
      </c>
      <c r="B27">
        <v>128</v>
      </c>
      <c r="C27" s="4">
        <v>1</v>
      </c>
      <c r="D27" s="4">
        <v>2</v>
      </c>
      <c r="E27">
        <v>250</v>
      </c>
      <c r="F27">
        <v>200</v>
      </c>
      <c r="G27">
        <v>20</v>
      </c>
      <c r="H27" s="4">
        <v>500</v>
      </c>
    </row>
    <row r="28" spans="1:9" x14ac:dyDescent="0.2">
      <c r="A28" s="11" t="s">
        <v>687</v>
      </c>
      <c r="B28">
        <v>4</v>
      </c>
      <c r="C28" s="4">
        <v>0</v>
      </c>
      <c r="D28" s="4">
        <v>0</v>
      </c>
      <c r="E28">
        <v>100</v>
      </c>
      <c r="F28">
        <v>80</v>
      </c>
      <c r="G28">
        <v>6</v>
      </c>
      <c r="H28" s="4">
        <v>50</v>
      </c>
    </row>
    <row r="31" spans="1:9" x14ac:dyDescent="0.2">
      <c r="A31" s="22" t="s">
        <v>692</v>
      </c>
      <c r="B31" s="22"/>
      <c r="C31" s="22"/>
      <c r="D31" s="22"/>
      <c r="E31" s="22"/>
      <c r="F31" s="22"/>
      <c r="G31" s="22"/>
      <c r="H31" s="22"/>
    </row>
    <row r="32" spans="1:9" ht="25.5" x14ac:dyDescent="0.2">
      <c r="A32" s="7" t="s">
        <v>394</v>
      </c>
      <c r="B32" s="7" t="s">
        <v>395</v>
      </c>
      <c r="C32" s="7" t="s">
        <v>396</v>
      </c>
      <c r="D32" s="7" t="s">
        <v>378</v>
      </c>
      <c r="E32" s="7" t="s">
        <v>493</v>
      </c>
      <c r="F32" s="7" t="s">
        <v>375</v>
      </c>
      <c r="G32" s="7" t="s">
        <v>694</v>
      </c>
      <c r="H32" s="7" t="s">
        <v>353</v>
      </c>
      <c r="I32" s="7" t="s">
        <v>693</v>
      </c>
    </row>
    <row r="33" spans="1:9" ht="38.25" x14ac:dyDescent="0.2">
      <c r="A33" s="7" t="s">
        <v>4</v>
      </c>
      <c r="B33">
        <f>IF(B$25="min",(B$27-B15)/(B$27-B$28),(B15-B$28)/(B$27-B$28))</f>
        <v>0.22580645161290322</v>
      </c>
      <c r="C33">
        <f t="shared" ref="C33:H33" si="0">IF(C$25="min",(C$27-C15)/(C$27-C$28),(C15-C$28)/(C$27-C$28))</f>
        <v>0</v>
      </c>
      <c r="D33">
        <f t="shared" si="0"/>
        <v>0</v>
      </c>
      <c r="E33">
        <f t="shared" si="0"/>
        <v>0.36666666666666664</v>
      </c>
      <c r="F33">
        <f t="shared" si="0"/>
        <v>0.6166666666666667</v>
      </c>
      <c r="G33">
        <f t="shared" si="0"/>
        <v>0.5714285714285714</v>
      </c>
      <c r="H33">
        <f t="shared" si="0"/>
        <v>0.88888888888888884</v>
      </c>
      <c r="I33">
        <f>SUM($B33*$B$26,$C33*$C$26,$D33*$D$26,$E33*$E$26,$F33*$F$26,$G33*$G$26,$H33*$H$26)</f>
        <v>0.34198814644137226</v>
      </c>
    </row>
    <row r="34" spans="1:9" x14ac:dyDescent="0.2">
      <c r="A34" s="4" t="s">
        <v>241</v>
      </c>
      <c r="B34">
        <f t="shared" ref="B34:H34" si="1">IF(B$25="min",(B$27-B16)/(B$27-B$28),(B16-B$28)/(B$27-B$28))</f>
        <v>0.22580645161290322</v>
      </c>
      <c r="C34">
        <f t="shared" si="1"/>
        <v>0</v>
      </c>
      <c r="D34">
        <f t="shared" si="1"/>
        <v>0</v>
      </c>
      <c r="E34">
        <f t="shared" si="1"/>
        <v>0.36666666666666664</v>
      </c>
      <c r="F34">
        <f t="shared" si="1"/>
        <v>0.60833333333333328</v>
      </c>
      <c r="G34">
        <f t="shared" si="1"/>
        <v>0.6428571428571429</v>
      </c>
      <c r="H34">
        <f t="shared" si="1"/>
        <v>0.97777777777777775</v>
      </c>
      <c r="I34">
        <f t="shared" ref="I34:I42" si="2">SUM($B34*$B$26,$C34*$C$26,$D34*$D$26,$E34*$E$26,$F34*$F$26,$G34*$G$26,$H34*$H$26)</f>
        <v>0.36184806707629291</v>
      </c>
    </row>
    <row r="35" spans="1:9" x14ac:dyDescent="0.2">
      <c r="A35" t="s">
        <v>242</v>
      </c>
      <c r="B35">
        <f t="shared" ref="B35:H35" si="3">IF(B$25="min",(B$27-B17)/(B$27-B$28),(B17-B$28)/(B$27-B$28))</f>
        <v>0.22580645161290322</v>
      </c>
      <c r="C35">
        <f t="shared" si="3"/>
        <v>1</v>
      </c>
      <c r="D35">
        <f t="shared" si="3"/>
        <v>0.5</v>
      </c>
      <c r="E35">
        <f t="shared" si="3"/>
        <v>0.53333333333333333</v>
      </c>
      <c r="F35">
        <f t="shared" si="3"/>
        <v>0.66666666666666663</v>
      </c>
      <c r="G35">
        <f t="shared" si="3"/>
        <v>0.2857142857142857</v>
      </c>
      <c r="H35">
        <f t="shared" si="3"/>
        <v>0.66666666666666663</v>
      </c>
      <c r="I35">
        <f t="shared" si="2"/>
        <v>0.47126513056835639</v>
      </c>
    </row>
    <row r="36" spans="1:9" x14ac:dyDescent="0.2">
      <c r="A36" t="s">
        <v>243</v>
      </c>
      <c r="B36">
        <f t="shared" ref="B36:H36" si="4">IF(B$25="min",(B$27-B18)/(B$27-B$28),(B18-B$28)/(B$27-B$28))</f>
        <v>0.35483870967741937</v>
      </c>
      <c r="C36">
        <f t="shared" si="4"/>
        <v>1</v>
      </c>
      <c r="D36">
        <f t="shared" si="4"/>
        <v>0.5</v>
      </c>
      <c r="E36">
        <f t="shared" si="4"/>
        <v>0.13333333333333333</v>
      </c>
      <c r="F36">
        <f t="shared" si="4"/>
        <v>0.83333333333333337</v>
      </c>
      <c r="G36">
        <f t="shared" si="4"/>
        <v>0.2857142857142857</v>
      </c>
      <c r="H36">
        <f t="shared" si="4"/>
        <v>0.44444444444444442</v>
      </c>
      <c r="I36">
        <f t="shared" si="2"/>
        <v>0.48363681515617007</v>
      </c>
    </row>
    <row r="37" spans="1:9" x14ac:dyDescent="0.2">
      <c r="A37" t="s">
        <v>244</v>
      </c>
      <c r="B37">
        <f t="shared" ref="B37:H37" si="5">IF(B$25="min",(B$27-B19)/(B$27-B$28),(B19-B$28)/(B$27-B$28))</f>
        <v>0.4838709677419355</v>
      </c>
      <c r="C37">
        <f t="shared" si="5"/>
        <v>1</v>
      </c>
      <c r="D37">
        <f t="shared" si="5"/>
        <v>0.5</v>
      </c>
      <c r="E37">
        <f t="shared" si="5"/>
        <v>0.13333333333333333</v>
      </c>
      <c r="F37">
        <f t="shared" si="5"/>
        <v>0.33333333333333331</v>
      </c>
      <c r="G37">
        <f t="shared" si="5"/>
        <v>0.2857142857142857</v>
      </c>
      <c r="H37">
        <f t="shared" si="5"/>
        <v>0.17777777777777778</v>
      </c>
      <c r="I37">
        <f t="shared" si="2"/>
        <v>0.47831961085509483</v>
      </c>
    </row>
    <row r="38" spans="1:9" x14ac:dyDescent="0.2">
      <c r="A38" t="s">
        <v>245</v>
      </c>
      <c r="B38">
        <f t="shared" ref="B38:H38" si="6">IF(B$25="min",(B$27-B20)/(B$27-B$28),(B20-B$28)/(B$27-B$28))</f>
        <v>0.16129032258064516</v>
      </c>
      <c r="C38">
        <f t="shared" si="6"/>
        <v>0</v>
      </c>
      <c r="D38">
        <f t="shared" si="6"/>
        <v>0</v>
      </c>
      <c r="E38">
        <f t="shared" si="6"/>
        <v>0.36666666666666664</v>
      </c>
      <c r="F38">
        <f t="shared" si="6"/>
        <v>0.83333333333333337</v>
      </c>
      <c r="G38">
        <f t="shared" si="6"/>
        <v>0.5714285714285714</v>
      </c>
      <c r="H38">
        <f t="shared" si="6"/>
        <v>1</v>
      </c>
      <c r="I38">
        <f t="shared" si="2"/>
        <v>0.33910230414746545</v>
      </c>
    </row>
    <row r="39" spans="1:9" x14ac:dyDescent="0.2">
      <c r="A39" t="s">
        <v>246</v>
      </c>
      <c r="B39">
        <f t="shared" ref="B39:H39" si="7">IF(B$25="min",(B$27-B21)/(B$27-B$28),(B21-B$28)/(B$27-B$28))</f>
        <v>6.4516129032258063E-2</v>
      </c>
      <c r="C39">
        <f t="shared" si="7"/>
        <v>0</v>
      </c>
      <c r="D39">
        <f t="shared" si="7"/>
        <v>0.5</v>
      </c>
      <c r="E39">
        <f t="shared" si="7"/>
        <v>0.93333333333333335</v>
      </c>
      <c r="F39">
        <f t="shared" si="7"/>
        <v>0.89166666666666672</v>
      </c>
      <c r="G39">
        <f t="shared" si="7"/>
        <v>0.35714285714285715</v>
      </c>
      <c r="H39">
        <f t="shared" si="7"/>
        <v>0.83333333333333337</v>
      </c>
      <c r="I39">
        <f t="shared" si="2"/>
        <v>0.29593544546851003</v>
      </c>
    </row>
    <row r="40" spans="1:9" x14ac:dyDescent="0.2">
      <c r="A40" t="s">
        <v>247</v>
      </c>
      <c r="B40">
        <f t="shared" ref="B40:H40" si="8">IF(B$25="min",(B$27-B22)/(B$27-B$28),(B22-B$28)/(B$27-B$28))</f>
        <v>6.4516129032258063E-2</v>
      </c>
      <c r="C40">
        <f t="shared" si="8"/>
        <v>0</v>
      </c>
      <c r="D40">
        <f t="shared" si="8"/>
        <v>0.5</v>
      </c>
      <c r="E40">
        <f t="shared" si="8"/>
        <v>1</v>
      </c>
      <c r="F40">
        <f t="shared" si="8"/>
        <v>0.41666666666666669</v>
      </c>
      <c r="G40">
        <f t="shared" si="8"/>
        <v>0.7857142857142857</v>
      </c>
      <c r="H40">
        <f t="shared" si="8"/>
        <v>0.77777777777777779</v>
      </c>
      <c r="I40">
        <f t="shared" si="2"/>
        <v>0.28549219150025601</v>
      </c>
    </row>
    <row r="41" spans="1:9" x14ac:dyDescent="0.2">
      <c r="A41" t="s">
        <v>248</v>
      </c>
      <c r="B41">
        <f t="shared" ref="B41:H41" si="9">IF(B$25="min",(B$27-B23)/(B$27-B$28),(B23-B$28)/(B$27-B$28))</f>
        <v>0.16129032258064516</v>
      </c>
      <c r="C41">
        <f t="shared" si="9"/>
        <v>0</v>
      </c>
      <c r="D41">
        <f t="shared" si="9"/>
        <v>1</v>
      </c>
      <c r="E41">
        <f t="shared" si="9"/>
        <v>6.6666666666666666E-2</v>
      </c>
      <c r="F41">
        <f t="shared" si="9"/>
        <v>0.66666666666666663</v>
      </c>
      <c r="G41">
        <f t="shared" si="9"/>
        <v>0.7142857142857143</v>
      </c>
      <c r="H41">
        <f t="shared" si="9"/>
        <v>0.8</v>
      </c>
      <c r="I41">
        <f t="shared" si="2"/>
        <v>0.33841658986175116</v>
      </c>
    </row>
    <row r="42" spans="1:9" x14ac:dyDescent="0.2">
      <c r="A42" t="s">
        <v>249</v>
      </c>
      <c r="B42">
        <f t="shared" ref="B42:H42" si="10">IF(B$25="min",(B$27-B24)/(B$27-B$28),(B24-B$28)/(B$27-B$28))</f>
        <v>0.16129032258064516</v>
      </c>
      <c r="C42">
        <f t="shared" si="10"/>
        <v>0</v>
      </c>
      <c r="D42">
        <f t="shared" si="10"/>
        <v>0.5</v>
      </c>
      <c r="E42">
        <f t="shared" si="10"/>
        <v>0.10666666666666667</v>
      </c>
      <c r="F42">
        <f t="shared" si="10"/>
        <v>0.8666666666666667</v>
      </c>
      <c r="G42">
        <f t="shared" si="10"/>
        <v>0.6428571428571429</v>
      </c>
      <c r="H42">
        <f t="shared" si="10"/>
        <v>0.84444444444444444</v>
      </c>
      <c r="I42">
        <f t="shared" si="2"/>
        <v>0.32786833589349718</v>
      </c>
    </row>
  </sheetData>
  <mergeCells count="1">
    <mergeCell ref="A31:H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7" workbookViewId="0">
      <selection activeCell="B26" sqref="B26"/>
    </sheetView>
  </sheetViews>
  <sheetFormatPr defaultRowHeight="12.75" x14ac:dyDescent="0.2"/>
  <cols>
    <col min="1" max="1" width="23.7109375" style="3" customWidth="1"/>
    <col min="2" max="2" width="22.85546875" customWidth="1"/>
    <col min="3" max="3" width="13.7109375" bestFit="1" customWidth="1"/>
    <col min="4" max="4" width="13.7109375" customWidth="1"/>
    <col min="5" max="5" width="26.140625" bestFit="1" customWidth="1"/>
    <col min="6" max="6" width="26.42578125" customWidth="1"/>
    <col min="7" max="7" width="14.5703125" customWidth="1"/>
    <col min="8" max="8" width="10.85546875" customWidth="1"/>
    <col min="9" max="9" width="11.140625" customWidth="1"/>
    <col min="10" max="11" width="13.7109375" customWidth="1"/>
    <col min="13" max="13" width="12" bestFit="1" customWidth="1"/>
  </cols>
  <sheetData>
    <row r="1" spans="1:12" ht="38.25" x14ac:dyDescent="0.2">
      <c r="A1" s="7" t="s">
        <v>402</v>
      </c>
      <c r="B1" s="4" t="s">
        <v>424</v>
      </c>
      <c r="C1" s="4" t="s">
        <v>426</v>
      </c>
      <c r="D1" s="7" t="s">
        <v>441</v>
      </c>
      <c r="E1" s="4" t="s">
        <v>428</v>
      </c>
      <c r="F1" s="4" t="s">
        <v>430</v>
      </c>
      <c r="G1" s="7" t="s">
        <v>432</v>
      </c>
      <c r="H1" s="7" t="s">
        <v>433</v>
      </c>
      <c r="I1" s="7" t="s">
        <v>435</v>
      </c>
      <c r="J1" s="7" t="s">
        <v>437</v>
      </c>
      <c r="K1" s="7" t="s">
        <v>452</v>
      </c>
      <c r="L1" s="4" t="s">
        <v>353</v>
      </c>
    </row>
    <row r="2" spans="1:12" ht="114.75" x14ac:dyDescent="0.2">
      <c r="A2" s="3" t="s">
        <v>5</v>
      </c>
      <c r="B2" t="s">
        <v>425</v>
      </c>
      <c r="C2" s="4" t="s">
        <v>427</v>
      </c>
      <c r="D2" s="7" t="s">
        <v>440</v>
      </c>
      <c r="E2" s="4" t="s">
        <v>429</v>
      </c>
      <c r="F2" t="s">
        <v>431</v>
      </c>
      <c r="G2">
        <v>0.9</v>
      </c>
      <c r="H2" t="s">
        <v>434</v>
      </c>
      <c r="I2" t="s">
        <v>436</v>
      </c>
      <c r="J2" s="4" t="s">
        <v>438</v>
      </c>
      <c r="K2" s="4">
        <v>1</v>
      </c>
      <c r="L2" t="s">
        <v>439</v>
      </c>
    </row>
    <row r="3" spans="1:12" ht="102" x14ac:dyDescent="0.2">
      <c r="A3" s="3" t="s">
        <v>253</v>
      </c>
      <c r="B3" t="s">
        <v>425</v>
      </c>
      <c r="C3" s="4" t="s">
        <v>427</v>
      </c>
      <c r="D3" s="7" t="s">
        <v>440</v>
      </c>
      <c r="E3" s="4" t="s">
        <v>443</v>
      </c>
      <c r="F3" s="4" t="s">
        <v>444</v>
      </c>
      <c r="G3">
        <v>2</v>
      </c>
      <c r="H3" s="4" t="s">
        <v>434</v>
      </c>
      <c r="I3" t="s">
        <v>436</v>
      </c>
      <c r="J3" s="4" t="s">
        <v>438</v>
      </c>
      <c r="K3" s="4">
        <v>1</v>
      </c>
      <c r="L3" s="4" t="s">
        <v>442</v>
      </c>
    </row>
    <row r="4" spans="1:12" ht="114.75" x14ac:dyDescent="0.2">
      <c r="A4" s="3" t="s">
        <v>254</v>
      </c>
      <c r="B4" t="s">
        <v>425</v>
      </c>
      <c r="C4" s="4" t="s">
        <v>427</v>
      </c>
      <c r="D4" s="7" t="s">
        <v>446</v>
      </c>
      <c r="E4" s="4" t="s">
        <v>447</v>
      </c>
      <c r="F4" s="4" t="s">
        <v>444</v>
      </c>
      <c r="G4">
        <v>2</v>
      </c>
      <c r="H4" s="4" t="s">
        <v>434</v>
      </c>
      <c r="I4" t="s">
        <v>436</v>
      </c>
      <c r="J4" s="4" t="s">
        <v>438</v>
      </c>
      <c r="K4" s="4">
        <v>1</v>
      </c>
      <c r="L4" s="4" t="s">
        <v>445</v>
      </c>
    </row>
    <row r="5" spans="1:12" ht="102" x14ac:dyDescent="0.2">
      <c r="A5" s="3" t="s">
        <v>255</v>
      </c>
      <c r="B5" t="s">
        <v>425</v>
      </c>
      <c r="C5" s="4" t="s">
        <v>427</v>
      </c>
      <c r="D5" s="7" t="s">
        <v>448</v>
      </c>
      <c r="E5" s="4" t="s">
        <v>447</v>
      </c>
      <c r="F5" s="4" t="s">
        <v>444</v>
      </c>
      <c r="G5">
        <v>2</v>
      </c>
      <c r="H5" s="4" t="s">
        <v>434</v>
      </c>
      <c r="I5" t="s">
        <v>436</v>
      </c>
      <c r="J5" s="4" t="s">
        <v>438</v>
      </c>
      <c r="K5" s="4">
        <v>1</v>
      </c>
      <c r="L5" s="4" t="s">
        <v>445</v>
      </c>
    </row>
    <row r="6" spans="1:12" ht="102" x14ac:dyDescent="0.2">
      <c r="A6" s="3" t="s">
        <v>256</v>
      </c>
      <c r="B6" t="s">
        <v>425</v>
      </c>
      <c r="C6" s="4" t="s">
        <v>427</v>
      </c>
      <c r="D6" s="7" t="s">
        <v>440</v>
      </c>
      <c r="E6" s="4" t="s">
        <v>443</v>
      </c>
      <c r="F6" s="4" t="s">
        <v>431</v>
      </c>
      <c r="G6">
        <v>2</v>
      </c>
      <c r="H6" s="4" t="s">
        <v>434</v>
      </c>
      <c r="I6" t="s">
        <v>436</v>
      </c>
      <c r="J6" s="4" t="s">
        <v>438</v>
      </c>
      <c r="K6" s="4">
        <v>2</v>
      </c>
      <c r="L6" s="4" t="s">
        <v>449</v>
      </c>
    </row>
    <row r="7" spans="1:12" ht="102" x14ac:dyDescent="0.2">
      <c r="A7" s="7" t="s">
        <v>450</v>
      </c>
      <c r="B7" t="s">
        <v>425</v>
      </c>
      <c r="C7" s="4" t="s">
        <v>427</v>
      </c>
      <c r="D7" s="7" t="s">
        <v>448</v>
      </c>
      <c r="E7" s="4" t="s">
        <v>447</v>
      </c>
      <c r="F7" s="4" t="s">
        <v>444</v>
      </c>
      <c r="G7">
        <v>2</v>
      </c>
      <c r="H7" s="4" t="s">
        <v>434</v>
      </c>
      <c r="I7" t="s">
        <v>436</v>
      </c>
      <c r="J7" s="4" t="s">
        <v>438</v>
      </c>
      <c r="K7" s="4">
        <v>2</v>
      </c>
      <c r="L7" s="4" t="s">
        <v>453</v>
      </c>
    </row>
    <row r="8" spans="1:12" ht="114.75" x14ac:dyDescent="0.2">
      <c r="A8" s="3" t="s">
        <v>257</v>
      </c>
      <c r="B8" t="s">
        <v>425</v>
      </c>
      <c r="C8" s="4" t="s">
        <v>427</v>
      </c>
      <c r="D8" s="7" t="s">
        <v>454</v>
      </c>
      <c r="E8" s="4" t="s">
        <v>443</v>
      </c>
      <c r="F8" s="4" t="s">
        <v>444</v>
      </c>
      <c r="G8">
        <v>2</v>
      </c>
      <c r="H8" s="4" t="s">
        <v>434</v>
      </c>
      <c r="I8" t="s">
        <v>436</v>
      </c>
      <c r="J8" s="4" t="s">
        <v>438</v>
      </c>
      <c r="K8" s="4">
        <v>1</v>
      </c>
      <c r="L8" s="4" t="s">
        <v>455</v>
      </c>
    </row>
    <row r="11" spans="1:12" ht="38.25" x14ac:dyDescent="0.2">
      <c r="A11" s="7" t="s">
        <v>402</v>
      </c>
      <c r="B11" s="4" t="s">
        <v>424</v>
      </c>
      <c r="C11" s="4" t="s">
        <v>426</v>
      </c>
      <c r="D11" s="7" t="s">
        <v>441</v>
      </c>
      <c r="E11" s="4" t="s">
        <v>428</v>
      </c>
      <c r="F11" s="4" t="s">
        <v>430</v>
      </c>
      <c r="G11" s="7" t="s">
        <v>432</v>
      </c>
      <c r="H11" s="7" t="s">
        <v>433</v>
      </c>
      <c r="I11" s="7" t="s">
        <v>435</v>
      </c>
      <c r="J11" s="7" t="s">
        <v>437</v>
      </c>
      <c r="K11" s="7" t="s">
        <v>452</v>
      </c>
      <c r="L11" s="4" t="s">
        <v>353</v>
      </c>
    </row>
    <row r="12" spans="1:12" ht="114.75" x14ac:dyDescent="0.2">
      <c r="A12" s="3" t="s">
        <v>5</v>
      </c>
      <c r="B12">
        <v>1</v>
      </c>
      <c r="C12" s="4">
        <v>1</v>
      </c>
      <c r="D12" s="7">
        <v>1</v>
      </c>
      <c r="E12" s="4">
        <v>1</v>
      </c>
      <c r="F12">
        <v>1</v>
      </c>
      <c r="G12">
        <v>0.9</v>
      </c>
      <c r="H12">
        <v>0</v>
      </c>
      <c r="I12">
        <v>0.3</v>
      </c>
      <c r="J12" s="4">
        <v>50</v>
      </c>
      <c r="K12" s="4">
        <v>1</v>
      </c>
      <c r="L12">
        <v>211</v>
      </c>
    </row>
    <row r="13" spans="1:12" ht="102" x14ac:dyDescent="0.2">
      <c r="A13" s="3" t="s">
        <v>253</v>
      </c>
      <c r="B13">
        <v>1</v>
      </c>
      <c r="C13" s="4">
        <v>1</v>
      </c>
      <c r="D13" s="7">
        <v>1</v>
      </c>
      <c r="E13" s="4">
        <v>2</v>
      </c>
      <c r="F13" s="4">
        <v>0</v>
      </c>
      <c r="G13">
        <v>2</v>
      </c>
      <c r="H13">
        <v>0</v>
      </c>
      <c r="I13">
        <v>0.3</v>
      </c>
      <c r="J13" s="4">
        <v>50</v>
      </c>
      <c r="K13" s="4">
        <v>1</v>
      </c>
      <c r="L13" s="4">
        <v>513</v>
      </c>
    </row>
    <row r="14" spans="1:12" ht="114.75" x14ac:dyDescent="0.2">
      <c r="A14" s="3" t="s">
        <v>254</v>
      </c>
      <c r="B14">
        <v>1</v>
      </c>
      <c r="C14" s="4">
        <v>1</v>
      </c>
      <c r="D14" s="7">
        <v>3</v>
      </c>
      <c r="E14" s="4">
        <v>1</v>
      </c>
      <c r="F14" s="4">
        <v>0</v>
      </c>
      <c r="G14">
        <v>2</v>
      </c>
      <c r="H14">
        <v>0</v>
      </c>
      <c r="I14">
        <v>0.3</v>
      </c>
      <c r="J14" s="4">
        <v>50</v>
      </c>
      <c r="K14" s="4">
        <v>1</v>
      </c>
      <c r="L14" s="4">
        <v>200</v>
      </c>
    </row>
    <row r="15" spans="1:12" ht="102" x14ac:dyDescent="0.2">
      <c r="A15" s="3" t="s">
        <v>255</v>
      </c>
      <c r="B15">
        <v>1</v>
      </c>
      <c r="C15" s="4">
        <v>1</v>
      </c>
      <c r="D15" s="7">
        <v>3</v>
      </c>
      <c r="E15" s="4">
        <v>1</v>
      </c>
      <c r="F15" s="4">
        <v>0</v>
      </c>
      <c r="G15">
        <v>2</v>
      </c>
      <c r="H15">
        <v>0</v>
      </c>
      <c r="I15">
        <v>0.3</v>
      </c>
      <c r="J15" s="4">
        <v>50</v>
      </c>
      <c r="K15" s="4">
        <v>1</v>
      </c>
      <c r="L15" s="4">
        <v>200</v>
      </c>
    </row>
    <row r="16" spans="1:12" ht="102" x14ac:dyDescent="0.2">
      <c r="A16" s="3" t="s">
        <v>256</v>
      </c>
      <c r="B16">
        <v>1</v>
      </c>
      <c r="C16" s="4">
        <v>1</v>
      </c>
      <c r="D16" s="7">
        <v>1</v>
      </c>
      <c r="E16" s="4">
        <v>2</v>
      </c>
      <c r="F16" s="4">
        <v>1</v>
      </c>
      <c r="G16">
        <v>2</v>
      </c>
      <c r="H16">
        <v>0</v>
      </c>
      <c r="I16">
        <v>0.3</v>
      </c>
      <c r="J16" s="4">
        <v>50</v>
      </c>
      <c r="K16" s="4">
        <v>2</v>
      </c>
      <c r="L16" s="4">
        <v>261</v>
      </c>
    </row>
    <row r="17" spans="1:13" ht="102" x14ac:dyDescent="0.2">
      <c r="A17" s="7" t="s">
        <v>450</v>
      </c>
      <c r="B17">
        <v>1</v>
      </c>
      <c r="C17" s="4">
        <v>1</v>
      </c>
      <c r="D17" s="7">
        <v>3</v>
      </c>
      <c r="E17" s="4">
        <v>1</v>
      </c>
      <c r="F17" s="4">
        <v>0</v>
      </c>
      <c r="G17">
        <v>2</v>
      </c>
      <c r="H17">
        <v>0</v>
      </c>
      <c r="I17">
        <v>0.3</v>
      </c>
      <c r="J17" s="4">
        <v>50</v>
      </c>
      <c r="K17" s="4">
        <v>2</v>
      </c>
      <c r="L17" s="4">
        <v>350</v>
      </c>
    </row>
    <row r="18" spans="1:13" ht="114.75" x14ac:dyDescent="0.2">
      <c r="A18" s="3" t="s">
        <v>257</v>
      </c>
      <c r="B18">
        <v>1</v>
      </c>
      <c r="C18" s="4">
        <v>1</v>
      </c>
      <c r="D18" s="7">
        <v>2</v>
      </c>
      <c r="E18" s="4">
        <v>2</v>
      </c>
      <c r="F18" s="4">
        <v>0</v>
      </c>
      <c r="G18">
        <v>2</v>
      </c>
      <c r="H18">
        <v>0</v>
      </c>
      <c r="I18">
        <v>0.3</v>
      </c>
      <c r="J18" s="4">
        <v>50</v>
      </c>
      <c r="K18" s="4">
        <v>1</v>
      </c>
      <c r="L18" s="4">
        <v>144</v>
      </c>
    </row>
    <row r="19" spans="1:13" ht="38.25" x14ac:dyDescent="0.2">
      <c r="A19" s="7" t="s">
        <v>688</v>
      </c>
      <c r="B19" t="s">
        <v>689</v>
      </c>
      <c r="C19" t="s">
        <v>689</v>
      </c>
      <c r="D19" t="s">
        <v>689</v>
      </c>
      <c r="E19" t="s">
        <v>689</v>
      </c>
      <c r="F19" t="s">
        <v>689</v>
      </c>
      <c r="G19" t="s">
        <v>690</v>
      </c>
      <c r="H19" t="s">
        <v>690</v>
      </c>
      <c r="I19" t="s">
        <v>690</v>
      </c>
      <c r="J19" t="s">
        <v>690</v>
      </c>
      <c r="K19" t="s">
        <v>689</v>
      </c>
      <c r="L19" t="s">
        <v>690</v>
      </c>
    </row>
    <row r="20" spans="1:13" ht="38.25" x14ac:dyDescent="0.2">
      <c r="A20" s="7" t="s">
        <v>691</v>
      </c>
      <c r="B20">
        <v>0.05</v>
      </c>
      <c r="C20" s="4">
        <v>0.1</v>
      </c>
      <c r="D20" s="7">
        <v>0.05</v>
      </c>
      <c r="E20" s="4">
        <v>0.14499999999999999</v>
      </c>
      <c r="F20" s="4">
        <v>0.05</v>
      </c>
      <c r="G20" s="4">
        <v>0.1</v>
      </c>
      <c r="H20" s="4">
        <v>5.0000000000000001E-3</v>
      </c>
      <c r="I20" s="4">
        <v>0.1</v>
      </c>
      <c r="J20" s="4">
        <v>0.1</v>
      </c>
      <c r="K20" s="4">
        <v>0.2</v>
      </c>
      <c r="L20" s="4">
        <v>0.1</v>
      </c>
    </row>
    <row r="21" spans="1:13" x14ac:dyDescent="0.2">
      <c r="A21" s="11" t="s">
        <v>686</v>
      </c>
      <c r="B21">
        <v>2</v>
      </c>
      <c r="C21" s="4">
        <v>2</v>
      </c>
      <c r="D21" s="7">
        <v>5</v>
      </c>
      <c r="E21" s="4">
        <v>3</v>
      </c>
      <c r="F21" s="4">
        <v>1</v>
      </c>
      <c r="G21" s="4">
        <v>4</v>
      </c>
      <c r="H21" s="4">
        <v>2</v>
      </c>
      <c r="I21" s="4">
        <v>1</v>
      </c>
      <c r="J21" s="4">
        <v>65</v>
      </c>
      <c r="K21" s="4">
        <v>5</v>
      </c>
      <c r="L21" s="4">
        <v>500</v>
      </c>
    </row>
    <row r="22" spans="1:13" x14ac:dyDescent="0.2">
      <c r="A22" s="11" t="s">
        <v>687</v>
      </c>
      <c r="B22">
        <v>1</v>
      </c>
      <c r="C22" s="4">
        <v>1</v>
      </c>
      <c r="D22" s="7">
        <v>1</v>
      </c>
      <c r="E22" s="4">
        <v>1</v>
      </c>
      <c r="F22" s="4">
        <v>0</v>
      </c>
      <c r="G22" s="4">
        <v>0.5</v>
      </c>
      <c r="H22" s="4">
        <v>0</v>
      </c>
      <c r="I22" s="4">
        <v>0.05</v>
      </c>
      <c r="J22" s="4">
        <v>45</v>
      </c>
      <c r="K22" s="4">
        <v>0.5</v>
      </c>
      <c r="L22" s="4">
        <v>100</v>
      </c>
    </row>
    <row r="24" spans="1:13" x14ac:dyDescent="0.2">
      <c r="A24" s="22" t="s">
        <v>692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3" ht="38.25" x14ac:dyDescent="0.2">
      <c r="A25" s="7" t="s">
        <v>402</v>
      </c>
      <c r="B25" s="4" t="s">
        <v>424</v>
      </c>
      <c r="C25" s="4" t="s">
        <v>426</v>
      </c>
      <c r="D25" s="7" t="s">
        <v>441</v>
      </c>
      <c r="E25" s="4" t="s">
        <v>428</v>
      </c>
      <c r="F25" s="4" t="s">
        <v>430</v>
      </c>
      <c r="G25" s="7" t="s">
        <v>432</v>
      </c>
      <c r="H25" s="7" t="s">
        <v>433</v>
      </c>
      <c r="I25" s="7" t="s">
        <v>435</v>
      </c>
      <c r="J25" s="7" t="s">
        <v>437</v>
      </c>
      <c r="K25" s="7" t="s">
        <v>452</v>
      </c>
      <c r="L25" s="4" t="s">
        <v>353</v>
      </c>
      <c r="M25" s="7" t="s">
        <v>693</v>
      </c>
    </row>
    <row r="26" spans="1:13" ht="114.75" x14ac:dyDescent="0.2">
      <c r="A26" s="3" t="s">
        <v>5</v>
      </c>
      <c r="B26" s="4">
        <f>IF(B$19="min",(B$21-B12)/(B$21-B$22),(B12-B$22)/(B$21-B$22))</f>
        <v>0</v>
      </c>
      <c r="C26" s="4">
        <f t="shared" ref="C26:L26" si="0">IF(C$19="min",(C$21-C12)/(C$21-C$22),(C12-C$22)/(C$21-C$22))</f>
        <v>0</v>
      </c>
      <c r="D26" s="4">
        <f t="shared" si="0"/>
        <v>0</v>
      </c>
      <c r="E26" s="4">
        <f t="shared" si="0"/>
        <v>0</v>
      </c>
      <c r="F26" s="4">
        <f t="shared" si="0"/>
        <v>1</v>
      </c>
      <c r="G26" s="4">
        <f t="shared" si="0"/>
        <v>0.88571428571428579</v>
      </c>
      <c r="H26" s="4">
        <f t="shared" si="0"/>
        <v>1</v>
      </c>
      <c r="I26" s="4">
        <f t="shared" si="0"/>
        <v>0.73684210526315785</v>
      </c>
      <c r="J26" s="4">
        <f t="shared" si="0"/>
        <v>0.75</v>
      </c>
      <c r="K26" s="4">
        <f t="shared" si="0"/>
        <v>0.1111111111111111</v>
      </c>
      <c r="L26" s="4">
        <f t="shared" si="0"/>
        <v>0.72250000000000003</v>
      </c>
      <c r="M26" s="4">
        <f>SUM(B26*$B$20,C26*$C$20,D26*$D$20,E26*$E$20,F26*$F$20,G26*$G$20,H26*$H$20,I26*$I$20,J26*$J$20,K26*$K$20,L26*$L$20)</f>
        <v>0.38672786131996661</v>
      </c>
    </row>
    <row r="27" spans="1:13" ht="102" x14ac:dyDescent="0.2">
      <c r="A27" s="3" t="s">
        <v>253</v>
      </c>
      <c r="B27" s="4">
        <f t="shared" ref="B27:L27" si="1">IF(B$19="min",(B$21-B13)/(B$21-B$22),(B13-B$22)/(B$21-B$22))</f>
        <v>0</v>
      </c>
      <c r="C27" s="4">
        <f t="shared" si="1"/>
        <v>0</v>
      </c>
      <c r="D27" s="4">
        <f t="shared" si="1"/>
        <v>0</v>
      </c>
      <c r="E27" s="4">
        <f t="shared" si="1"/>
        <v>0.5</v>
      </c>
      <c r="F27" s="4">
        <f t="shared" si="1"/>
        <v>0</v>
      </c>
      <c r="G27" s="4">
        <f t="shared" si="1"/>
        <v>0.5714285714285714</v>
      </c>
      <c r="H27" s="4">
        <f t="shared" si="1"/>
        <v>1</v>
      </c>
      <c r="I27" s="4">
        <f t="shared" si="1"/>
        <v>0.73684210526315785</v>
      </c>
      <c r="J27" s="4">
        <f t="shared" si="1"/>
        <v>0.75</v>
      </c>
      <c r="K27" s="4">
        <f t="shared" si="1"/>
        <v>0.1111111111111111</v>
      </c>
      <c r="L27" s="4">
        <f t="shared" si="1"/>
        <v>-3.2500000000000001E-2</v>
      </c>
      <c r="M27" s="4">
        <f t="shared" ref="M27:M32" si="2">SUM(B27*$B$20,C27*$C$20,D27*$D$20,E27*$E$20,F27*$F$20,G27*$G$20,H27*$H$20,I27*$I$20,J27*$J$20,K27*$K$20,L27*$L$20)</f>
        <v>0.30229928989139515</v>
      </c>
    </row>
    <row r="28" spans="1:13" ht="114.75" x14ac:dyDescent="0.2">
      <c r="A28" s="3" t="s">
        <v>254</v>
      </c>
      <c r="B28" s="4">
        <f t="shared" ref="B28:L28" si="3">IF(B$19="min",(B$21-B14)/(B$21-B$22),(B14-B$22)/(B$21-B$22))</f>
        <v>0</v>
      </c>
      <c r="C28" s="4">
        <f t="shared" si="3"/>
        <v>0</v>
      </c>
      <c r="D28" s="4">
        <f t="shared" si="3"/>
        <v>0.5</v>
      </c>
      <c r="E28" s="4">
        <f t="shared" si="3"/>
        <v>0</v>
      </c>
      <c r="F28" s="4">
        <f t="shared" si="3"/>
        <v>0</v>
      </c>
      <c r="G28" s="4">
        <f t="shared" si="3"/>
        <v>0.5714285714285714</v>
      </c>
      <c r="H28" s="4">
        <f t="shared" si="3"/>
        <v>1</v>
      </c>
      <c r="I28" s="4">
        <f t="shared" si="3"/>
        <v>0.73684210526315785</v>
      </c>
      <c r="J28" s="4">
        <f t="shared" si="3"/>
        <v>0.75</v>
      </c>
      <c r="K28" s="4">
        <f t="shared" si="3"/>
        <v>0.1111111111111111</v>
      </c>
      <c r="L28" s="4">
        <f t="shared" si="3"/>
        <v>0.75</v>
      </c>
      <c r="M28" s="4">
        <f t="shared" si="2"/>
        <v>0.33304928989139515</v>
      </c>
    </row>
    <row r="29" spans="1:13" ht="102" x14ac:dyDescent="0.2">
      <c r="A29" s="3" t="s">
        <v>255</v>
      </c>
      <c r="B29" s="4">
        <f t="shared" ref="B29:L29" si="4">IF(B$19="min",(B$21-B15)/(B$21-B$22),(B15-B$22)/(B$21-B$22))</f>
        <v>0</v>
      </c>
      <c r="C29" s="4">
        <f t="shared" si="4"/>
        <v>0</v>
      </c>
      <c r="D29" s="4">
        <f t="shared" si="4"/>
        <v>0.5</v>
      </c>
      <c r="E29" s="4">
        <f t="shared" si="4"/>
        <v>0</v>
      </c>
      <c r="F29" s="4">
        <f t="shared" si="4"/>
        <v>0</v>
      </c>
      <c r="G29" s="4">
        <f t="shared" si="4"/>
        <v>0.5714285714285714</v>
      </c>
      <c r="H29" s="4">
        <f t="shared" si="4"/>
        <v>1</v>
      </c>
      <c r="I29" s="4">
        <f t="shared" si="4"/>
        <v>0.73684210526315785</v>
      </c>
      <c r="J29" s="4">
        <f t="shared" si="4"/>
        <v>0.75</v>
      </c>
      <c r="K29" s="4">
        <f t="shared" si="4"/>
        <v>0.1111111111111111</v>
      </c>
      <c r="L29" s="4">
        <f t="shared" si="4"/>
        <v>0.75</v>
      </c>
      <c r="M29" s="4">
        <f t="shared" si="2"/>
        <v>0.33304928989139515</v>
      </c>
    </row>
    <row r="30" spans="1:13" ht="102" x14ac:dyDescent="0.2">
      <c r="A30" s="3" t="s">
        <v>256</v>
      </c>
      <c r="B30" s="4">
        <f t="shared" ref="B30:L30" si="5">IF(B$19="min",(B$21-B16)/(B$21-B$22),(B16-B$22)/(B$21-B$22))</f>
        <v>0</v>
      </c>
      <c r="C30" s="4">
        <f t="shared" si="5"/>
        <v>0</v>
      </c>
      <c r="D30" s="4">
        <f t="shared" si="5"/>
        <v>0</v>
      </c>
      <c r="E30" s="4">
        <f t="shared" si="5"/>
        <v>0.5</v>
      </c>
      <c r="F30" s="4">
        <f t="shared" si="5"/>
        <v>1</v>
      </c>
      <c r="G30" s="4">
        <f t="shared" si="5"/>
        <v>0.5714285714285714</v>
      </c>
      <c r="H30" s="4">
        <f t="shared" si="5"/>
        <v>1</v>
      </c>
      <c r="I30" s="4">
        <f t="shared" si="5"/>
        <v>0.73684210526315785</v>
      </c>
      <c r="J30" s="4">
        <f t="shared" si="5"/>
        <v>0.75</v>
      </c>
      <c r="K30" s="4">
        <f t="shared" si="5"/>
        <v>0.33333333333333331</v>
      </c>
      <c r="L30" s="4">
        <f t="shared" si="5"/>
        <v>0.59750000000000003</v>
      </c>
      <c r="M30" s="4">
        <f t="shared" si="2"/>
        <v>0.45974373433583959</v>
      </c>
    </row>
    <row r="31" spans="1:13" ht="102" x14ac:dyDescent="0.2">
      <c r="A31" s="7" t="s">
        <v>450</v>
      </c>
      <c r="B31" s="4">
        <f t="shared" ref="B31:L31" si="6">IF(B$19="min",(B$21-B17)/(B$21-B$22),(B17-B$22)/(B$21-B$22))</f>
        <v>0</v>
      </c>
      <c r="C31" s="4">
        <f t="shared" si="6"/>
        <v>0</v>
      </c>
      <c r="D31" s="4">
        <f t="shared" si="6"/>
        <v>0.5</v>
      </c>
      <c r="E31" s="4">
        <f t="shared" si="6"/>
        <v>0</v>
      </c>
      <c r="F31" s="4">
        <f t="shared" si="6"/>
        <v>0</v>
      </c>
      <c r="G31" s="4">
        <f t="shared" si="6"/>
        <v>0.5714285714285714</v>
      </c>
      <c r="H31" s="4">
        <f t="shared" si="6"/>
        <v>1</v>
      </c>
      <c r="I31" s="4">
        <f t="shared" si="6"/>
        <v>0.73684210526315785</v>
      </c>
      <c r="J31" s="4">
        <f t="shared" si="6"/>
        <v>0.75</v>
      </c>
      <c r="K31" s="4">
        <f t="shared" si="6"/>
        <v>0.33333333333333331</v>
      </c>
      <c r="L31" s="4">
        <f t="shared" si="6"/>
        <v>0.375</v>
      </c>
      <c r="M31" s="4">
        <f t="shared" si="2"/>
        <v>0.33999373433583957</v>
      </c>
    </row>
    <row r="32" spans="1:13" ht="114.75" x14ac:dyDescent="0.2">
      <c r="A32" s="3" t="s">
        <v>257</v>
      </c>
      <c r="B32" s="4">
        <f t="shared" ref="B32:L32" si="7">IF(B$19="min",(B$21-B18)/(B$21-B$22),(B18-B$22)/(B$21-B$22))</f>
        <v>0</v>
      </c>
      <c r="C32" s="4">
        <f t="shared" si="7"/>
        <v>0</v>
      </c>
      <c r="D32" s="4">
        <f t="shared" si="7"/>
        <v>0.25</v>
      </c>
      <c r="E32" s="4">
        <f t="shared" si="7"/>
        <v>0.5</v>
      </c>
      <c r="F32" s="4">
        <f t="shared" si="7"/>
        <v>0</v>
      </c>
      <c r="G32" s="4">
        <f t="shared" si="7"/>
        <v>0.5714285714285714</v>
      </c>
      <c r="H32" s="4">
        <f t="shared" si="7"/>
        <v>1</v>
      </c>
      <c r="I32" s="4">
        <f t="shared" si="7"/>
        <v>0.73684210526315785</v>
      </c>
      <c r="J32" s="4">
        <f t="shared" si="7"/>
        <v>0.75</v>
      </c>
      <c r="K32" s="4">
        <f t="shared" si="7"/>
        <v>0.1111111111111111</v>
      </c>
      <c r="L32" s="4">
        <f t="shared" si="7"/>
        <v>0.89</v>
      </c>
      <c r="M32" s="4">
        <f t="shared" si="2"/>
        <v>0.40704928989139516</v>
      </c>
    </row>
  </sheetData>
  <mergeCells count="1">
    <mergeCell ref="A24:L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22" workbookViewId="0">
      <selection activeCell="K36" sqref="K36"/>
    </sheetView>
  </sheetViews>
  <sheetFormatPr defaultRowHeight="12.75" x14ac:dyDescent="0.2"/>
  <cols>
    <col min="1" max="1" width="24" style="3" customWidth="1"/>
    <col min="2" max="2" width="14.140625" bestFit="1" customWidth="1"/>
    <col min="3" max="3" width="17" bestFit="1" customWidth="1"/>
    <col min="4" max="4" width="9.5703125" bestFit="1" customWidth="1"/>
    <col min="5" max="5" width="18.28515625" bestFit="1" customWidth="1"/>
    <col min="6" max="6" width="20.140625" bestFit="1" customWidth="1"/>
    <col min="7" max="7" width="22.42578125" bestFit="1" customWidth="1"/>
    <col min="8" max="8" width="19.85546875" bestFit="1" customWidth="1"/>
    <col min="9" max="9" width="16.7109375" customWidth="1"/>
    <col min="11" max="11" width="13.7109375" customWidth="1"/>
  </cols>
  <sheetData>
    <row r="1" spans="1:10" x14ac:dyDescent="0.2">
      <c r="A1" s="7" t="s">
        <v>457</v>
      </c>
      <c r="B1" t="s">
        <v>458</v>
      </c>
      <c r="C1" t="s">
        <v>456</v>
      </c>
      <c r="D1" t="s">
        <v>459</v>
      </c>
      <c r="E1" s="4" t="s">
        <v>460</v>
      </c>
      <c r="F1" t="s">
        <v>461</v>
      </c>
      <c r="G1" t="s">
        <v>462</v>
      </c>
      <c r="H1" t="s">
        <v>463</v>
      </c>
      <c r="I1" t="s">
        <v>464</v>
      </c>
      <c r="J1" s="4" t="s">
        <v>353</v>
      </c>
    </row>
    <row r="2" spans="1:10" ht="76.5" x14ac:dyDescent="0.2">
      <c r="A2" s="7" t="s">
        <v>258</v>
      </c>
      <c r="B2" t="s">
        <v>465</v>
      </c>
      <c r="C2" t="s">
        <v>466</v>
      </c>
      <c r="D2" s="4" t="s">
        <v>467</v>
      </c>
      <c r="E2" s="3" t="s">
        <v>468</v>
      </c>
      <c r="F2" s="3" t="s">
        <v>469</v>
      </c>
      <c r="G2" t="s">
        <v>470</v>
      </c>
      <c r="H2" t="s">
        <v>471</v>
      </c>
      <c r="I2" s="3" t="s">
        <v>472</v>
      </c>
      <c r="J2" s="4">
        <v>3.44</v>
      </c>
    </row>
    <row r="3" spans="1:10" ht="89.25" x14ac:dyDescent="0.2">
      <c r="A3" s="3" t="s">
        <v>260</v>
      </c>
      <c r="B3" t="s">
        <v>465</v>
      </c>
      <c r="C3" s="4" t="s">
        <v>473</v>
      </c>
      <c r="D3" s="4" t="s">
        <v>467</v>
      </c>
      <c r="E3" s="3" t="s">
        <v>468</v>
      </c>
      <c r="F3" s="3" t="s">
        <v>469</v>
      </c>
      <c r="G3" t="s">
        <v>470</v>
      </c>
      <c r="H3" t="s">
        <v>471</v>
      </c>
      <c r="I3" s="3" t="s">
        <v>472</v>
      </c>
      <c r="J3" s="4">
        <v>8.59</v>
      </c>
    </row>
    <row r="4" spans="1:10" ht="76.5" x14ac:dyDescent="0.2">
      <c r="A4" s="3" t="s">
        <v>261</v>
      </c>
      <c r="B4" t="s">
        <v>465</v>
      </c>
      <c r="C4" t="s">
        <v>466</v>
      </c>
      <c r="D4">
        <v>6</v>
      </c>
      <c r="E4" s="3" t="s">
        <v>468</v>
      </c>
      <c r="F4" s="3" t="s">
        <v>474</v>
      </c>
      <c r="G4" t="s">
        <v>470</v>
      </c>
      <c r="H4" t="s">
        <v>471</v>
      </c>
      <c r="I4" s="3" t="s">
        <v>472</v>
      </c>
      <c r="J4" s="4">
        <v>9.16</v>
      </c>
    </row>
    <row r="5" spans="1:10" ht="89.25" x14ac:dyDescent="0.2">
      <c r="A5" s="3" t="s">
        <v>262</v>
      </c>
      <c r="B5" t="s">
        <v>465</v>
      </c>
      <c r="C5" s="4" t="s">
        <v>473</v>
      </c>
      <c r="D5">
        <v>6</v>
      </c>
      <c r="E5" s="3" t="s">
        <v>468</v>
      </c>
      <c r="F5" s="3" t="s">
        <v>474</v>
      </c>
      <c r="G5" t="s">
        <v>470</v>
      </c>
      <c r="H5" t="s">
        <v>471</v>
      </c>
      <c r="I5" s="3" t="s">
        <v>472</v>
      </c>
      <c r="J5" s="4">
        <v>13.17</v>
      </c>
    </row>
    <row r="6" spans="1:10" ht="153" x14ac:dyDescent="0.2">
      <c r="A6" s="3" t="s">
        <v>263</v>
      </c>
      <c r="B6" t="s">
        <v>465</v>
      </c>
      <c r="C6" s="4" t="s">
        <v>473</v>
      </c>
      <c r="D6" s="4" t="s">
        <v>475</v>
      </c>
      <c r="E6" s="3" t="s">
        <v>468</v>
      </c>
      <c r="F6" s="7" t="s">
        <v>476</v>
      </c>
      <c r="G6" s="4" t="s">
        <v>477</v>
      </c>
      <c r="H6" t="s">
        <v>471</v>
      </c>
      <c r="I6" s="3" t="s">
        <v>472</v>
      </c>
      <c r="J6">
        <v>54.4</v>
      </c>
    </row>
    <row r="7" spans="1:10" ht="165.75" x14ac:dyDescent="0.2">
      <c r="A7" s="3" t="s">
        <v>264</v>
      </c>
      <c r="B7" t="s">
        <v>465</v>
      </c>
      <c r="C7" s="4" t="s">
        <v>473</v>
      </c>
      <c r="D7" s="4" t="s">
        <v>475</v>
      </c>
      <c r="E7" s="3" t="s">
        <v>468</v>
      </c>
      <c r="F7" s="7" t="s">
        <v>478</v>
      </c>
      <c r="G7" s="4" t="s">
        <v>477</v>
      </c>
      <c r="H7" t="s">
        <v>471</v>
      </c>
      <c r="I7" s="3" t="s">
        <v>472</v>
      </c>
      <c r="J7" s="4">
        <v>175.8</v>
      </c>
    </row>
    <row r="8" spans="1:10" ht="102" x14ac:dyDescent="0.2">
      <c r="A8" s="3" t="s">
        <v>265</v>
      </c>
      <c r="B8" t="s">
        <v>465</v>
      </c>
      <c r="C8" s="4" t="s">
        <v>466</v>
      </c>
      <c r="D8">
        <v>6</v>
      </c>
      <c r="E8" s="3" t="s">
        <v>468</v>
      </c>
      <c r="F8" s="7" t="s">
        <v>474</v>
      </c>
      <c r="G8" s="4" t="s">
        <v>477</v>
      </c>
      <c r="H8" t="s">
        <v>471</v>
      </c>
      <c r="I8" s="3" t="s">
        <v>472</v>
      </c>
      <c r="J8" s="4">
        <v>13.17</v>
      </c>
    </row>
    <row r="9" spans="1:10" ht="114.75" x14ac:dyDescent="0.2">
      <c r="A9" s="3" t="s">
        <v>266</v>
      </c>
      <c r="B9" t="s">
        <v>465</v>
      </c>
      <c r="C9" s="4" t="s">
        <v>473</v>
      </c>
      <c r="D9">
        <v>6</v>
      </c>
      <c r="E9" s="3" t="s">
        <v>468</v>
      </c>
      <c r="F9" s="7" t="s">
        <v>474</v>
      </c>
      <c r="G9" s="4" t="s">
        <v>477</v>
      </c>
      <c r="H9" t="s">
        <v>471</v>
      </c>
      <c r="I9" s="3" t="s">
        <v>472</v>
      </c>
      <c r="J9" s="4">
        <v>20.62</v>
      </c>
    </row>
    <row r="10" spans="1:10" x14ac:dyDescent="0.2">
      <c r="A10" s="9"/>
    </row>
    <row r="12" spans="1:10" x14ac:dyDescent="0.2">
      <c r="A12" s="7" t="s">
        <v>457</v>
      </c>
      <c r="B12" t="s">
        <v>458</v>
      </c>
      <c r="C12" t="s">
        <v>456</v>
      </c>
      <c r="D12" t="s">
        <v>459</v>
      </c>
      <c r="E12" s="4" t="s">
        <v>460</v>
      </c>
      <c r="F12" t="s">
        <v>461</v>
      </c>
      <c r="G12" t="s">
        <v>462</v>
      </c>
      <c r="H12" t="s">
        <v>463</v>
      </c>
      <c r="I12" t="s">
        <v>464</v>
      </c>
      <c r="J12" s="4" t="s">
        <v>353</v>
      </c>
    </row>
    <row r="13" spans="1:10" ht="76.5" x14ac:dyDescent="0.2">
      <c r="A13" s="7" t="s">
        <v>258</v>
      </c>
      <c r="B13">
        <v>1</v>
      </c>
      <c r="C13">
        <v>0</v>
      </c>
      <c r="D13" s="4">
        <v>5</v>
      </c>
      <c r="E13" s="3">
        <v>1</v>
      </c>
      <c r="F13" s="3">
        <v>1</v>
      </c>
      <c r="G13">
        <v>0</v>
      </c>
      <c r="H13">
        <v>1</v>
      </c>
      <c r="I13" s="3">
        <v>1</v>
      </c>
      <c r="J13" s="4">
        <v>3.44</v>
      </c>
    </row>
    <row r="14" spans="1:10" ht="89.25" x14ac:dyDescent="0.2">
      <c r="A14" s="3" t="s">
        <v>260</v>
      </c>
      <c r="B14">
        <v>1</v>
      </c>
      <c r="C14" s="4">
        <v>1</v>
      </c>
      <c r="D14" s="4">
        <v>5</v>
      </c>
      <c r="E14" s="3">
        <v>1</v>
      </c>
      <c r="F14" s="3">
        <v>1</v>
      </c>
      <c r="G14">
        <v>0</v>
      </c>
      <c r="H14">
        <v>1</v>
      </c>
      <c r="I14" s="3">
        <v>1</v>
      </c>
      <c r="J14" s="4">
        <v>8.59</v>
      </c>
    </row>
    <row r="15" spans="1:10" ht="76.5" x14ac:dyDescent="0.2">
      <c r="A15" s="3" t="s">
        <v>261</v>
      </c>
      <c r="B15">
        <v>1</v>
      </c>
      <c r="C15">
        <v>0</v>
      </c>
      <c r="D15">
        <v>6</v>
      </c>
      <c r="E15" s="3">
        <v>1</v>
      </c>
      <c r="F15" s="3">
        <v>1</v>
      </c>
      <c r="G15">
        <v>0</v>
      </c>
      <c r="H15">
        <v>1</v>
      </c>
      <c r="I15" s="3">
        <v>1</v>
      </c>
      <c r="J15" s="4">
        <v>9.16</v>
      </c>
    </row>
    <row r="16" spans="1:10" ht="89.25" x14ac:dyDescent="0.2">
      <c r="A16" s="3" t="s">
        <v>262</v>
      </c>
      <c r="B16">
        <v>1</v>
      </c>
      <c r="C16" s="4">
        <v>1</v>
      </c>
      <c r="D16">
        <v>6</v>
      </c>
      <c r="E16" s="3">
        <v>1</v>
      </c>
      <c r="F16" s="3">
        <v>1</v>
      </c>
      <c r="G16">
        <v>0</v>
      </c>
      <c r="H16">
        <v>1</v>
      </c>
      <c r="I16" s="3">
        <v>1</v>
      </c>
      <c r="J16" s="4">
        <v>13.17</v>
      </c>
    </row>
    <row r="17" spans="1:11" ht="153" x14ac:dyDescent="0.2">
      <c r="A17" s="3" t="s">
        <v>263</v>
      </c>
      <c r="B17">
        <v>1</v>
      </c>
      <c r="C17" s="4">
        <v>1</v>
      </c>
      <c r="D17" s="4">
        <v>7</v>
      </c>
      <c r="E17" s="3">
        <v>1</v>
      </c>
      <c r="F17" s="3">
        <v>1</v>
      </c>
      <c r="G17" s="4">
        <v>1</v>
      </c>
      <c r="H17">
        <v>1</v>
      </c>
      <c r="I17" s="3">
        <v>1</v>
      </c>
      <c r="J17">
        <v>54.4</v>
      </c>
    </row>
    <row r="18" spans="1:11" ht="165.75" x14ac:dyDescent="0.2">
      <c r="A18" s="3" t="s">
        <v>264</v>
      </c>
      <c r="B18">
        <v>1</v>
      </c>
      <c r="C18" s="4">
        <v>1</v>
      </c>
      <c r="D18" s="4">
        <v>7</v>
      </c>
      <c r="E18" s="3">
        <v>1</v>
      </c>
      <c r="F18" s="3">
        <v>1</v>
      </c>
      <c r="G18" s="4">
        <v>1</v>
      </c>
      <c r="H18">
        <v>1</v>
      </c>
      <c r="I18" s="3">
        <v>1</v>
      </c>
      <c r="J18" s="4">
        <v>175.8</v>
      </c>
    </row>
    <row r="19" spans="1:11" ht="102" x14ac:dyDescent="0.2">
      <c r="A19" s="3" t="s">
        <v>265</v>
      </c>
      <c r="B19">
        <v>1</v>
      </c>
      <c r="C19" s="4">
        <v>0</v>
      </c>
      <c r="D19">
        <v>6</v>
      </c>
      <c r="E19" s="3">
        <v>1</v>
      </c>
      <c r="F19" s="3">
        <v>1</v>
      </c>
      <c r="G19" s="4">
        <v>1</v>
      </c>
      <c r="H19">
        <v>1</v>
      </c>
      <c r="I19" s="3">
        <v>1</v>
      </c>
      <c r="J19" s="4">
        <v>13.17</v>
      </c>
    </row>
    <row r="20" spans="1:11" ht="114.75" x14ac:dyDescent="0.2">
      <c r="A20" s="3" t="s">
        <v>266</v>
      </c>
      <c r="B20">
        <v>1</v>
      </c>
      <c r="C20" s="4">
        <v>1</v>
      </c>
      <c r="D20">
        <v>6</v>
      </c>
      <c r="E20" s="3">
        <v>1</v>
      </c>
      <c r="F20" s="3">
        <v>1</v>
      </c>
      <c r="G20" s="4">
        <v>1</v>
      </c>
      <c r="H20">
        <v>1</v>
      </c>
      <c r="I20" s="3">
        <v>1</v>
      </c>
      <c r="J20" s="4">
        <v>20.62</v>
      </c>
    </row>
    <row r="21" spans="1:11" ht="25.5" x14ac:dyDescent="0.2">
      <c r="A21" s="7" t="s">
        <v>688</v>
      </c>
      <c r="B21" t="s">
        <v>689</v>
      </c>
      <c r="C21" t="s">
        <v>689</v>
      </c>
      <c r="D21" t="s">
        <v>689</v>
      </c>
      <c r="E21" t="s">
        <v>689</v>
      </c>
      <c r="F21" t="s">
        <v>690</v>
      </c>
      <c r="G21" t="s">
        <v>689</v>
      </c>
      <c r="H21" t="s">
        <v>689</v>
      </c>
      <c r="I21" t="s">
        <v>689</v>
      </c>
      <c r="J21" t="s">
        <v>690</v>
      </c>
    </row>
    <row r="22" spans="1:11" ht="38.25" x14ac:dyDescent="0.2">
      <c r="A22" s="7" t="s">
        <v>691</v>
      </c>
      <c r="B22">
        <v>0.1</v>
      </c>
      <c r="C22">
        <v>0.2</v>
      </c>
      <c r="D22">
        <v>0.2</v>
      </c>
      <c r="E22">
        <v>0.1</v>
      </c>
      <c r="F22">
        <v>0.1</v>
      </c>
      <c r="G22">
        <v>0.05</v>
      </c>
      <c r="H22">
        <v>0.05</v>
      </c>
      <c r="I22">
        <v>0.1</v>
      </c>
      <c r="J22">
        <v>0.1</v>
      </c>
    </row>
    <row r="23" spans="1:11" x14ac:dyDescent="0.2">
      <c r="A23" s="11" t="s">
        <v>686</v>
      </c>
      <c r="B23">
        <v>1</v>
      </c>
      <c r="C23" s="4">
        <v>1</v>
      </c>
      <c r="D23">
        <v>9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4">
        <v>200</v>
      </c>
    </row>
    <row r="24" spans="1:11" x14ac:dyDescent="0.2">
      <c r="A24" s="11" t="s">
        <v>687</v>
      </c>
      <c r="B24">
        <v>0</v>
      </c>
      <c r="C24" s="4">
        <v>0</v>
      </c>
      <c r="D24">
        <v>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4">
        <v>3</v>
      </c>
    </row>
    <row r="27" spans="1:11" x14ac:dyDescent="0.2">
      <c r="A27" s="24" t="s">
        <v>692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1" ht="25.5" x14ac:dyDescent="0.2">
      <c r="A28" s="7" t="s">
        <v>457</v>
      </c>
      <c r="B28" t="s">
        <v>458</v>
      </c>
      <c r="C28" t="s">
        <v>456</v>
      </c>
      <c r="D28" t="s">
        <v>459</v>
      </c>
      <c r="E28" s="4" t="s">
        <v>460</v>
      </c>
      <c r="F28" t="s">
        <v>461</v>
      </c>
      <c r="G28" t="s">
        <v>462</v>
      </c>
      <c r="H28" t="s">
        <v>463</v>
      </c>
      <c r="I28" t="s">
        <v>464</v>
      </c>
      <c r="J28" s="4" t="s">
        <v>353</v>
      </c>
      <c r="K28" s="7" t="s">
        <v>693</v>
      </c>
    </row>
    <row r="29" spans="1:11" ht="76.5" x14ac:dyDescent="0.2">
      <c r="A29" s="7" t="s">
        <v>258</v>
      </c>
      <c r="B29">
        <f>IF(B$21="min",(B$23-B13)/(B$23-B$24),(B13-B$24)/(B$23-B$24))</f>
        <v>1</v>
      </c>
      <c r="C29">
        <f t="shared" ref="C29:J29" si="0">IF(C$21="min",(C$23-C13)/(C$23-C$24),(C13-C$24)/(C$23-C$24))</f>
        <v>0</v>
      </c>
      <c r="D29">
        <f t="shared" si="0"/>
        <v>0.2</v>
      </c>
      <c r="E29">
        <f t="shared" si="0"/>
        <v>1</v>
      </c>
      <c r="F29">
        <f t="shared" si="0"/>
        <v>0</v>
      </c>
      <c r="G29">
        <f t="shared" si="0"/>
        <v>0</v>
      </c>
      <c r="H29">
        <f t="shared" si="0"/>
        <v>1</v>
      </c>
      <c r="I29">
        <f t="shared" si="0"/>
        <v>1</v>
      </c>
      <c r="J29">
        <f t="shared" si="0"/>
        <v>0.99776649746192891</v>
      </c>
      <c r="K29">
        <f>SUM($B$22*$B29,$C$22*$C29,$D$22*$D29,$E$22*$E29,$F$22*$F29,$G$22*$G29,$H$22*$H29,$I$22*$I29,$J$22*$J29)</f>
        <v>0.48977664974619289</v>
      </c>
    </row>
    <row r="30" spans="1:11" ht="89.25" x14ac:dyDescent="0.2">
      <c r="A30" s="3" t="s">
        <v>260</v>
      </c>
      <c r="B30">
        <f t="shared" ref="B30:J30" si="1">IF(B$21="min",(B$23-B14)/(B$23-B$24),(B14-B$24)/(B$23-B$24))</f>
        <v>1</v>
      </c>
      <c r="C30">
        <f t="shared" si="1"/>
        <v>1</v>
      </c>
      <c r="D30">
        <f t="shared" si="1"/>
        <v>0.2</v>
      </c>
      <c r="E30">
        <f t="shared" si="1"/>
        <v>1</v>
      </c>
      <c r="F30">
        <f t="shared" si="1"/>
        <v>0</v>
      </c>
      <c r="G30">
        <f t="shared" si="1"/>
        <v>0</v>
      </c>
      <c r="H30">
        <f t="shared" si="1"/>
        <v>1</v>
      </c>
      <c r="I30">
        <f t="shared" si="1"/>
        <v>1</v>
      </c>
      <c r="J30">
        <f t="shared" si="1"/>
        <v>0.97162436548223352</v>
      </c>
      <c r="K30">
        <f t="shared" ref="K30:K36" si="2">SUM($B$22*$B30,$C$22*$C30,$D$22*$D30,$E$22*$E30,$F$22*$F30,$G$22*$G30,$H$22*$H30,$I$22*$I30,$J$22*$J30)</f>
        <v>0.6871624365482234</v>
      </c>
    </row>
    <row r="31" spans="1:11" ht="76.5" x14ac:dyDescent="0.2">
      <c r="A31" s="3" t="s">
        <v>261</v>
      </c>
      <c r="B31">
        <f t="shared" ref="B31:J31" si="3">IF(B$21="min",(B$23-B15)/(B$23-B$24),(B15-B$24)/(B$23-B$24))</f>
        <v>1</v>
      </c>
      <c r="C31">
        <f t="shared" si="3"/>
        <v>0</v>
      </c>
      <c r="D31">
        <f t="shared" si="3"/>
        <v>0.4</v>
      </c>
      <c r="E31">
        <f t="shared" si="3"/>
        <v>1</v>
      </c>
      <c r="F31">
        <f t="shared" si="3"/>
        <v>0</v>
      </c>
      <c r="G31">
        <f t="shared" si="3"/>
        <v>0</v>
      </c>
      <c r="H31">
        <f t="shared" si="3"/>
        <v>1</v>
      </c>
      <c r="I31">
        <f t="shared" si="3"/>
        <v>1</v>
      </c>
      <c r="J31">
        <f t="shared" si="3"/>
        <v>0.96873096446700513</v>
      </c>
      <c r="K31">
        <f t="shared" si="2"/>
        <v>0.52687309644670055</v>
      </c>
    </row>
    <row r="32" spans="1:11" ht="89.25" x14ac:dyDescent="0.2">
      <c r="A32" s="3" t="s">
        <v>262</v>
      </c>
      <c r="B32">
        <f t="shared" ref="B32:J32" si="4">IF(B$21="min",(B$23-B16)/(B$23-B$24),(B16-B$24)/(B$23-B$24))</f>
        <v>1</v>
      </c>
      <c r="C32">
        <f t="shared" si="4"/>
        <v>1</v>
      </c>
      <c r="D32">
        <f t="shared" si="4"/>
        <v>0.4</v>
      </c>
      <c r="E32">
        <f t="shared" si="4"/>
        <v>1</v>
      </c>
      <c r="F32">
        <f t="shared" si="4"/>
        <v>0</v>
      </c>
      <c r="G32">
        <f t="shared" si="4"/>
        <v>0</v>
      </c>
      <c r="H32">
        <f t="shared" si="4"/>
        <v>1</v>
      </c>
      <c r="I32">
        <f t="shared" si="4"/>
        <v>1</v>
      </c>
      <c r="J32">
        <f t="shared" si="4"/>
        <v>0.94837563451776652</v>
      </c>
      <c r="K32">
        <f t="shared" si="2"/>
        <v>0.72483756345177675</v>
      </c>
    </row>
    <row r="33" spans="1:11" ht="153" x14ac:dyDescent="0.2">
      <c r="A33" s="3" t="s">
        <v>263</v>
      </c>
      <c r="B33">
        <f t="shared" ref="B33:J33" si="5">IF(B$21="min",(B$23-B17)/(B$23-B$24),(B17-B$24)/(B$23-B$24))</f>
        <v>1</v>
      </c>
      <c r="C33">
        <f t="shared" si="5"/>
        <v>1</v>
      </c>
      <c r="D33">
        <f t="shared" si="5"/>
        <v>0.6</v>
      </c>
      <c r="E33">
        <f t="shared" si="5"/>
        <v>1</v>
      </c>
      <c r="F33">
        <f t="shared" si="5"/>
        <v>0</v>
      </c>
      <c r="G33">
        <f t="shared" si="5"/>
        <v>1</v>
      </c>
      <c r="H33">
        <f t="shared" si="5"/>
        <v>1</v>
      </c>
      <c r="I33">
        <f t="shared" si="5"/>
        <v>1</v>
      </c>
      <c r="J33">
        <f t="shared" si="5"/>
        <v>0.73908629441624363</v>
      </c>
      <c r="K33">
        <f t="shared" si="2"/>
        <v>0.79390862944162444</v>
      </c>
    </row>
    <row r="34" spans="1:11" ht="165.75" x14ac:dyDescent="0.2">
      <c r="A34" s="3" t="s">
        <v>264</v>
      </c>
      <c r="B34">
        <f t="shared" ref="B34:J34" si="6">IF(B$21="min",(B$23-B18)/(B$23-B$24),(B18-B$24)/(B$23-B$24))</f>
        <v>1</v>
      </c>
      <c r="C34">
        <f t="shared" si="6"/>
        <v>1</v>
      </c>
      <c r="D34">
        <f t="shared" si="6"/>
        <v>0.6</v>
      </c>
      <c r="E34">
        <f t="shared" si="6"/>
        <v>1</v>
      </c>
      <c r="F34">
        <f t="shared" si="6"/>
        <v>0</v>
      </c>
      <c r="G34">
        <f t="shared" si="6"/>
        <v>1</v>
      </c>
      <c r="H34">
        <f t="shared" si="6"/>
        <v>1</v>
      </c>
      <c r="I34">
        <f t="shared" si="6"/>
        <v>1</v>
      </c>
      <c r="J34">
        <f t="shared" si="6"/>
        <v>0.12284263959390858</v>
      </c>
      <c r="K34">
        <f t="shared" si="2"/>
        <v>0.73228426395939095</v>
      </c>
    </row>
    <row r="35" spans="1:11" ht="102" x14ac:dyDescent="0.2">
      <c r="A35" s="3" t="s">
        <v>265</v>
      </c>
      <c r="B35">
        <f t="shared" ref="B35:J35" si="7">IF(B$21="min",(B$23-B19)/(B$23-B$24),(B19-B$24)/(B$23-B$24))</f>
        <v>1</v>
      </c>
      <c r="C35">
        <f t="shared" si="7"/>
        <v>0</v>
      </c>
      <c r="D35">
        <f t="shared" si="7"/>
        <v>0.4</v>
      </c>
      <c r="E35">
        <f t="shared" si="7"/>
        <v>1</v>
      </c>
      <c r="F35">
        <f t="shared" si="7"/>
        <v>0</v>
      </c>
      <c r="G35">
        <f t="shared" si="7"/>
        <v>1</v>
      </c>
      <c r="H35">
        <f t="shared" si="7"/>
        <v>1</v>
      </c>
      <c r="I35">
        <f t="shared" si="7"/>
        <v>1</v>
      </c>
      <c r="J35">
        <f t="shared" si="7"/>
        <v>0.94837563451776652</v>
      </c>
      <c r="K35">
        <f t="shared" si="2"/>
        <v>0.57483756345177661</v>
      </c>
    </row>
    <row r="36" spans="1:11" ht="114.75" x14ac:dyDescent="0.2">
      <c r="A36" s="3" t="s">
        <v>266</v>
      </c>
      <c r="B36">
        <f t="shared" ref="B36:J36" si="8">IF(B$21="min",(B$23-B20)/(B$23-B$24),(B20-B$24)/(B$23-B$24))</f>
        <v>1</v>
      </c>
      <c r="C36">
        <f t="shared" si="8"/>
        <v>1</v>
      </c>
      <c r="D36">
        <f t="shared" si="8"/>
        <v>0.4</v>
      </c>
      <c r="E36">
        <f t="shared" si="8"/>
        <v>1</v>
      </c>
      <c r="F36">
        <f t="shared" si="8"/>
        <v>0</v>
      </c>
      <c r="G36">
        <f t="shared" si="8"/>
        <v>1</v>
      </c>
      <c r="H36">
        <f t="shared" si="8"/>
        <v>1</v>
      </c>
      <c r="I36">
        <f t="shared" si="8"/>
        <v>1</v>
      </c>
      <c r="J36">
        <f t="shared" si="8"/>
        <v>0.91055837563451769</v>
      </c>
      <c r="K36">
        <f t="shared" si="2"/>
        <v>0.77105583756345197</v>
      </c>
    </row>
  </sheetData>
  <mergeCells count="1">
    <mergeCell ref="A27:J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13" sqref="M13"/>
    </sheetView>
  </sheetViews>
  <sheetFormatPr defaultRowHeight="12.75" x14ac:dyDescent="0.2"/>
  <cols>
    <col min="1" max="1" width="26.42578125" style="3" customWidth="1"/>
    <col min="2" max="2" width="14.42578125" customWidth="1"/>
    <col min="3" max="3" width="15.42578125" style="3" bestFit="1" customWidth="1"/>
    <col min="4" max="4" width="19.28515625" style="3" customWidth="1"/>
    <col min="5" max="5" width="15.28515625" customWidth="1"/>
    <col min="6" max="6" width="13" style="3" customWidth="1"/>
    <col min="7" max="7" width="22" style="3" customWidth="1"/>
    <col min="13" max="13" width="9.140625" style="3"/>
  </cols>
  <sheetData>
    <row r="1" spans="1:13" ht="51" x14ac:dyDescent="0.2">
      <c r="A1" s="7" t="s">
        <v>479</v>
      </c>
      <c r="B1" s="7" t="s">
        <v>480</v>
      </c>
      <c r="C1" s="7" t="s">
        <v>481</v>
      </c>
      <c r="D1" s="7" t="s">
        <v>483</v>
      </c>
      <c r="E1" s="7" t="s">
        <v>485</v>
      </c>
      <c r="F1" s="7" t="s">
        <v>486</v>
      </c>
      <c r="G1" s="7" t="s">
        <v>488</v>
      </c>
      <c r="H1" s="7" t="s">
        <v>490</v>
      </c>
      <c r="I1" s="7" t="s">
        <v>492</v>
      </c>
      <c r="J1" s="7" t="s">
        <v>493</v>
      </c>
      <c r="K1" s="7" t="s">
        <v>375</v>
      </c>
      <c r="L1" s="7" t="s">
        <v>451</v>
      </c>
      <c r="M1" s="7" t="s">
        <v>353</v>
      </c>
    </row>
    <row r="2" spans="1:13" ht="51" x14ac:dyDescent="0.2">
      <c r="A2" s="7" t="s">
        <v>17</v>
      </c>
      <c r="B2">
        <v>8</v>
      </c>
      <c r="C2" s="3" t="s">
        <v>482</v>
      </c>
      <c r="D2" s="3" t="s">
        <v>484</v>
      </c>
      <c r="E2">
        <v>256</v>
      </c>
      <c r="F2" s="3" t="s">
        <v>487</v>
      </c>
      <c r="G2" s="3" t="s">
        <v>489</v>
      </c>
      <c r="H2" t="s">
        <v>491</v>
      </c>
      <c r="I2">
        <v>15.35</v>
      </c>
      <c r="J2">
        <v>70.12</v>
      </c>
      <c r="K2">
        <v>4.4000000000000004</v>
      </c>
      <c r="L2">
        <v>48</v>
      </c>
      <c r="M2" s="3" t="s">
        <v>494</v>
      </c>
    </row>
    <row r="3" spans="1:13" ht="76.5" x14ac:dyDescent="0.2">
      <c r="A3" s="3" t="s">
        <v>267</v>
      </c>
      <c r="B3">
        <v>8</v>
      </c>
      <c r="C3" s="3" t="s">
        <v>496</v>
      </c>
      <c r="D3" s="3" t="s">
        <v>484</v>
      </c>
      <c r="E3">
        <v>128</v>
      </c>
      <c r="F3" s="3" t="s">
        <v>497</v>
      </c>
      <c r="G3" s="3" t="s">
        <v>489</v>
      </c>
      <c r="H3" t="s">
        <v>491</v>
      </c>
      <c r="I3">
        <v>15.22</v>
      </c>
      <c r="J3">
        <v>70.12</v>
      </c>
      <c r="K3">
        <v>4.4000000000000004</v>
      </c>
      <c r="L3">
        <v>48</v>
      </c>
      <c r="M3" s="3" t="s">
        <v>495</v>
      </c>
    </row>
    <row r="4" spans="1:13" ht="76.5" x14ac:dyDescent="0.2">
      <c r="A4" s="7" t="s">
        <v>269</v>
      </c>
      <c r="B4">
        <v>16</v>
      </c>
      <c r="C4" s="3" t="s">
        <v>496</v>
      </c>
      <c r="D4" s="3" t="s">
        <v>484</v>
      </c>
      <c r="E4">
        <v>256</v>
      </c>
      <c r="F4" s="3" t="s">
        <v>497</v>
      </c>
      <c r="G4" s="3" t="s">
        <v>489</v>
      </c>
      <c r="H4" t="s">
        <v>491</v>
      </c>
      <c r="I4" s="4">
        <v>15.23</v>
      </c>
      <c r="J4">
        <v>70.12</v>
      </c>
      <c r="K4">
        <v>4.4000000000000004</v>
      </c>
      <c r="L4">
        <v>48</v>
      </c>
      <c r="M4" s="3" t="s">
        <v>498</v>
      </c>
    </row>
    <row r="5" spans="1:13" ht="25.5" x14ac:dyDescent="0.2">
      <c r="A5" s="7" t="s">
        <v>270</v>
      </c>
      <c r="B5">
        <v>8</v>
      </c>
      <c r="C5" s="3" t="s">
        <v>482</v>
      </c>
      <c r="D5" s="3" t="s">
        <v>484</v>
      </c>
      <c r="E5">
        <v>256</v>
      </c>
      <c r="F5" s="3" t="s">
        <v>482</v>
      </c>
      <c r="G5" s="3" t="s">
        <v>489</v>
      </c>
      <c r="H5" t="s">
        <v>491</v>
      </c>
      <c r="I5">
        <v>18.7</v>
      </c>
      <c r="J5">
        <v>67</v>
      </c>
      <c r="K5">
        <v>14</v>
      </c>
      <c r="L5">
        <v>82</v>
      </c>
      <c r="M5" s="3" t="s">
        <v>499</v>
      </c>
    </row>
    <row r="6" spans="1:13" ht="25.5" x14ac:dyDescent="0.2">
      <c r="A6" s="7" t="s">
        <v>271</v>
      </c>
      <c r="B6">
        <v>8</v>
      </c>
      <c r="C6" s="3" t="s">
        <v>482</v>
      </c>
      <c r="D6" s="3" t="s">
        <v>484</v>
      </c>
      <c r="E6">
        <v>64</v>
      </c>
      <c r="F6" s="3" t="s">
        <v>501</v>
      </c>
      <c r="G6" s="3" t="s">
        <v>489</v>
      </c>
      <c r="H6" s="4" t="s">
        <v>502</v>
      </c>
      <c r="I6">
        <v>13.5</v>
      </c>
      <c r="J6">
        <v>66</v>
      </c>
      <c r="K6">
        <v>15</v>
      </c>
      <c r="L6">
        <v>82</v>
      </c>
      <c r="M6" s="3" t="s">
        <v>500</v>
      </c>
    </row>
    <row r="7" spans="1:13" ht="25.5" x14ac:dyDescent="0.2">
      <c r="A7" s="7" t="s">
        <v>272</v>
      </c>
      <c r="B7">
        <v>8</v>
      </c>
      <c r="C7" s="3" t="s">
        <v>482</v>
      </c>
      <c r="D7" s="3" t="s">
        <v>484</v>
      </c>
      <c r="E7">
        <v>128</v>
      </c>
      <c r="F7" s="3" t="s">
        <v>482</v>
      </c>
      <c r="G7" s="3" t="s">
        <v>489</v>
      </c>
      <c r="H7" t="s">
        <v>491</v>
      </c>
      <c r="I7">
        <v>17</v>
      </c>
      <c r="J7">
        <v>68</v>
      </c>
      <c r="K7">
        <v>13</v>
      </c>
      <c r="L7">
        <v>84</v>
      </c>
      <c r="M7" s="3" t="s">
        <v>503</v>
      </c>
    </row>
    <row r="8" spans="1:13" ht="25.5" x14ac:dyDescent="0.2">
      <c r="A8" s="7" t="s">
        <v>274</v>
      </c>
      <c r="B8">
        <v>16</v>
      </c>
      <c r="C8" s="3" t="s">
        <v>482</v>
      </c>
      <c r="D8" s="3" t="s">
        <v>484</v>
      </c>
      <c r="E8">
        <v>256</v>
      </c>
      <c r="F8" s="3" t="s">
        <v>482</v>
      </c>
      <c r="G8" s="3" t="s">
        <v>489</v>
      </c>
      <c r="H8" t="s">
        <v>491</v>
      </c>
      <c r="I8">
        <v>17.899999999999999</v>
      </c>
      <c r="J8">
        <v>68</v>
      </c>
      <c r="K8">
        <v>14</v>
      </c>
      <c r="L8">
        <v>84</v>
      </c>
      <c r="M8" s="3" t="s">
        <v>504</v>
      </c>
    </row>
    <row r="9" spans="1:13" ht="25.5" x14ac:dyDescent="0.2">
      <c r="A9" s="7" t="s">
        <v>273</v>
      </c>
      <c r="B9">
        <v>8</v>
      </c>
      <c r="C9" s="3" t="s">
        <v>482</v>
      </c>
      <c r="D9" s="3" t="s">
        <v>484</v>
      </c>
      <c r="E9">
        <v>128</v>
      </c>
      <c r="F9" s="3" t="s">
        <v>487</v>
      </c>
      <c r="G9" s="3" t="s">
        <v>489</v>
      </c>
      <c r="H9" s="4" t="s">
        <v>502</v>
      </c>
      <c r="I9">
        <v>18.8</v>
      </c>
      <c r="J9">
        <v>67</v>
      </c>
      <c r="K9">
        <v>14</v>
      </c>
      <c r="L9">
        <v>83</v>
      </c>
      <c r="M9" s="3" t="s">
        <v>505</v>
      </c>
    </row>
    <row r="10" spans="1:13" ht="25.5" x14ac:dyDescent="0.2">
      <c r="A10" s="7" t="s">
        <v>275</v>
      </c>
      <c r="B10">
        <v>8</v>
      </c>
      <c r="C10" s="3" t="s">
        <v>482</v>
      </c>
      <c r="D10" s="3" t="s">
        <v>484</v>
      </c>
      <c r="E10">
        <v>128</v>
      </c>
      <c r="F10" s="3" t="s">
        <v>487</v>
      </c>
      <c r="G10" s="3" t="s">
        <v>489</v>
      </c>
      <c r="H10" t="s">
        <v>491</v>
      </c>
      <c r="I10">
        <v>20.399999999999999</v>
      </c>
      <c r="J10">
        <v>67.5</v>
      </c>
      <c r="K10">
        <v>15</v>
      </c>
      <c r="L10">
        <v>83.5</v>
      </c>
      <c r="M10" s="3" t="s">
        <v>506</v>
      </c>
    </row>
    <row r="11" spans="1:13" ht="25.5" x14ac:dyDescent="0.2">
      <c r="A11" s="7" t="s">
        <v>276</v>
      </c>
      <c r="B11">
        <v>16</v>
      </c>
      <c r="C11" s="3" t="s">
        <v>482</v>
      </c>
      <c r="D11" s="3" t="s">
        <v>484</v>
      </c>
      <c r="E11">
        <v>256</v>
      </c>
      <c r="F11" s="3" t="s">
        <v>487</v>
      </c>
      <c r="G11" s="3" t="s">
        <v>489</v>
      </c>
      <c r="H11" s="4" t="s">
        <v>502</v>
      </c>
      <c r="I11">
        <v>19.8</v>
      </c>
      <c r="J11">
        <v>68</v>
      </c>
      <c r="K11">
        <v>15</v>
      </c>
      <c r="L11">
        <v>84</v>
      </c>
      <c r="M11" s="3" t="s">
        <v>507</v>
      </c>
    </row>
    <row r="12" spans="1:13" ht="25.5" x14ac:dyDescent="0.2">
      <c r="A12" s="7" t="s">
        <v>277</v>
      </c>
      <c r="B12">
        <v>16</v>
      </c>
      <c r="C12" s="3" t="s">
        <v>482</v>
      </c>
      <c r="D12" s="3" t="s">
        <v>484</v>
      </c>
      <c r="E12">
        <v>256</v>
      </c>
      <c r="F12" s="3" t="s">
        <v>487</v>
      </c>
      <c r="G12" s="3" t="s">
        <v>489</v>
      </c>
      <c r="H12" t="s">
        <v>491</v>
      </c>
      <c r="I12">
        <v>19</v>
      </c>
      <c r="J12">
        <v>67</v>
      </c>
      <c r="K12">
        <v>14</v>
      </c>
      <c r="L12">
        <v>82</v>
      </c>
      <c r="M12" s="3" t="s">
        <v>508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85" zoomScaleNormal="85" workbookViewId="0">
      <selection activeCell="A16" sqref="A11:A16"/>
    </sheetView>
  </sheetViews>
  <sheetFormatPr defaultRowHeight="12.75" x14ac:dyDescent="0.2"/>
  <cols>
    <col min="1" max="1" width="23.42578125" style="3" customWidth="1"/>
    <col min="2" max="2" width="20.7109375" customWidth="1"/>
    <col min="3" max="3" width="16.140625" customWidth="1"/>
    <col min="4" max="4" width="16.28515625" style="3" customWidth="1"/>
    <col min="5" max="5" width="14" bestFit="1" customWidth="1"/>
    <col min="6" max="6" width="13.28515625" bestFit="1" customWidth="1"/>
    <col min="7" max="7" width="17.28515625" customWidth="1"/>
    <col min="8" max="8" width="15.5703125" customWidth="1"/>
    <col min="9" max="9" width="18.5703125" customWidth="1"/>
    <col min="10" max="10" width="17.7109375" customWidth="1"/>
    <col min="11" max="11" width="14.28515625" customWidth="1"/>
    <col min="13" max="13" width="11.5703125" style="3" bestFit="1" customWidth="1"/>
    <col min="14" max="14" width="12.5703125" customWidth="1"/>
    <col min="15" max="15" width="10.85546875" style="3" customWidth="1"/>
    <col min="16" max="16" width="9.5703125" style="3" customWidth="1"/>
  </cols>
  <sheetData>
    <row r="1" spans="1:16" ht="102" x14ac:dyDescent="0.2">
      <c r="A1" s="3" t="s">
        <v>509</v>
      </c>
      <c r="B1" s="3" t="s">
        <v>510</v>
      </c>
      <c r="C1" s="3" t="s">
        <v>512</v>
      </c>
      <c r="D1" s="3" t="s">
        <v>514</v>
      </c>
      <c r="E1" s="3" t="s">
        <v>515</v>
      </c>
      <c r="F1" s="3" t="s">
        <v>516</v>
      </c>
      <c r="G1" s="3" t="s">
        <v>517</v>
      </c>
      <c r="H1" s="3" t="s">
        <v>518</v>
      </c>
      <c r="I1" s="3" t="s">
        <v>520</v>
      </c>
      <c r="J1" s="3" t="s">
        <v>521</v>
      </c>
      <c r="K1" s="3" t="s">
        <v>522</v>
      </c>
      <c r="L1" s="3" t="s">
        <v>523</v>
      </c>
      <c r="M1" s="3" t="s">
        <v>524</v>
      </c>
      <c r="N1" s="3" t="s">
        <v>526</v>
      </c>
      <c r="O1" s="3" t="s">
        <v>528</v>
      </c>
      <c r="P1" s="3" t="s">
        <v>353</v>
      </c>
    </row>
    <row r="2" spans="1:16" ht="63.75" x14ac:dyDescent="0.2">
      <c r="A2" s="7" t="s">
        <v>18</v>
      </c>
      <c r="B2" t="s">
        <v>511</v>
      </c>
      <c r="C2" t="s">
        <v>513</v>
      </c>
      <c r="D2" s="3" t="s">
        <v>532</v>
      </c>
      <c r="E2">
        <v>250000</v>
      </c>
      <c r="F2">
        <v>15000</v>
      </c>
      <c r="G2" s="10">
        <v>500000</v>
      </c>
      <c r="H2" t="s">
        <v>519</v>
      </c>
      <c r="I2">
        <v>250</v>
      </c>
      <c r="J2">
        <v>250</v>
      </c>
      <c r="K2">
        <v>250</v>
      </c>
      <c r="L2">
        <v>100</v>
      </c>
      <c r="M2" s="3" t="s">
        <v>525</v>
      </c>
      <c r="N2" s="3" t="s">
        <v>527</v>
      </c>
      <c r="O2" s="3" t="s">
        <v>534</v>
      </c>
      <c r="P2" s="3" t="s">
        <v>529</v>
      </c>
    </row>
    <row r="3" spans="1:16" ht="63.75" x14ac:dyDescent="0.2">
      <c r="A3" s="11" t="s">
        <v>278</v>
      </c>
      <c r="B3" t="s">
        <v>530</v>
      </c>
      <c r="C3" t="s">
        <v>531</v>
      </c>
      <c r="D3" s="3" t="s">
        <v>519</v>
      </c>
      <c r="E3">
        <v>100000</v>
      </c>
      <c r="F3">
        <v>10000</v>
      </c>
      <c r="G3">
        <v>450000</v>
      </c>
      <c r="H3" t="s">
        <v>533</v>
      </c>
      <c r="I3">
        <v>250</v>
      </c>
      <c r="J3">
        <v>250</v>
      </c>
      <c r="K3">
        <v>250</v>
      </c>
      <c r="L3">
        <v>50</v>
      </c>
      <c r="M3" s="3" t="s">
        <v>525</v>
      </c>
      <c r="N3" s="3" t="s">
        <v>539</v>
      </c>
      <c r="O3" s="3" t="s">
        <v>534</v>
      </c>
      <c r="P3" s="3" t="s">
        <v>540</v>
      </c>
    </row>
    <row r="4" spans="1:16" ht="63.75" x14ac:dyDescent="0.2">
      <c r="A4" s="11" t="s">
        <v>285</v>
      </c>
      <c r="B4" t="s">
        <v>537</v>
      </c>
      <c r="C4" t="s">
        <v>530</v>
      </c>
      <c r="D4" s="3" t="s">
        <v>531</v>
      </c>
      <c r="E4">
        <v>500000</v>
      </c>
      <c r="F4">
        <v>20000</v>
      </c>
      <c r="G4" s="10">
        <v>700000</v>
      </c>
      <c r="H4" t="s">
        <v>538</v>
      </c>
      <c r="I4">
        <v>750</v>
      </c>
      <c r="J4">
        <v>750</v>
      </c>
      <c r="K4">
        <v>750</v>
      </c>
      <c r="L4">
        <v>200</v>
      </c>
      <c r="M4" s="3" t="s">
        <v>525</v>
      </c>
      <c r="N4" s="3" t="s">
        <v>539</v>
      </c>
      <c r="O4" s="3" t="s">
        <v>534</v>
      </c>
      <c r="P4" s="3" t="s">
        <v>541</v>
      </c>
    </row>
    <row r="5" spans="1:16" ht="63.75" x14ac:dyDescent="0.2">
      <c r="A5" s="11" t="s">
        <v>535</v>
      </c>
      <c r="B5" t="s">
        <v>542</v>
      </c>
      <c r="C5" t="s">
        <v>543</v>
      </c>
      <c r="D5" s="3" t="s">
        <v>544</v>
      </c>
      <c r="E5">
        <v>750000</v>
      </c>
      <c r="F5">
        <v>30000</v>
      </c>
      <c r="G5" s="10">
        <v>900000</v>
      </c>
      <c r="H5" s="3" t="s">
        <v>532</v>
      </c>
      <c r="I5">
        <v>2500</v>
      </c>
      <c r="J5">
        <v>2500</v>
      </c>
      <c r="K5">
        <v>2500</v>
      </c>
      <c r="L5">
        <v>300</v>
      </c>
      <c r="M5" s="3" t="s">
        <v>525</v>
      </c>
      <c r="N5" s="3" t="s">
        <v>539</v>
      </c>
      <c r="O5" s="3" t="s">
        <v>545</v>
      </c>
      <c r="P5" s="3" t="s">
        <v>546</v>
      </c>
    </row>
    <row r="6" spans="1:16" ht="63.75" x14ac:dyDescent="0.2">
      <c r="A6" s="11" t="s">
        <v>536</v>
      </c>
      <c r="B6" t="s">
        <v>547</v>
      </c>
      <c r="C6" t="s">
        <v>537</v>
      </c>
      <c r="D6" t="s">
        <v>548</v>
      </c>
      <c r="E6">
        <v>1000000</v>
      </c>
      <c r="F6">
        <v>50000</v>
      </c>
      <c r="G6" s="10">
        <v>1100000</v>
      </c>
      <c r="H6" s="3" t="s">
        <v>549</v>
      </c>
      <c r="I6">
        <v>5000</v>
      </c>
      <c r="J6">
        <v>5000</v>
      </c>
      <c r="K6">
        <v>5000</v>
      </c>
      <c r="L6">
        <v>500</v>
      </c>
      <c r="M6" s="3" t="s">
        <v>525</v>
      </c>
      <c r="N6" s="3" t="s">
        <v>539</v>
      </c>
      <c r="O6" s="3" t="s">
        <v>545</v>
      </c>
      <c r="P6" s="3" t="s">
        <v>550</v>
      </c>
    </row>
    <row r="7" spans="1:16" ht="63.75" x14ac:dyDescent="0.2">
      <c r="A7" s="11" t="s">
        <v>286</v>
      </c>
      <c r="B7" s="4" t="s">
        <v>552</v>
      </c>
      <c r="C7" s="4" t="s">
        <v>553</v>
      </c>
      <c r="D7" s="7" t="s">
        <v>531</v>
      </c>
      <c r="E7">
        <v>400000</v>
      </c>
      <c r="F7">
        <v>25000</v>
      </c>
      <c r="G7" s="10">
        <v>300000</v>
      </c>
      <c r="H7" s="4" t="s">
        <v>553</v>
      </c>
      <c r="I7">
        <v>5000</v>
      </c>
      <c r="J7">
        <v>200</v>
      </c>
      <c r="K7">
        <v>200</v>
      </c>
      <c r="L7">
        <v>200</v>
      </c>
      <c r="M7" s="3" t="s">
        <v>525</v>
      </c>
      <c r="N7" s="3" t="s">
        <v>539</v>
      </c>
      <c r="O7" s="7" t="s">
        <v>558</v>
      </c>
      <c r="P7" s="3" t="s">
        <v>551</v>
      </c>
    </row>
    <row r="8" spans="1:16" ht="114.75" x14ac:dyDescent="0.2">
      <c r="A8" s="11" t="s">
        <v>287</v>
      </c>
      <c r="B8" t="s">
        <v>554</v>
      </c>
      <c r="C8" s="4" t="s">
        <v>555</v>
      </c>
      <c r="D8" s="3">
        <v>0</v>
      </c>
      <c r="E8">
        <v>10000</v>
      </c>
      <c r="F8">
        <v>4000</v>
      </c>
      <c r="G8" s="10">
        <v>100000</v>
      </c>
      <c r="H8" s="4" t="s">
        <v>555</v>
      </c>
      <c r="I8">
        <v>10</v>
      </c>
      <c r="J8">
        <v>0</v>
      </c>
      <c r="K8">
        <v>0</v>
      </c>
      <c r="L8">
        <v>20</v>
      </c>
      <c r="M8" s="3" t="s">
        <v>556</v>
      </c>
      <c r="N8" t="s">
        <v>557</v>
      </c>
      <c r="O8" s="7" t="s">
        <v>559</v>
      </c>
      <c r="P8" s="7" t="s">
        <v>560</v>
      </c>
    </row>
    <row r="9" spans="1:16" ht="96" x14ac:dyDescent="0.2">
      <c r="A9" s="11" t="s">
        <v>288</v>
      </c>
      <c r="B9" s="4" t="s">
        <v>538</v>
      </c>
      <c r="C9" t="s">
        <v>554</v>
      </c>
      <c r="D9" s="3">
        <v>0</v>
      </c>
      <c r="E9">
        <v>50000</v>
      </c>
      <c r="F9">
        <v>9000</v>
      </c>
      <c r="G9" s="10">
        <v>120000</v>
      </c>
      <c r="H9">
        <v>170</v>
      </c>
      <c r="I9">
        <v>250</v>
      </c>
      <c r="J9">
        <v>0</v>
      </c>
      <c r="K9">
        <v>0</v>
      </c>
      <c r="L9">
        <v>50</v>
      </c>
      <c r="M9" s="13" t="s">
        <v>561</v>
      </c>
      <c r="N9" t="s">
        <v>562</v>
      </c>
      <c r="O9" s="7" t="s">
        <v>558</v>
      </c>
      <c r="P9" s="7" t="s">
        <v>563</v>
      </c>
    </row>
    <row r="10" spans="1:16" ht="72" x14ac:dyDescent="0.2">
      <c r="A10" s="11" t="s">
        <v>289</v>
      </c>
      <c r="B10">
        <v>450</v>
      </c>
      <c r="C10">
        <v>225</v>
      </c>
      <c r="D10" s="3">
        <v>0</v>
      </c>
      <c r="E10">
        <v>280000</v>
      </c>
      <c r="F10">
        <v>12000</v>
      </c>
      <c r="G10" s="10">
        <v>150000</v>
      </c>
      <c r="H10">
        <v>750</v>
      </c>
      <c r="I10">
        <v>225</v>
      </c>
      <c r="J10">
        <v>0</v>
      </c>
      <c r="K10">
        <v>0</v>
      </c>
      <c r="L10">
        <v>150</v>
      </c>
      <c r="M10" s="13" t="s">
        <v>565</v>
      </c>
      <c r="N10" s="4" t="s">
        <v>562</v>
      </c>
      <c r="O10" s="7" t="s">
        <v>558</v>
      </c>
      <c r="P10" s="7" t="s">
        <v>564</v>
      </c>
    </row>
    <row r="11" spans="1:16" x14ac:dyDescent="0.2">
      <c r="A11" s="11"/>
    </row>
    <row r="12" spans="1:16" x14ac:dyDescent="0.2">
      <c r="A12" s="11"/>
    </row>
    <row r="13" spans="1:16" x14ac:dyDescent="0.2">
      <c r="A13" s="11"/>
    </row>
    <row r="14" spans="1:16" x14ac:dyDescent="0.2">
      <c r="A14" s="11"/>
    </row>
    <row r="15" spans="1:16" x14ac:dyDescent="0.2">
      <c r="A15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1. ВОЛС</vt:lpstr>
      <vt:lpstr>2. Оптические кроссы</vt:lpstr>
      <vt:lpstr>3. Адаптерные панели</vt:lpstr>
      <vt:lpstr>4. Сплайс кассеты</vt:lpstr>
      <vt:lpstr>5. Шнуры ВОЛС</vt:lpstr>
      <vt:lpstr>6. Коннекторы</vt:lpstr>
      <vt:lpstr>7. KVM консоли</vt:lpstr>
      <vt:lpstr>8. Межсетевые экраны</vt:lpstr>
      <vt:lpstr>9. ИБП</vt:lpstr>
      <vt:lpstr>10. Коммутаторы</vt:lpstr>
      <vt:lpstr>11. Блок розеток</vt:lpstr>
      <vt:lpstr>12. Серверы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2018-03-11T15:26:48Z</dcterms:created>
  <dcterms:modified xsi:type="dcterms:W3CDTF">2018-04-08T22:08:30Z</dcterms:modified>
</cp:coreProperties>
</file>