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cognizantonline-my.sharepoint.com/personal/690417_cognizant_com/Documents/2025_GenC/CMT/"/>
    </mc:Choice>
  </mc:AlternateContent>
  <xr:revisionPtr revIDLastSave="125" documentId="13_ncr:1_{3C60ED20-B4EC-481A-8A89-84BFA7E41FA3}" xr6:coauthVersionLast="47" xr6:coauthVersionMax="47" xr10:uidLastSave="{D77AB9B0-987C-4ADE-87DC-91CF42EB0ECA}"/>
  <bookViews>
    <workbookView xWindow="-110" yWindow="-110" windowWidth="19420" windowHeight="10300" xr2:uid="{00000000-000D-0000-FFFF-FFFF00000000}"/>
  </bookViews>
  <sheets>
    <sheet name="ModuleList" sheetId="1" r:id="rId1"/>
    <sheet name="ModuleTOC C_Basic_Advanced" sheetId="6" r:id="rId2"/>
    <sheet name="ModuleTOC&lt;UNIX&gt;_Advanced" sheetId="7" r:id="rId3"/>
    <sheet name="ModuleTOC Unix_ShellScripting" sheetId="14" r:id="rId4"/>
    <sheet name="Stage 1_Scope" sheetId="5" r:id="rId5"/>
    <sheet name="Stage2-Microservice_Cloud_Scope" sheetId="3" r:id="rId6"/>
    <sheet name="EvaluationRubrics" sheetId="12" state="hidden" r:id="rId7"/>
    <sheet name="SupportRequiredFromBU" sheetId="13" state="hidden" r:id="rId8"/>
    <sheet name="Performance_Outcomes" sheetId="4" state="hidden" r:id="rId9"/>
  </sheets>
  <definedNames>
    <definedName name="________cps2" localSheetId="1">#REF!</definedName>
    <definedName name="________cps2" localSheetId="3">#REF!</definedName>
    <definedName name="________cps2" localSheetId="2">#REF!</definedName>
    <definedName name="________cps2" localSheetId="4">#REF!</definedName>
    <definedName name="________cps2">#REF!</definedName>
    <definedName name="________cps3" localSheetId="1">#REF!</definedName>
    <definedName name="________cps3" localSheetId="3">#REF!</definedName>
    <definedName name="________cps3" localSheetId="2">#REF!</definedName>
    <definedName name="________cps3" localSheetId="4">#REF!</definedName>
    <definedName name="________cps3">#REF!</definedName>
    <definedName name="_______cps2" localSheetId="1">#REF!</definedName>
    <definedName name="_______cps2" localSheetId="3">#REF!</definedName>
    <definedName name="_______cps2" localSheetId="2">#REF!</definedName>
    <definedName name="_______cps2" localSheetId="4">#REF!</definedName>
    <definedName name="_______cps2">#REF!</definedName>
    <definedName name="_______cps3" localSheetId="1">#REF!</definedName>
    <definedName name="_______cps3" localSheetId="3">#REF!</definedName>
    <definedName name="_______cps3" localSheetId="2">#REF!</definedName>
    <definedName name="_______cps3" localSheetId="4">#REF!</definedName>
    <definedName name="_______cps3">#REF!</definedName>
    <definedName name="______cps2" localSheetId="1">#REF!</definedName>
    <definedName name="______cps2" localSheetId="3">#REF!</definedName>
    <definedName name="______cps2" localSheetId="2">#REF!</definedName>
    <definedName name="______cps2" localSheetId="4">#REF!</definedName>
    <definedName name="______cps2">#REF!</definedName>
    <definedName name="______cps3" localSheetId="1">#REF!</definedName>
    <definedName name="______cps3" localSheetId="3">#REF!</definedName>
    <definedName name="______cps3" localSheetId="2">#REF!</definedName>
    <definedName name="______cps3" localSheetId="4">#REF!</definedName>
    <definedName name="______cps3">#REF!</definedName>
    <definedName name="_____cps2" localSheetId="1">#REF!</definedName>
    <definedName name="_____cps2" localSheetId="3">#REF!</definedName>
    <definedName name="_____cps2" localSheetId="2">#REF!</definedName>
    <definedName name="_____cps2" localSheetId="4">#REF!</definedName>
    <definedName name="_____cps2">#REF!</definedName>
    <definedName name="_____cps3" localSheetId="1">#REF!</definedName>
    <definedName name="_____cps3" localSheetId="3">#REF!</definedName>
    <definedName name="_____cps3" localSheetId="2">#REF!</definedName>
    <definedName name="_____cps3" localSheetId="4">#REF!</definedName>
    <definedName name="_____cps3">#REF!</definedName>
    <definedName name="____cps2" localSheetId="1">#REF!</definedName>
    <definedName name="____cps2" localSheetId="3">#REF!</definedName>
    <definedName name="____cps2" localSheetId="2">#REF!</definedName>
    <definedName name="____cps2" localSheetId="4">#REF!</definedName>
    <definedName name="____cps2">#REF!</definedName>
    <definedName name="____cps3" localSheetId="1">#REF!</definedName>
    <definedName name="____cps3" localSheetId="3">#REF!</definedName>
    <definedName name="____cps3" localSheetId="2">#REF!</definedName>
    <definedName name="____cps3" localSheetId="4">#REF!</definedName>
    <definedName name="____cps3">#REF!</definedName>
    <definedName name="___cps2" localSheetId="1">#REF!</definedName>
    <definedName name="___cps2" localSheetId="3">#REF!</definedName>
    <definedName name="___cps2" localSheetId="2">#REF!</definedName>
    <definedName name="___cps2" localSheetId="4">#REF!</definedName>
    <definedName name="___cps2">#REF!</definedName>
    <definedName name="___cps3" localSheetId="1">#REF!</definedName>
    <definedName name="___cps3" localSheetId="3">#REF!</definedName>
    <definedName name="___cps3" localSheetId="2">#REF!</definedName>
    <definedName name="___cps3" localSheetId="4">#REF!</definedName>
    <definedName name="___cps3">#REF!</definedName>
    <definedName name="__cps2" localSheetId="1">#REF!</definedName>
    <definedName name="__cps2" localSheetId="3">#REF!</definedName>
    <definedName name="__cps2" localSheetId="2">#REF!</definedName>
    <definedName name="__cps2" localSheetId="4">#REF!</definedName>
    <definedName name="__cps2">#REF!</definedName>
    <definedName name="__cps3" localSheetId="1">#REF!</definedName>
    <definedName name="__cps3" localSheetId="3">#REF!</definedName>
    <definedName name="__cps3" localSheetId="2">#REF!</definedName>
    <definedName name="__cps3" localSheetId="4">#REF!</definedName>
    <definedName name="__cps3">#REF!</definedName>
    <definedName name="_cps1" localSheetId="1">#REF!</definedName>
    <definedName name="_cps1" localSheetId="3">#REF!</definedName>
    <definedName name="_cps1" localSheetId="2">#REF!</definedName>
    <definedName name="_cps1" localSheetId="4">#REF!</definedName>
    <definedName name="_cps1">#REF!</definedName>
    <definedName name="_cps2" localSheetId="1">#REF!</definedName>
    <definedName name="_cps2" localSheetId="3">#REF!</definedName>
    <definedName name="_cps2" localSheetId="2">#REF!</definedName>
    <definedName name="_cps2" localSheetId="4">#REF!</definedName>
    <definedName name="_cps2">#REF!</definedName>
    <definedName name="_cps3" localSheetId="1">#REF!</definedName>
    <definedName name="_cps3" localSheetId="3">#REF!</definedName>
    <definedName name="_cps3" localSheetId="2">#REF!</definedName>
    <definedName name="_cps3" localSheetId="4">#REF!</definedName>
    <definedName name="_cps3">#REF!</definedName>
    <definedName name="_xlnm._FilterDatabase" localSheetId="0" hidden="1">ModuleList!$A$1:$I$34</definedName>
    <definedName name="abc" localSheetId="1">#REF!</definedName>
    <definedName name="abc" localSheetId="3">#REF!</definedName>
    <definedName name="abc" localSheetId="2">#REF!</definedName>
    <definedName name="abc" localSheetId="4">#REF!</definedName>
    <definedName name="abc">#REF!</definedName>
    <definedName name="csharp" localSheetId="1">#REF!</definedName>
    <definedName name="csharp" localSheetId="3">#REF!</definedName>
    <definedName name="csharp" localSheetId="2">#REF!</definedName>
    <definedName name="csharp" localSheetId="4">#REF!</definedName>
    <definedName name="csharp">#REF!</definedName>
    <definedName name="CSharp1" localSheetId="1">#REF!</definedName>
    <definedName name="CSharp1" localSheetId="3">#REF!</definedName>
    <definedName name="CSharp1" localSheetId="2">#REF!</definedName>
    <definedName name="CSharp1">#REF!</definedName>
    <definedName name="dffdafda" localSheetId="1">#REF!</definedName>
    <definedName name="dffdafda" localSheetId="3">#REF!</definedName>
    <definedName name="dffdafda" localSheetId="2">#REF!</definedName>
    <definedName name="dffdafda">#REF!</definedName>
    <definedName name="grtyrt">#REF!</definedName>
    <definedName name="ImpFactor">#REF!</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 localSheetId="1">#REF!</definedName>
    <definedName name="ModuleName" localSheetId="3">#REF!</definedName>
    <definedName name="ModuleName" localSheetId="2">#REF!</definedName>
    <definedName name="ModuleName">#REF!</definedName>
    <definedName name="PL" localSheetId="1">#REF!</definedName>
    <definedName name="PL" localSheetId="3">#REF!</definedName>
    <definedName name="PL" localSheetId="2">#REF!</definedName>
    <definedName name="PL" localSheetId="4">#REF!</definedName>
    <definedName name="PL">#REF!</definedName>
    <definedName name="ProfLevel">#REF!</definedName>
    <definedName name="Skill" localSheetId="1">#REF!</definedName>
    <definedName name="Skill" localSheetId="3">#REF!</definedName>
    <definedName name="Skill" localSheetId="2">#REF!</definedName>
    <definedName name="Skill" localSheetId="4">#REF!</definedName>
    <definedName name="Skill">#REF!</definedName>
    <definedName name="SkillCategory" localSheetId="1">#REF!</definedName>
    <definedName name="SkillCategory" localSheetId="3">#REF!</definedName>
    <definedName name="SkillCategory" localSheetId="2">#REF!</definedName>
    <definedName name="SkillCategory" localSheetId="4">#REF!</definedName>
    <definedName name="SkillCategory">#REF!</definedName>
    <definedName name="ttt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1" l="1"/>
  <c r="I33" i="1"/>
  <c r="J16" i="1"/>
  <c r="J15" i="1"/>
  <c r="J13" i="1"/>
  <c r="J11" i="1"/>
  <c r="J9" i="1"/>
  <c r="J8" i="1"/>
  <c r="J5" i="1"/>
  <c r="J6" i="1" l="1"/>
  <c r="J3" i="1"/>
  <c r="J25" i="1"/>
  <c r="J24" i="1"/>
  <c r="J22" i="1"/>
  <c r="J21" i="1"/>
  <c r="H114" i="7"/>
  <c r="I78" i="6"/>
  <c r="H75" i="6"/>
  <c r="G75" i="6"/>
  <c r="F7" i="1"/>
  <c r="I30" i="1"/>
  <c r="F2" i="1"/>
  <c r="F28" i="1"/>
  <c r="I117" i="7" l="1"/>
  <c r="F5" i="1"/>
  <c r="I2" i="1" s="1"/>
  <c r="I77" i="6"/>
  <c r="E7" i="1"/>
  <c r="I107" i="7"/>
  <c r="H107" i="7"/>
  <c r="I20" i="7"/>
  <c r="I99" i="7"/>
  <c r="H99" i="7"/>
  <c r="I87" i="7"/>
  <c r="H87" i="7"/>
  <c r="I77" i="7"/>
  <c r="H77" i="7"/>
  <c r="H46" i="7"/>
  <c r="E6" i="1"/>
  <c r="H23" i="14"/>
  <c r="I18" i="14"/>
  <c r="H18" i="14"/>
  <c r="I59" i="6"/>
  <c r="H59" i="6"/>
  <c r="I42" i="6"/>
  <c r="H42" i="6"/>
  <c r="I34" i="6"/>
  <c r="H34" i="6"/>
  <c r="I26" i="6"/>
  <c r="H26" i="6"/>
  <c r="F23" i="14"/>
  <c r="E23" i="14"/>
  <c r="G23" i="14" s="1"/>
  <c r="G19" i="14"/>
  <c r="G18" i="14"/>
  <c r="F18" i="14"/>
  <c r="E18" i="14"/>
  <c r="G13" i="14"/>
  <c r="F12" i="14"/>
  <c r="G12" i="14" s="1"/>
  <c r="G24" i="14" s="1"/>
  <c r="E12" i="14"/>
  <c r="I23" i="14" l="1"/>
  <c r="F118" i="7"/>
  <c r="E118" i="7"/>
  <c r="H117" i="7"/>
  <c r="G114" i="7"/>
  <c r="G113" i="7"/>
  <c r="G112" i="7"/>
  <c r="G111" i="7"/>
  <c r="G110" i="7"/>
  <c r="G107" i="7"/>
  <c r="G106" i="7"/>
  <c r="G105" i="7"/>
  <c r="G104" i="7"/>
  <c r="G103" i="7"/>
  <c r="G102" i="7"/>
  <c r="G99" i="7"/>
  <c r="G98" i="7"/>
  <c r="H97" i="7"/>
  <c r="G97" i="7"/>
  <c r="G96" i="7"/>
  <c r="J95" i="7"/>
  <c r="G95" i="7"/>
  <c r="G94" i="7"/>
  <c r="G93" i="7"/>
  <c r="G92" i="7"/>
  <c r="G91" i="7"/>
  <c r="G90" i="7"/>
  <c r="G87" i="7"/>
  <c r="G86" i="7"/>
  <c r="G85" i="7"/>
  <c r="G84" i="7"/>
  <c r="G83" i="7"/>
  <c r="G82" i="7"/>
  <c r="H81" i="7"/>
  <c r="G81" i="7"/>
  <c r="G80" i="7"/>
  <c r="G79" i="7"/>
  <c r="G76" i="7"/>
  <c r="G75" i="7"/>
  <c r="G74" i="7"/>
  <c r="G73" i="7"/>
  <c r="H72" i="7"/>
  <c r="G72" i="7"/>
  <c r="G71" i="7"/>
  <c r="G70" i="7"/>
  <c r="G69" i="7"/>
  <c r="G68" i="7"/>
  <c r="G67" i="7"/>
  <c r="G66" i="7"/>
  <c r="G65" i="7"/>
  <c r="G64" i="7"/>
  <c r="G63" i="7"/>
  <c r="G62" i="7"/>
  <c r="G59" i="7"/>
  <c r="G58" i="7"/>
  <c r="G57" i="7"/>
  <c r="G56" i="7"/>
  <c r="H55" i="7"/>
  <c r="G55" i="7"/>
  <c r="G54" i="7"/>
  <c r="G53" i="7"/>
  <c r="G52" i="7"/>
  <c r="G51" i="7"/>
  <c r="G50" i="7"/>
  <c r="G49" i="7"/>
  <c r="I46" i="7"/>
  <c r="G46" i="7"/>
  <c r="G45" i="7"/>
  <c r="G44" i="7"/>
  <c r="G43" i="7"/>
  <c r="G42" i="7"/>
  <c r="G41" i="7"/>
  <c r="G40" i="7"/>
  <c r="G39" i="7"/>
  <c r="G38" i="7"/>
  <c r="G37" i="7"/>
  <c r="G36" i="7"/>
  <c r="G35" i="7"/>
  <c r="G34" i="7"/>
  <c r="G33" i="7"/>
  <c r="G32" i="7"/>
  <c r="G31" i="7"/>
  <c r="G30" i="7"/>
  <c r="G29" i="7"/>
  <c r="G28" i="7"/>
  <c r="G27" i="7"/>
  <c r="G26" i="7"/>
  <c r="G25" i="7"/>
  <c r="G24" i="7"/>
  <c r="G23" i="7"/>
  <c r="H20" i="7"/>
  <c r="G20" i="7"/>
  <c r="G19" i="7"/>
  <c r="G18" i="7"/>
  <c r="G17" i="7"/>
  <c r="G16" i="7"/>
  <c r="G15" i="7"/>
  <c r="G14" i="7"/>
  <c r="G13" i="7"/>
  <c r="G12" i="7"/>
  <c r="G11" i="7"/>
  <c r="G10" i="7"/>
  <c r="G118" i="7" s="1"/>
  <c r="H118" i="7" s="1"/>
  <c r="I118" i="7" s="1"/>
  <c r="H94" i="6"/>
  <c r="F77" i="6"/>
  <c r="E77" i="6"/>
  <c r="G67" i="6"/>
  <c r="G66" i="6"/>
  <c r="G65" i="6"/>
  <c r="G64" i="6"/>
  <c r="G63" i="6"/>
  <c r="G62" i="6"/>
  <c r="G61" i="6"/>
  <c r="G60" i="6"/>
  <c r="G59" i="6"/>
  <c r="G58" i="6"/>
  <c r="G57" i="6"/>
  <c r="G56" i="6"/>
  <c r="G55" i="6"/>
  <c r="H54" i="6"/>
  <c r="G54" i="6"/>
  <c r="G53" i="6"/>
  <c r="G52" i="6"/>
  <c r="G51" i="6"/>
  <c r="G50" i="6"/>
  <c r="G49" i="6"/>
  <c r="G48" i="6"/>
  <c r="G47" i="6"/>
  <c r="G46" i="6"/>
  <c r="G45" i="6"/>
  <c r="G44" i="6"/>
  <c r="G42" i="6"/>
  <c r="G41" i="6"/>
  <c r="G40" i="6"/>
  <c r="G39" i="6"/>
  <c r="G38" i="6"/>
  <c r="G37" i="6"/>
  <c r="G36" i="6"/>
  <c r="G34" i="6"/>
  <c r="G33" i="6"/>
  <c r="G32" i="6"/>
  <c r="G31" i="6"/>
  <c r="G30" i="6"/>
  <c r="G29" i="6"/>
  <c r="G28" i="6"/>
  <c r="H27" i="6"/>
  <c r="G27" i="6"/>
  <c r="G26" i="6"/>
  <c r="G25" i="6"/>
  <c r="G24" i="6"/>
  <c r="G23" i="6"/>
  <c r="G22" i="6"/>
  <c r="G21" i="6"/>
  <c r="G20" i="6"/>
  <c r="G19" i="6"/>
  <c r="G18" i="6"/>
  <c r="G17" i="6"/>
  <c r="G16" i="6"/>
  <c r="G15" i="6"/>
  <c r="G9" i="6"/>
  <c r="G8" i="6"/>
  <c r="G7" i="6"/>
  <c r="G77" i="6" s="1"/>
  <c r="H77" i="6" s="1"/>
  <c r="F31" i="1"/>
  <c r="I31" i="1" s="1"/>
  <c r="E30" i="1"/>
  <c r="F21" i="1"/>
  <c r="I12" i="1" s="1"/>
  <c r="I35" i="1" l="1"/>
</calcChain>
</file>

<file path=xl/sharedStrings.xml><?xml version="1.0" encoding="utf-8"?>
<sst xmlns="http://schemas.openxmlformats.org/spreadsheetml/2006/main" count="493" uniqueCount="398">
  <si>
    <t>Course Segment</t>
  </si>
  <si>
    <t>Course/Module</t>
  </si>
  <si>
    <t>Delivery Method</t>
  </si>
  <si>
    <t xml:space="preserve">Baseline Duration
 ( Hours ) </t>
  </si>
  <si>
    <t>Enablement Assured Level</t>
  </si>
  <si>
    <t>Assessment Assured Level</t>
  </si>
  <si>
    <t>ILT</t>
  </si>
  <si>
    <t>Knowledge</t>
  </si>
  <si>
    <t>Skill</t>
  </si>
  <si>
    <t>Hands-on</t>
  </si>
  <si>
    <t>Spring Core, Maven</t>
  </si>
  <si>
    <t>Spring REST with Spring Boot</t>
  </si>
  <si>
    <t>Spring REST using Spring Boot</t>
  </si>
  <si>
    <t>Microservices</t>
  </si>
  <si>
    <t>Concepts</t>
  </si>
  <si>
    <t>Practice Case study</t>
  </si>
  <si>
    <t>Cloud</t>
  </si>
  <si>
    <r>
      <rPr>
        <b/>
        <sz val="11"/>
        <color theme="1"/>
        <rFont val="Calibri"/>
        <family val="2"/>
        <scheme val="minor"/>
      </rPr>
      <t xml:space="preserve">Proficiency Level: </t>
    </r>
    <r>
      <rPr>
        <sz val="11"/>
        <color theme="1"/>
        <rFont val="Calibri"/>
        <family val="2"/>
        <scheme val="minor"/>
      </rPr>
      <t>Learner</t>
    </r>
  </si>
  <si>
    <t>Topic</t>
  </si>
  <si>
    <t>Sub Topics</t>
  </si>
  <si>
    <t>Spring Core</t>
  </si>
  <si>
    <t>Dependency Injection</t>
  </si>
  <si>
    <t>Setter Injection</t>
  </si>
  <si>
    <t>Constructor Injection</t>
  </si>
  <si>
    <t>Autowiring</t>
  </si>
  <si>
    <t>Maven</t>
  </si>
  <si>
    <t>Maven Basics</t>
  </si>
  <si>
    <t>Maven (Local, Remote and Central Repo)
Setup Maven 
Manage Repositories and Dependency 
Management
Managing dependent libraries, building and deploying project, create package (jar or war)
Integrate Maven with Eclipse
Manage testing and deployment options</t>
  </si>
  <si>
    <t xml:space="preserve">Build life cycle  </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</si>
  <si>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</si>
  <si>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Initializing and Auto Configuring Spring Boot App</t>
  </si>
  <si>
    <t>Create a REST Project</t>
  </si>
  <si>
    <t xml:space="preserve">Creating a stand-alone  project -  REST using Spring Boot </t>
  </si>
  <si>
    <t xml:space="preserve">HTTP Request,Response </t>
  </si>
  <si>
    <t>HTTP Request Format, HTTP Response Format, Request URL, Request Method, Content-Type, User-Agent</t>
  </si>
  <si>
    <t>Producing and Consuming REST Web Services</t>
  </si>
  <si>
    <t xml:space="preserve">@RestController, @GetMapping, invoking GET request from browser, bean transformation to JSON.
HTTP method types (GET, POST, PUT, DELETE), 
REST service URL naming guidelines, @RequestMapping, @GetMapping, @PostMapping, @PutMapping, @DeleteMapping
</t>
  </si>
  <si>
    <t>Errors and Exception Handling</t>
  </si>
  <si>
    <t xml:space="preserve">Exception Handling in REST, returning appropriate return codes
</t>
  </si>
  <si>
    <t>Test REST API</t>
  </si>
  <si>
    <t>Using Postman to test REST API</t>
  </si>
  <si>
    <t>Introduction to Microservices</t>
  </si>
  <si>
    <t>What is Monolithic Architecture, disadvantages of Monolithic architecture,  What are Microservices, Microservices application architecture, Advantages and disadvantages of using Microservices, challenges in implementing Microservices and the solution / patterns available to address those challenges.</t>
  </si>
  <si>
    <t>Microservice Architecture</t>
  </si>
  <si>
    <t>Microservices components and Patterns, Service Discovery, Routing, Centralized Configuration Management, Circuit Breakers, API Gateway, Service to service communication APIs</t>
  </si>
  <si>
    <t>Create 3 Microservices using Spring Boot REST and spring Cloud  and implement the Microservices application architecture by making the microservices communicate</t>
  </si>
  <si>
    <t>Create 2 independent microservices using Spring boot REST, create a third microservice which will consume the first 2 microservices. Use Feign Client for microservice to microservice communication. Use Spring Cloud components for implementing the required patterns. User Eureka server for service discovery.
Invoke the 3rd Microservice from the Postman and check the functionality.</t>
  </si>
  <si>
    <t>Introduction to Cloud Computing</t>
  </si>
  <si>
    <t>Traditional IT deployment, Virtualization, Service-Oriented Architecture, Cloud vs On-Prem data centres, Pros and Cons</t>
  </si>
  <si>
    <t>Cloud Service Models</t>
  </si>
  <si>
    <t>IaaS, PaaS, SaaS</t>
  </si>
  <si>
    <t>Cloud Deployment Models</t>
  </si>
  <si>
    <t>Public cloud model, Private cloud model, Hybrid cloud model, Community cloud model</t>
  </si>
  <si>
    <t>Cloud Service Providers</t>
  </si>
  <si>
    <t>AWS, Azure, GCP</t>
  </si>
  <si>
    <t>Advantages of Cloud Computing and various services provided by AWS</t>
  </si>
  <si>
    <t>Benefits of Cloud computing, Various services available in AWS like Compute, Storage, Database etc. 
EC2, S3, Elastic BeanStalk</t>
  </si>
  <si>
    <t>Deploy an Application to Cloud</t>
  </si>
  <si>
    <t>Key Performance Outcomes</t>
  </si>
  <si>
    <t xml:space="preserve">Should be able to explain Microservices Architecture </t>
  </si>
  <si>
    <t xml:space="preserve">Should be able to demonstrate microservices from the given use cases </t>
  </si>
  <si>
    <t>Should be able to identify the challenges in traditional IT Deployments</t>
  </si>
  <si>
    <t>Should be able to explain cloud concepts such as high availability, scalability, elasticity, agility, and disaster recovery</t>
  </si>
  <si>
    <t>Spring REST</t>
  </si>
  <si>
    <t>Technical Scope</t>
  </si>
  <si>
    <t>Cloud(AWS)</t>
  </si>
  <si>
    <t>Microservices and Cloud</t>
  </si>
  <si>
    <t>Spring Core,Maven</t>
  </si>
  <si>
    <t xml:space="preserve">Should be able to Explain the need and benefits of Maven
Should be able to Setup maven for command line
Should be able to Create, build and deploy a maven project
Should be able to Explain the maven build lifecycle
Should be able to Explain the various aspects available in pom.xml
Should be able to Explain the importance of profiles in maven
Should be able to Explain the need and benefits of Spring Core
Should be able to Demonstrate creation of Spring Boot Application
Should be able to Explain the need and benefits of Spring Boot
Should be able to Demonstrate loading bean from spring configuration file
Should be able to Demonstrate inclusion of logging in Spring Boot Application
Should be able to Demonstrate dependency injection based on spring configuration file
Should be able to Demonstrate dependency injection based on annotations and autowiring
</t>
  </si>
  <si>
    <t>Should be able to Explain in detail about HTTP Request and Response
Should be able to Explain the need and benefits of RESTful Web Services
Should be able to Demonstrate implementation of RESTful Web Service using GET method
Should be able to Demonstrate implementation of RESTful Web Service using POST/PUT/DELETE method with input validation</t>
  </si>
  <si>
    <t>Core Java</t>
  </si>
  <si>
    <t>Certification</t>
  </si>
  <si>
    <t>Stage 1 - Technical Scope</t>
  </si>
  <si>
    <t>Core Java Fundamentals</t>
  </si>
  <si>
    <t>Java Basics</t>
  </si>
  <si>
    <t>Introduction, Variables, Datatypes, Operators &amp; Control-flow Statements.</t>
  </si>
  <si>
    <t>Object Oriented Programming Concepts</t>
  </si>
  <si>
    <t>Packages, Interfaces, Abstract Classes, Inner Classes</t>
  </si>
  <si>
    <t>Overloading, Overriding, Abstract Classes, Implementing Interfaces, Access Protection, Using this, super and final, Object Class</t>
  </si>
  <si>
    <t>Exception Handling</t>
  </si>
  <si>
    <t>Strings, I/O, Collections and Generics, Date/Time API, Standard Libraries (java.lang, java.util)</t>
  </si>
  <si>
    <t>Core Java Deep Dive</t>
  </si>
  <si>
    <t>Multithreading,</t>
  </si>
  <si>
    <t>Creating a Thread, Suspending, Resuming and Stopping Threads</t>
  </si>
  <si>
    <t>JDBC</t>
  </si>
  <si>
    <t>Create Connection, Query, Update</t>
  </si>
  <si>
    <t>Lambda Expressions</t>
  </si>
  <si>
    <t>Lambda expressions (with Single parameter, multiple parameters, return type, collections, forEach, Multiple statements, without return type), Usage of Functional interfaces.</t>
  </si>
  <si>
    <t>Handling Exceptions, Propagating and Catching Exceptions, Uncaught Exceptions, Subclassing Exceptions, try, catch, throw, throws, finally</t>
  </si>
  <si>
    <t>String, StringBuilder, StringBuffer,File Navigation and I/O (java.io), Numbers, Calendar, Locale, Scanner, Parsing, Tokenizing, Formatting, Collection Interfaces, Collection Classes, Iterators, Generic and Non-Generic Collections, Primitive Wrappers,
LocalDate, LocalTime,LocalDateTime</t>
  </si>
  <si>
    <t>C Programming</t>
  </si>
  <si>
    <t xml:space="preserve">Baseline Duration
 ( Days ) </t>
  </si>
  <si>
    <t>ILT &amp; ELearning</t>
  </si>
  <si>
    <t>Stage</t>
  </si>
  <si>
    <t>C Programming Assessments</t>
  </si>
  <si>
    <t>Create a Simple SPRING BOOT REST API and deploy it the AWS cloud infrastructure using Eastic Beanstalk and access it from anywhere.</t>
  </si>
  <si>
    <t>Project on AWS Cloud</t>
  </si>
  <si>
    <t>NA</t>
  </si>
  <si>
    <t>C Pgoramming for Tech Vertical- Kerninghan and Ritchie book should be followed</t>
  </si>
  <si>
    <t>Module Name:  'C' PROGRAMMING Basic and Advanced</t>
  </si>
  <si>
    <t>Topic #</t>
  </si>
  <si>
    <t>Coverage of Each Module</t>
  </si>
  <si>
    <t>Topic  Name</t>
  </si>
  <si>
    <t>Learning Objective #</t>
  </si>
  <si>
    <t>Learning Objective for the Topics</t>
  </si>
  <si>
    <r>
      <t xml:space="preserve">Estimated Duration In Mts for </t>
    </r>
    <r>
      <rPr>
        <b/>
        <sz val="10"/>
        <color indexed="10"/>
        <rFont val="Arial"/>
        <family val="2"/>
      </rPr>
      <t>Theory</t>
    </r>
  </si>
  <si>
    <r>
      <t xml:space="preserve">Estimated Duration In Mts for </t>
    </r>
    <r>
      <rPr>
        <b/>
        <sz val="10"/>
        <color indexed="10"/>
        <rFont val="Arial"/>
        <family val="2"/>
      </rPr>
      <t>Hands-on</t>
    </r>
  </si>
  <si>
    <r>
      <t xml:space="preserve">Estimated Duration In Mts
</t>
    </r>
    <r>
      <rPr>
        <b/>
        <sz val="10"/>
        <color indexed="10"/>
        <rFont val="Arial"/>
        <family val="2"/>
      </rPr>
      <t>Total</t>
    </r>
  </si>
  <si>
    <t>Introduction</t>
  </si>
  <si>
    <t>Overview upto Pointers</t>
  </si>
  <si>
    <t>Upto Chapter 4 in Kerninghan and Ritchie. Self Reading and try out all programs</t>
  </si>
  <si>
    <t>Evidence of trying out all programs should be maintained. Help may be rendered on the following topics</t>
  </si>
  <si>
    <t>Bit fields &amp; Bit Operators</t>
  </si>
  <si>
    <t>Precedence</t>
  </si>
  <si>
    <t>Character and string operations</t>
  </si>
  <si>
    <t>Cover elementary Structures from chapter 6 (excluding union, pointer to struct)</t>
  </si>
  <si>
    <t>Pointers and Arrays</t>
  </si>
  <si>
    <t>Pointers and Addresses</t>
  </si>
  <si>
    <t>Pointers and Function Arguments</t>
  </si>
  <si>
    <t>Address Arithmetic</t>
  </si>
  <si>
    <t>Character Pointers anf Functions</t>
  </si>
  <si>
    <t>Pointer Arrays : Pointers to Pointers</t>
  </si>
  <si>
    <t>Multidimentional Arrays</t>
  </si>
  <si>
    <t>Initialisation of Pointer Arrays</t>
  </si>
  <si>
    <t>Pointers vs Multi-Dimentional Arrays</t>
  </si>
  <si>
    <t>Command Line arguments</t>
  </si>
  <si>
    <t>Pointers to Functions</t>
  </si>
  <si>
    <t>Complicated declarations</t>
  </si>
  <si>
    <t>Structures</t>
  </si>
  <si>
    <t>Pointers to structures</t>
  </si>
  <si>
    <t>Self Referential structures</t>
  </si>
  <si>
    <t>Table Lookup</t>
  </si>
  <si>
    <t>Typedef</t>
  </si>
  <si>
    <t>Unions</t>
  </si>
  <si>
    <t>Bit-Fields</t>
  </si>
  <si>
    <t>Linear Data Structures</t>
  </si>
  <si>
    <t>Advanced Structures</t>
  </si>
  <si>
    <t>Stack,</t>
  </si>
  <si>
    <t xml:space="preserve">Recursion, </t>
  </si>
  <si>
    <t>Expression Evaluation,</t>
  </si>
  <si>
    <t>Polish Notation,</t>
  </si>
  <si>
    <t>Queues,</t>
  </si>
  <si>
    <t>Linked Lists,</t>
  </si>
  <si>
    <t>Double Linked Lists.</t>
  </si>
  <si>
    <t xml:space="preserve">Non – Linear Data Structures </t>
  </si>
  <si>
    <t>Graphs,</t>
  </si>
  <si>
    <t>Representation of Graphs,</t>
  </si>
  <si>
    <t>Sequential allocation</t>
  </si>
  <si>
    <t>Linked allocation,</t>
  </si>
  <si>
    <t>Binary Tree – Traversal,</t>
  </si>
  <si>
    <t xml:space="preserve">Operations on binary tree, </t>
  </si>
  <si>
    <t>Threaded Binary Trees and Traversal,</t>
  </si>
  <si>
    <t>Sorting,</t>
  </si>
  <si>
    <t xml:space="preserve">Merge Sort, </t>
  </si>
  <si>
    <t>Quick Sort,</t>
  </si>
  <si>
    <t>Searching,</t>
  </si>
  <si>
    <t>Binary Search,</t>
  </si>
  <si>
    <t xml:space="preserve">Depth First Search </t>
  </si>
  <si>
    <t>Breadth First Search.</t>
  </si>
  <si>
    <t>HashTable</t>
  </si>
  <si>
    <t>Algorithm Complexity Big O Notation- covering Linked list, Array, Queue, Hashmap, Tree</t>
  </si>
  <si>
    <t>Appendix B Of Kerninghan and Ritchie</t>
  </si>
  <si>
    <t>Write Programs based on functions given</t>
  </si>
  <si>
    <t>Total Duration in Min</t>
  </si>
  <si>
    <t xml:space="preserve">Module Table of Contents  </t>
  </si>
  <si>
    <t>Module Name: Unix</t>
  </si>
  <si>
    <t>Unix System Overview</t>
  </si>
  <si>
    <t>UNIX Architecture</t>
  </si>
  <si>
    <t>Logging In</t>
  </si>
  <si>
    <t>Files and Directories</t>
  </si>
  <si>
    <t>Input and Output</t>
  </si>
  <si>
    <t>Programs and Processes</t>
  </si>
  <si>
    <t>Error Handling</t>
  </si>
  <si>
    <t>User Identification</t>
  </si>
  <si>
    <t>Signals</t>
  </si>
  <si>
    <t>Time Values</t>
  </si>
  <si>
    <t>System Calls and Library Functions</t>
  </si>
  <si>
    <t>Stat Fstat and lstat Functions</t>
  </si>
  <si>
    <t>Files Types</t>
  </si>
  <si>
    <t>Set-User-ID and Set Group-ID</t>
  </si>
  <si>
    <t>File Access Permissions</t>
  </si>
  <si>
    <t>Owenership of New Files and Directories</t>
  </si>
  <si>
    <t>Access Function</t>
  </si>
  <si>
    <t>umask Function</t>
  </si>
  <si>
    <t>chmod and fchmod Functions</t>
  </si>
  <si>
    <t>Sticky Bit</t>
  </si>
  <si>
    <t>Chown, fchowns, lchown Functions</t>
  </si>
  <si>
    <t>File Size</t>
  </si>
  <si>
    <t>File truncation</t>
  </si>
  <si>
    <t>File Systems</t>
  </si>
  <si>
    <t>link, unlink, remove and rename Functions</t>
  </si>
  <si>
    <t>Symbolic Links</t>
  </si>
  <si>
    <t>symlink and readlink Functions</t>
  </si>
  <si>
    <t>File Times</t>
  </si>
  <si>
    <t>utime Function</t>
  </si>
  <si>
    <t>mkdir and rmdir Functions</t>
  </si>
  <si>
    <t>Reading Directories</t>
  </si>
  <si>
    <t>chdir, fchdir and getcwd Functions</t>
  </si>
  <si>
    <t>Device Special Files</t>
  </si>
  <si>
    <t>Summary of File Access Permission Bits</t>
  </si>
  <si>
    <t>Process Environment</t>
  </si>
  <si>
    <t>main Function</t>
  </si>
  <si>
    <t>Process termination</t>
  </si>
  <si>
    <t>Command Line Arguments</t>
  </si>
  <si>
    <t>Environment List</t>
  </si>
  <si>
    <t>Memory Layout of a C program</t>
  </si>
  <si>
    <t>Shared Libraries</t>
  </si>
  <si>
    <t>Memory Allocation</t>
  </si>
  <si>
    <t>Environment Variables</t>
  </si>
  <si>
    <t>setjmp and longjmp Functions</t>
  </si>
  <si>
    <t>getrlimit and setrlimit Functions</t>
  </si>
  <si>
    <t>Process Management</t>
  </si>
  <si>
    <t>Process Identifiers</t>
  </si>
  <si>
    <t>fork Functions</t>
  </si>
  <si>
    <t>vfork Functions</t>
  </si>
  <si>
    <t>exit Functions</t>
  </si>
  <si>
    <t>wait and waitpid Functions</t>
  </si>
  <si>
    <t>wait3 and wait4 Functions</t>
  </si>
  <si>
    <t>Race conditions</t>
  </si>
  <si>
    <t>exec Functions</t>
  </si>
  <si>
    <t>Changing User Id's and Group Id's</t>
  </si>
  <si>
    <t>Interpreter Files</t>
  </si>
  <si>
    <t>System Function</t>
  </si>
  <si>
    <t>Process Accounting</t>
  </si>
  <si>
    <t>Process Times</t>
  </si>
  <si>
    <t>IPC</t>
  </si>
  <si>
    <t>Inter Process Communication</t>
  </si>
  <si>
    <t>Pipes and FIFO</t>
  </si>
  <si>
    <t>SysV and POSIX Message Queues</t>
  </si>
  <si>
    <t>SysV and POSIX shared memory</t>
  </si>
  <si>
    <t>Semaphores</t>
  </si>
  <si>
    <t>Mutex</t>
  </si>
  <si>
    <t>Network Sockets</t>
  </si>
  <si>
    <t xml:space="preserve">File-backed and anonymous shared memory using mmap
</t>
  </si>
  <si>
    <t xml:space="preserve">Timers </t>
  </si>
  <si>
    <t>Thread Control</t>
  </si>
  <si>
    <t>Thread creation/deletion/termination/synchronization</t>
  </si>
  <si>
    <t>Thread limits</t>
  </si>
  <si>
    <t>Thread Attributes</t>
  </si>
  <si>
    <t>Synchronisation Attributes</t>
  </si>
  <si>
    <t>Reetrancy\</t>
  </si>
  <si>
    <t>Thread Specific Data</t>
  </si>
  <si>
    <t>Cancel options</t>
  </si>
  <si>
    <t>Threads and Signals</t>
  </si>
  <si>
    <t>Threads and fork</t>
  </si>
  <si>
    <t>Threads and I/O</t>
  </si>
  <si>
    <t>Daemon Processes</t>
  </si>
  <si>
    <t>Daemon Characteristics</t>
  </si>
  <si>
    <t>Coding Rules</t>
  </si>
  <si>
    <t>Error Logging</t>
  </si>
  <si>
    <t>Single Instance Daemons</t>
  </si>
  <si>
    <t>Daemon Conventions</t>
  </si>
  <si>
    <t>Client server Model</t>
  </si>
  <si>
    <t>Interrupt and Interrupt handlers</t>
  </si>
  <si>
    <t>Interrupt</t>
  </si>
  <si>
    <t>interrupt &amp; interrupt handlers</t>
  </si>
  <si>
    <t>Top halves and bottom halves</t>
  </si>
  <si>
    <t>softirq</t>
  </si>
  <si>
    <t>tasklets</t>
  </si>
  <si>
    <t>work queues</t>
  </si>
  <si>
    <t>Unix and Shell Scriptting</t>
  </si>
  <si>
    <t>Stage wise -Total Duration(in days)</t>
  </si>
  <si>
    <t>C Practice first 4 chapter (Pre-Requisite)</t>
  </si>
  <si>
    <t>Logging</t>
  </si>
  <si>
    <t>Unit Testing Fundamentals</t>
  </si>
  <si>
    <t>Environment Setup, Assertions, Execution Procedure, Executing Tests</t>
  </si>
  <si>
    <t>Basic Tests using Junits</t>
  </si>
  <si>
    <t>Parameterized Tests</t>
  </si>
  <si>
    <t>Composing and running a test suite</t>
  </si>
  <si>
    <t>Unit Testing</t>
  </si>
  <si>
    <t>Junit</t>
  </si>
  <si>
    <t>SLF4J, Lombok</t>
  </si>
  <si>
    <t>SLF4J vs. Log4J vs. Lombok</t>
  </si>
  <si>
    <t>SLF4J - Env Setup, Sample Logging</t>
  </si>
  <si>
    <t>SLF4j - error messages, warning levels, parameterized logging, different appenders</t>
  </si>
  <si>
    <t>Lombok - Configuring Project using Lombok</t>
  </si>
  <si>
    <t>Logging using Lombok annotations</t>
  </si>
  <si>
    <t>Hypertext Transfer Protocol</t>
  </si>
  <si>
    <t>HTTP, HTTP Requests,Get VS POST,Container</t>
  </si>
  <si>
    <t>Web Sever Vs Application Server</t>
  </si>
  <si>
    <t>Content Type</t>
  </si>
  <si>
    <t>Overview</t>
  </si>
  <si>
    <t>Messaging Systems, Communication Patterns, Point-To-Point Messaging Model, Pub/Sub messaging Model, Difference between P2P and Pub/Sub messaging Models, , Queues, Topics, MOMs/Brokers, Asynchronous Processing using Pub/Sub messaging model</t>
  </si>
  <si>
    <t>What is Apache Kafka, Why Apache Kafka, Significance of Apache Kakfa in today's enterprise application Architecture, What the advantages of using Kafka compared to other messaging systems available today?</t>
  </si>
  <si>
    <t>Producers, Consumers, Topic, Broker, Cluster,Apache Zookeeper, Partitions, Replication Factor, Concept of Leader for a partition, Leader and ISRs,  Offsets, Stream, Connector API
Implementing an On-Prem messaging system using Apache Kafka</t>
  </si>
  <si>
    <t>Apache Kafka
(Overview and local Demostartion without 
using cloud)</t>
  </si>
  <si>
    <t>Asynchronous Message
 Queue</t>
  </si>
  <si>
    <t>Self-paced</t>
  </si>
  <si>
    <t>Behavioural Modules</t>
  </si>
  <si>
    <r>
      <t xml:space="preserve">Principles of OOP, Inheritance, Polymorphism, Classes, Methods, Coupling and Cohesion, Abstraction, Encapsulation, Constructors, </t>
    </r>
    <r>
      <rPr>
        <b/>
        <sz val="10"/>
        <color rgb="FFFF0000"/>
        <rFont val="Calibri"/>
        <family val="2"/>
        <scheme val="minor"/>
      </rPr>
      <t>UML</t>
    </r>
  </si>
  <si>
    <t>JSON</t>
  </si>
  <si>
    <t>Elearning</t>
  </si>
  <si>
    <t>Introduction
Basic components
Indentation &amp; separation, comments, collections</t>
  </si>
  <si>
    <t>YANG</t>
  </si>
  <si>
    <t>Design Principles and Patterns</t>
  </si>
  <si>
    <t>Design Principles and Patterns Practice Check</t>
  </si>
  <si>
    <t>Design Principles and Patterns - Hands-on</t>
  </si>
  <si>
    <t>Data Structures and Algorithms</t>
  </si>
  <si>
    <t>Data Structures and Algorithms, Problem Solving</t>
  </si>
  <si>
    <t>Data Structures and Algorithms, Problem Solving - Hands-on</t>
  </si>
  <si>
    <t>Container Orchestration</t>
  </si>
  <si>
    <t>Behavioural</t>
  </si>
  <si>
    <t>Basic usage</t>
  </si>
  <si>
    <t>Introduction, usage, 
syntax, datatypes, objects, arrays, parse, stringify</t>
  </si>
  <si>
    <t>YAML</t>
  </si>
  <si>
    <t>Solid Principles</t>
  </si>
  <si>
    <t>SRP, OCP, DIP, LSP, ISP</t>
  </si>
  <si>
    <t>Design Patterns Introduction</t>
  </si>
  <si>
    <t>Need and Benefits of Design Patterns</t>
  </si>
  <si>
    <t>Design Patterns - Creational</t>
  </si>
  <si>
    <t>Singleton, Factory, Abstract Factory, Builder</t>
  </si>
  <si>
    <t>Design Patterns - Structural</t>
  </si>
  <si>
    <t>Adapter, Decorator, Bridge, Façade</t>
  </si>
  <si>
    <t>Design Patterns - Behavioral</t>
  </si>
  <si>
    <t>Chain of Responsibility, Command,  Mediator, Observer, Iterator, Strategy, State</t>
  </si>
  <si>
    <t>Analysis of Algorithms</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</si>
  <si>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</si>
  <si>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Sorting</t>
  </si>
  <si>
    <t xml:space="preserve">Bubble, Insertion, Heap Sort, Quick Sort, Merge Sort
 - Worst, Average and Best Case analysis </t>
  </si>
  <si>
    <t>Arrays</t>
  </si>
  <si>
    <t>Array Traversal - Array representation in Memory, Measuring Time complexity, Searching, Traversal in Arrays, When to use Arrays</t>
  </si>
  <si>
    <t>Linked List</t>
  </si>
  <si>
    <t>Single Linked List, Circular Single Linked List, Double Linked List, Circular Doube Linked List - Search, Inert, Traverse, Delete operations, Time complexity</t>
  </si>
  <si>
    <t>Stack and Queues</t>
  </si>
  <si>
    <t>Stack - Arrays and Linked Lists - Push, Pop, Peep, Delete
Queue - Linear and Circular Queues - enqueue, dequeue - Array and Linked Lists Implementation</t>
  </si>
  <si>
    <t>Binary Tree, Binary Search Tree, Binary Heap</t>
  </si>
  <si>
    <t>Tree, Traversals (In-order, pre-order, post-order), Binary Tree - Array and Linked Lists implementation
Sorting and Searching in BST
Create, Peek, Insert, Extract and Delete from Heap</t>
  </si>
  <si>
    <t>Hashing</t>
  </si>
  <si>
    <t>Hash Functions, Collision Resolution</t>
  </si>
  <si>
    <t>Divide and Conquer</t>
  </si>
  <si>
    <t>Exercises on converting one string to another, longest common subsequence, palindromes etc.</t>
  </si>
  <si>
    <t>Passing Criteria</t>
  </si>
  <si>
    <t>No of Attempts *</t>
  </si>
  <si>
    <t>Category </t>
  </si>
  <si>
    <t>Business Defined Skill Tracks (CDB/EAS)</t>
  </si>
  <si>
    <t>Continuous Learning</t>
  </si>
  <si>
    <t>% complete from total available</t>
  </si>
  <si>
    <t>Assess – Type - 1</t>
  </si>
  <si>
    <t>Not Available</t>
  </si>
  <si>
    <t>&gt;= 70% score</t>
  </si>
  <si>
    <t>Assess – Type - 2</t>
  </si>
  <si>
    <t>Business Aligned Project &amp; Evaluation</t>
  </si>
  <si>
    <t>Business feedback (Mentor Feedback)</t>
  </si>
  <si>
    <t>Score as-is</t>
  </si>
  <si>
    <t>Total GenC Score</t>
  </si>
  <si>
    <t>Support Required from BU</t>
  </si>
  <si>
    <t>BU support required to provide SME's to handle sessions on Microservice and cloud</t>
  </si>
  <si>
    <t>BU SME support required to provide the practice case studies on Microservice and cloud modules</t>
  </si>
  <si>
    <t xml:space="preserve">BU support required to provide final project and mentors </t>
  </si>
  <si>
    <t>Docker, Container, Docker SWARM and Kubernetes Fundamentals (CTHCI028101)</t>
  </si>
  <si>
    <t xml:space="preserve">Docker Networking </t>
  </si>
  <si>
    <t>Docker Networking
Docker Playground
 (CTHCI076510)</t>
  </si>
  <si>
    <t>Kubernetes</t>
  </si>
  <si>
    <t>Kubernetes [101 - BASICS] (PS090699)</t>
  </si>
  <si>
    <t>At the end of this 32 hours Instructor Led Training program, you will be able to determine and implement the following:
Introduction to Virtualization
Architecture
Containerization Basics and Docker basics
The Dockerfile, Builds and Network Configuration
Docker Commands and Structures
Orchestration Basics
Building a Swarm Cluster in the real world
Working with docker client
Docker Hub
Getting Practical with Docker by using WordPress
Kubernetes fundamentals
Upon completing it, you are expected to take Knowledge Based Assessment with minimum score of 70%. Assessments are administered in Proctored Assessment Hall for offshore and Non- Proctored for onsite.</t>
  </si>
  <si>
    <t> Application architecture overview  Introduction to docker  Difference between virtualization and Docker  Advantages of using Docker  Basic understanding about Docker commands  Accessing Docker Hub portal  Pulling images from Docker Hub  Creating containers  Accessing the containers through port  Dockerfile usage  Building customer images  Pushing images to Docker Hub  Sample application demo ( Code repository GIT)  Basic overview of Docker Swarm networks  Orchestration tool overview</t>
  </si>
  <si>
    <t>DOCKER [201- INTERMEDIATE]</t>
  </si>
  <si>
    <t xml:space="preserve">Manage Azure Kubernetes Service on Azure Stack HCI
Deploy a Stateful Application in a Kubernetes Cluster
</t>
  </si>
  <si>
    <t xml:space="preserve">Cloud services </t>
  </si>
  <si>
    <t>Blended Learning</t>
  </si>
  <si>
    <t xml:space="preserve">BU support required to provide SME's to handle sessions on following advanced modules
Container Orchestration
Docker Networking 
Kubernetes
Cloud services </t>
  </si>
  <si>
    <t xml:space="preserve"> Module Table of Contents  [Business Centric Curriculum]</t>
  </si>
  <si>
    <t xml:space="preserve">Version 1:  </t>
  </si>
  <si>
    <t>Date:26-11-10</t>
  </si>
  <si>
    <t xml:space="preserve">
Introduction to Unix and Basic Concepts</t>
  </si>
  <si>
    <t>Overview of Unix Operating system,Kernel,History</t>
  </si>
  <si>
    <t>File system basics</t>
  </si>
  <si>
    <t>Editors</t>
  </si>
  <si>
    <t>Unix commands</t>
  </si>
  <si>
    <t xml:space="preserve">Estimated Time Duration for this Topic  </t>
  </si>
  <si>
    <t>Unix commands Shell scripting</t>
  </si>
  <si>
    <t>More Unix commands</t>
  </si>
  <si>
    <t>Introduction to shell scripting</t>
  </si>
  <si>
    <t>Shell variables,Operators</t>
  </si>
  <si>
    <t>program flow controls,Functions,sample shell scripts</t>
  </si>
  <si>
    <t>Advanced Shell scripting</t>
  </si>
  <si>
    <t>Command redirection,Job control,Embedded scripts</t>
  </si>
  <si>
    <t>Regular expressions,Signals,traps,Other useful commands</t>
  </si>
  <si>
    <t>Advanced Commands - grep, search</t>
  </si>
  <si>
    <t>Reference Book Used</t>
  </si>
  <si>
    <t xml:space="preserve">Assumptions </t>
  </si>
  <si>
    <t xml:space="preserve">Prepared By (ID and Name): </t>
  </si>
  <si>
    <t xml:space="preserve">Reviewed By (ID and Name): </t>
  </si>
  <si>
    <t>hours</t>
  </si>
  <si>
    <t>Days</t>
  </si>
  <si>
    <t>Weeks</t>
  </si>
  <si>
    <t>days</t>
  </si>
  <si>
    <t>Unix commands Shell scripting &amp; Advance Shell Scripting</t>
  </si>
  <si>
    <t>Stage 1 Assessment</t>
  </si>
  <si>
    <t>Unix Advanced Concepts</t>
  </si>
  <si>
    <t>Database Technologies</t>
  </si>
  <si>
    <t>ANSI SQL using MySQL</t>
  </si>
  <si>
    <t>Video Based</t>
  </si>
  <si>
    <t>Total Duration(in hrs)</t>
  </si>
  <si>
    <t>Total Duration(in wks)</t>
  </si>
  <si>
    <t>Docker, Container, Docker SWARM and Kubernetes 
Fundamentals (CTHCI028101)</t>
  </si>
  <si>
    <t>Interim Evlauation</t>
  </si>
  <si>
    <t>Final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</si>
</sst>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sz val="10"/>
      <color theme="1"/>
      <name val="Calibri"/>
      <family val="2"/>
      <scheme val="minor"/>
    </font>
    <font>
      <sz val="11"/>
      <color indexed="8"/>
      <name val="Calibri"/>
      <family val="2"/>
    </font>
    <font>
      <sz val="11"/>
      <color theme="1"/>
      <name val="Calibri"/>
      <family val="2"/>
      <scheme val="minor"/>
    </font>
    <font>
      <b/>
      <i/>
      <sz val="14"/>
      <color indexed="9"/>
      <name val="Calibri"/>
      <family val="2"/>
    </font>
    <font>
      <sz val="10"/>
      <name val="Arial"/>
      <family val="2"/>
    </font>
    <font>
      <b/>
      <sz val="11"/>
      <color indexed="62"/>
      <name val="Calibri"/>
      <family val="2"/>
    </font>
    <font>
      <b/>
      <sz val="11"/>
      <color indexed="51"/>
      <name val="Calibri"/>
      <family val="2"/>
    </font>
    <font>
      <b/>
      <sz val="11"/>
      <color indexed="18"/>
      <name val="Calibri"/>
      <family val="2"/>
    </font>
    <font>
      <i/>
      <sz val="12"/>
      <color indexed="10"/>
      <name val="Arial"/>
      <family val="2"/>
    </font>
    <font>
      <b/>
      <sz val="10"/>
      <color indexed="9"/>
      <name val="Arial"/>
      <family val="2"/>
    </font>
    <font>
      <b/>
      <sz val="12"/>
      <color indexed="9"/>
      <name val="Arial"/>
      <family val="2"/>
    </font>
    <font>
      <b/>
      <sz val="10"/>
      <color indexed="10"/>
      <name val="Arial"/>
      <family val="2"/>
    </font>
    <font>
      <b/>
      <sz val="10"/>
      <name val="Arial"/>
      <family val="2"/>
    </font>
    <font>
      <b/>
      <sz val="10"/>
      <color indexed="8"/>
      <name val="Arial"/>
      <family val="2"/>
    </font>
    <font>
      <sz val="10"/>
      <color theme="1"/>
      <name val="Arial"/>
      <family val="2"/>
    </font>
    <font>
      <b/>
      <sz val="10"/>
      <color theme="1"/>
      <name val="Arial"/>
      <family val="2"/>
    </font>
    <font>
      <b/>
      <sz val="10"/>
      <color theme="5" tint="-0.249977111117893"/>
      <name val="Arial"/>
      <family val="2"/>
    </font>
    <font>
      <sz val="10"/>
      <color theme="5" tint="-0.249977111117893"/>
      <name val="Arial"/>
      <family val="2"/>
    </font>
    <font>
      <b/>
      <i/>
      <sz val="14"/>
      <color theme="0"/>
      <name val="Calibri"/>
      <family val="2"/>
      <scheme val="minor"/>
    </font>
    <font>
      <b/>
      <sz val="11"/>
      <color theme="3" tint="0.39997558519241921"/>
      <name val="Calibri"/>
      <family val="2"/>
      <scheme val="minor"/>
    </font>
    <font>
      <b/>
      <sz val="11"/>
      <color rgb="FFFFC000"/>
      <name val="Calibri"/>
      <family val="2"/>
      <scheme val="minor"/>
    </font>
    <font>
      <b/>
      <sz val="11"/>
      <color theme="4" tint="-0.499984740745262"/>
      <name val="Calibri"/>
      <family val="2"/>
      <scheme val="minor"/>
    </font>
    <font>
      <i/>
      <sz val="12"/>
      <color rgb="FFFF0000"/>
      <name val="Arial"/>
      <family val="2"/>
    </font>
    <font>
      <sz val="10"/>
      <name val="Calibri"/>
      <family val="2"/>
    </font>
    <font>
      <b/>
      <sz val="10"/>
      <color rgb="FFFF0000"/>
      <name val="Calibri"/>
      <family val="2"/>
      <scheme val="minor"/>
    </font>
    <font>
      <sz val="10"/>
      <color rgb="FF000000"/>
      <name val="Calibri"/>
      <family val="2"/>
    </font>
    <font>
      <sz val="18"/>
      <name val="Arial"/>
    </font>
    <font>
      <b/>
      <sz val="11"/>
      <color rgb="FF000000"/>
      <name val="Arial"/>
    </font>
    <font>
      <sz val="11"/>
      <color rgb="FF000000"/>
      <name val="Arial"/>
    </font>
    <font>
      <b/>
      <sz val="11"/>
      <color rgb="FF000000"/>
      <name val="Arial"/>
      <family val="2"/>
    </font>
    <font>
      <b/>
      <sz val="10"/>
      <color theme="4" tint="-0.249977111117893"/>
      <name val="Arial"/>
      <family val="2"/>
    </font>
    <font>
      <sz val="10"/>
      <color theme="0"/>
      <name val="Arial"/>
      <family val="2"/>
    </font>
    <font>
      <sz val="10"/>
      <color theme="3" tint="0.39997558519241921"/>
      <name val="Arial"/>
      <family val="2"/>
    </font>
    <font>
      <b/>
      <sz val="10"/>
      <color theme="0"/>
      <name val="Arial"/>
      <family val="2"/>
    </font>
  </fonts>
  <fills count="2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8"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CCEC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rgb="FF0033A0"/>
      </left>
      <right style="medium">
        <color rgb="FF0033A0"/>
      </right>
      <top style="medium">
        <color rgb="FF0033A0"/>
      </top>
      <bottom style="medium">
        <color rgb="FF0033A0"/>
      </bottom>
      <diagonal/>
    </border>
    <border>
      <left/>
      <right style="medium">
        <color rgb="FF0033A0"/>
      </right>
      <top style="medium">
        <color rgb="FF0033A0"/>
      </top>
      <bottom style="medium">
        <color rgb="FF0033A0"/>
      </bottom>
      <diagonal/>
    </border>
    <border>
      <left style="medium">
        <color rgb="FF0033A0"/>
      </left>
      <right style="medium">
        <color rgb="FF0033A0"/>
      </right>
      <top style="medium">
        <color rgb="FF0033A0"/>
      </top>
      <bottom/>
      <diagonal/>
    </border>
    <border>
      <left style="medium">
        <color rgb="FF0033A0"/>
      </left>
      <right style="medium">
        <color rgb="FF0033A0"/>
      </right>
      <top/>
      <bottom style="medium">
        <color rgb="FF0033A0"/>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4" tint="0.59999389629810485"/>
      </right>
      <top style="medium">
        <color indexed="64"/>
      </top>
      <bottom style="thin">
        <color theme="4" tint="0.59999389629810485"/>
      </bottom>
      <diagonal/>
    </border>
    <border>
      <left style="thin">
        <color theme="4" tint="0.59999389629810485"/>
      </left>
      <right style="thin">
        <color theme="4" tint="0.59999389629810485"/>
      </right>
      <top style="medium">
        <color indexed="64"/>
      </top>
      <bottom style="thin">
        <color theme="4" tint="0.59999389629810485"/>
      </bottom>
      <diagonal/>
    </border>
    <border>
      <left style="thin">
        <color theme="4" tint="0.59999389629810485"/>
      </left>
      <right/>
      <top style="medium">
        <color indexed="64"/>
      </top>
      <bottom style="thin">
        <color theme="4" tint="0.59999389629810485"/>
      </bottom>
      <diagonal/>
    </border>
    <border>
      <left style="thin">
        <color theme="4" tint="0.59999389629810485"/>
      </left>
      <right style="medium">
        <color indexed="64"/>
      </right>
      <top style="medium">
        <color indexed="64"/>
      </top>
      <bottom style="thin">
        <color theme="4" tint="0.59999389629810485"/>
      </bottom>
      <diagonal/>
    </border>
    <border>
      <left style="medium">
        <color indexed="64"/>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style="thin">
        <color theme="4" tint="0.59999389629810485"/>
      </top>
      <bottom style="medium">
        <color indexed="64"/>
      </bottom>
      <diagonal/>
    </border>
    <border>
      <left style="thin">
        <color theme="4" tint="0.59999389629810485"/>
      </left>
      <right style="thin">
        <color theme="4" tint="0.59999389629810485"/>
      </right>
      <top/>
      <bottom style="thin">
        <color theme="4" tint="0.59999389629810485"/>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7" fillId="0" borderId="0"/>
    <xf numFmtId="0" fontId="8" fillId="0" borderId="0"/>
    <xf numFmtId="0" fontId="10" fillId="0" borderId="0"/>
    <xf numFmtId="0" fontId="10" fillId="0" borderId="0"/>
  </cellStyleXfs>
  <cellXfs count="254">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wrapText="1"/>
    </xf>
    <xf numFmtId="0" fontId="3" fillId="3" borderId="0" xfId="0" applyFont="1" applyFill="1" applyAlignment="1">
      <alignment vertical="center" wrapText="1"/>
    </xf>
    <xf numFmtId="0" fontId="3" fillId="3" borderId="0" xfId="0" applyFont="1" applyFill="1" applyAlignment="1">
      <alignment horizontal="right" wrapText="1"/>
    </xf>
    <xf numFmtId="0" fontId="3" fillId="3" borderId="0" xfId="0" applyFont="1" applyFill="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1" fillId="2" borderId="1" xfId="0" applyFont="1" applyFill="1" applyBorder="1" applyAlignment="1">
      <alignment horizontal="center" vertical="center"/>
    </xf>
    <xf numFmtId="0" fontId="0" fillId="0" borderId="0" xfId="0" applyAlignment="1">
      <alignment horizontal="center"/>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3" fillId="0" borderId="1" xfId="0" quotePrefix="1" applyFont="1" applyBorder="1" applyAlignment="1">
      <alignment horizontal="left" vertical="top" wrapText="1"/>
    </xf>
    <xf numFmtId="0" fontId="0" fillId="0" borderId="0" xfId="0" applyAlignment="1">
      <alignment horizontal="left" vertical="top"/>
    </xf>
    <xf numFmtId="0" fontId="6" fillId="0" borderId="1" xfId="0" applyFont="1" applyBorder="1" applyAlignment="1">
      <alignment horizontal="left"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wrapText="1"/>
    </xf>
    <xf numFmtId="0" fontId="3" fillId="3" borderId="0" xfId="0" applyFont="1" applyFill="1" applyAlignment="1">
      <alignment horizontal="center" vertical="center" wrapText="1"/>
    </xf>
    <xf numFmtId="0" fontId="10" fillId="0" borderId="0" xfId="3" applyAlignment="1">
      <alignment vertical="center"/>
    </xf>
    <xf numFmtId="0" fontId="11" fillId="0" borderId="10" xfId="2" applyFont="1" applyBorder="1" applyAlignment="1">
      <alignment vertical="center"/>
    </xf>
    <xf numFmtId="0" fontId="12" fillId="0" borderId="0" xfId="2" applyFont="1" applyAlignment="1">
      <alignment horizontal="left" vertical="center"/>
    </xf>
    <xf numFmtId="0" fontId="12" fillId="0" borderId="0" xfId="2" applyFont="1" applyAlignment="1">
      <alignment horizontal="center" vertical="center"/>
    </xf>
    <xf numFmtId="0" fontId="10" fillId="0" borderId="11" xfId="3" applyBorder="1" applyAlignment="1">
      <alignment horizontal="center" vertical="center"/>
    </xf>
    <xf numFmtId="0" fontId="13" fillId="0" borderId="10" xfId="2" applyFont="1" applyBorder="1" applyAlignment="1">
      <alignment vertical="center"/>
    </xf>
    <xf numFmtId="0" fontId="13" fillId="0" borderId="0" xfId="2" applyFont="1" applyAlignment="1">
      <alignment horizontal="left" vertical="center"/>
    </xf>
    <xf numFmtId="0" fontId="10" fillId="0" borderId="0" xfId="3" applyAlignment="1">
      <alignment horizontal="center" vertical="center" wrapText="1"/>
    </xf>
    <xf numFmtId="0" fontId="15" fillId="11" borderId="1" xfId="3" applyFont="1" applyFill="1" applyBorder="1" applyAlignment="1">
      <alignment horizontal="center" vertical="center" wrapText="1"/>
    </xf>
    <xf numFmtId="0" fontId="10" fillId="0" borderId="0" xfId="3" applyAlignment="1">
      <alignment horizontal="center" vertical="center"/>
    </xf>
    <xf numFmtId="0" fontId="10" fillId="0" borderId="1" xfId="3" applyBorder="1" applyAlignment="1">
      <alignment vertical="center"/>
    </xf>
    <xf numFmtId="0" fontId="18" fillId="0" borderId="1" xfId="3" applyFont="1" applyBorder="1" applyAlignment="1">
      <alignment horizontal="left" vertical="center"/>
    </xf>
    <xf numFmtId="0" fontId="18" fillId="0" borderId="1" xfId="3" applyFont="1" applyBorder="1" applyAlignment="1">
      <alignment horizontal="center" vertical="center"/>
    </xf>
    <xf numFmtId="0" fontId="10" fillId="0" borderId="1" xfId="3" applyBorder="1" applyAlignment="1">
      <alignment horizontal="left" vertical="center"/>
    </xf>
    <xf numFmtId="0" fontId="10" fillId="0" borderId="1" xfId="3" applyBorder="1" applyAlignment="1">
      <alignment horizontal="center" vertical="center"/>
    </xf>
    <xf numFmtId="0" fontId="18" fillId="0" borderId="1" xfId="3" applyFont="1" applyBorder="1" applyAlignment="1">
      <alignment horizontal="left" vertical="center" wrapText="1"/>
    </xf>
    <xf numFmtId="0" fontId="19" fillId="12" borderId="1" xfId="3" applyFont="1" applyFill="1" applyBorder="1" applyAlignment="1">
      <alignment horizontal="left" vertical="center" wrapText="1"/>
    </xf>
    <xf numFmtId="0" fontId="19" fillId="0" borderId="1" xfId="3" applyFont="1" applyBorder="1" applyAlignment="1">
      <alignment horizontal="center" vertical="center" wrapText="1"/>
    </xf>
    <xf numFmtId="0" fontId="19" fillId="0" borderId="1" xfId="3" applyFont="1" applyBorder="1" applyAlignment="1">
      <alignment horizontal="left" vertical="center" wrapText="1"/>
    </xf>
    <xf numFmtId="0" fontId="10" fillId="0" borderId="1" xfId="3" applyBorder="1" applyAlignment="1">
      <alignment horizontal="left" vertical="top"/>
    </xf>
    <xf numFmtId="0" fontId="20" fillId="3" borderId="1" xfId="3" applyFont="1" applyFill="1" applyBorder="1" applyAlignment="1">
      <alignment vertical="center"/>
    </xf>
    <xf numFmtId="0" fontId="21" fillId="3" borderId="1" xfId="3" applyFont="1" applyFill="1" applyBorder="1" applyAlignment="1">
      <alignment horizontal="left" vertical="center" wrapText="1"/>
    </xf>
    <xf numFmtId="0" fontId="21" fillId="3" borderId="1" xfId="3" applyFont="1" applyFill="1" applyBorder="1" applyAlignment="1">
      <alignment vertical="center"/>
    </xf>
    <xf numFmtId="0" fontId="21" fillId="3" borderId="1" xfId="3" applyFont="1" applyFill="1" applyBorder="1" applyAlignment="1">
      <alignment horizontal="left" vertical="center"/>
    </xf>
    <xf numFmtId="0" fontId="10" fillId="3" borderId="1" xfId="3" applyFill="1" applyBorder="1" applyAlignment="1">
      <alignment horizontal="center" vertical="center"/>
    </xf>
    <xf numFmtId="0" fontId="20" fillId="3" borderId="1" xfId="3" applyFont="1" applyFill="1" applyBorder="1" applyAlignment="1">
      <alignment horizontal="left" vertical="center"/>
    </xf>
    <xf numFmtId="0" fontId="10" fillId="3" borderId="1" xfId="3" applyFill="1" applyBorder="1" applyAlignment="1">
      <alignment vertical="center"/>
    </xf>
    <xf numFmtId="0" fontId="22" fillId="3" borderId="1" xfId="3" applyFont="1" applyFill="1" applyBorder="1" applyAlignment="1">
      <alignment vertical="center"/>
    </xf>
    <xf numFmtId="0" fontId="23" fillId="3" borderId="1" xfId="3" applyFont="1" applyFill="1" applyBorder="1" applyAlignment="1">
      <alignment horizontal="left" vertical="center"/>
    </xf>
    <xf numFmtId="0" fontId="22" fillId="3" borderId="1" xfId="3" applyFont="1" applyFill="1" applyBorder="1" applyAlignment="1">
      <alignment horizontal="left" vertical="center"/>
    </xf>
    <xf numFmtId="0" fontId="10" fillId="0" borderId="0" xfId="3" applyAlignment="1">
      <alignment horizontal="left" vertical="center"/>
    </xf>
    <xf numFmtId="0" fontId="18" fillId="0" borderId="0" xfId="3" applyFont="1" applyAlignment="1">
      <alignment horizontal="left" vertical="center"/>
    </xf>
    <xf numFmtId="0" fontId="18" fillId="13" borderId="1" xfId="3" applyFont="1" applyFill="1" applyBorder="1" applyAlignment="1">
      <alignment horizontal="left" vertical="center"/>
    </xf>
    <xf numFmtId="0" fontId="25" fillId="0" borderId="10" xfId="2" applyFont="1" applyBorder="1" applyAlignment="1">
      <alignment vertical="center"/>
    </xf>
    <xf numFmtId="0" fontId="26" fillId="0" borderId="0" xfId="2" applyFont="1" applyAlignment="1">
      <alignment horizontal="left" vertical="center"/>
    </xf>
    <xf numFmtId="0" fontId="26" fillId="0" borderId="0" xfId="2" applyFont="1" applyAlignment="1">
      <alignment horizontal="center" vertical="center"/>
    </xf>
    <xf numFmtId="0" fontId="27" fillId="0" borderId="0" xfId="2" applyFont="1" applyAlignment="1">
      <alignment horizontal="left" vertical="center"/>
    </xf>
    <xf numFmtId="0" fontId="21" fillId="5" borderId="1" xfId="3" applyFont="1" applyFill="1" applyBorder="1" applyAlignment="1">
      <alignment horizontal="center" vertical="center" wrapText="1"/>
    </xf>
    <xf numFmtId="0" fontId="21" fillId="0" borderId="1" xfId="3" applyFont="1" applyBorder="1" applyAlignment="1">
      <alignment horizontal="left" vertical="center" wrapText="1"/>
    </xf>
    <xf numFmtId="0" fontId="10" fillId="3" borderId="1" xfId="3" applyFill="1" applyBorder="1" applyAlignment="1">
      <alignment horizontal="left" vertical="center"/>
    </xf>
    <xf numFmtId="0" fontId="10" fillId="15" borderId="1" xfId="3" applyFill="1" applyBorder="1" applyAlignment="1">
      <alignment horizontal="center" vertical="center"/>
    </xf>
    <xf numFmtId="0" fontId="10" fillId="15" borderId="0" xfId="3" applyFill="1" applyAlignment="1">
      <alignment vertical="center"/>
    </xf>
    <xf numFmtId="0" fontId="10" fillId="15" borderId="1" xfId="3" applyFill="1" applyBorder="1" applyAlignment="1">
      <alignment vertical="center"/>
    </xf>
    <xf numFmtId="0" fontId="18" fillId="15" borderId="1" xfId="3" applyFont="1" applyFill="1" applyBorder="1" applyAlignment="1">
      <alignment horizontal="left" vertical="center"/>
    </xf>
    <xf numFmtId="0" fontId="18" fillId="15" borderId="1" xfId="3" applyFont="1" applyFill="1" applyBorder="1" applyAlignment="1">
      <alignment horizontal="center" vertical="center"/>
    </xf>
    <xf numFmtId="0" fontId="10" fillId="15" borderId="1" xfId="3" applyFill="1" applyBorder="1" applyAlignment="1">
      <alignment horizontal="left" vertical="center"/>
    </xf>
    <xf numFmtId="0" fontId="29" fillId="6" borderId="1" xfId="0" applyFont="1" applyFill="1" applyBorder="1" applyAlignment="1">
      <alignment vertical="top" wrapText="1"/>
    </xf>
    <xf numFmtId="0" fontId="0" fillId="6" borderId="0" xfId="0" applyFill="1"/>
    <xf numFmtId="0" fontId="3" fillId="6"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0" fillId="7" borderId="1" xfId="0" applyFill="1" applyBorder="1" applyAlignment="1">
      <alignment wrapText="1"/>
    </xf>
    <xf numFmtId="0" fontId="3" fillId="17" borderId="0" xfId="0" applyFont="1" applyFill="1" applyAlignment="1">
      <alignment horizontal="center" vertical="center" wrapText="1"/>
    </xf>
    <xf numFmtId="0" fontId="22" fillId="15" borderId="1" xfId="3" applyFont="1" applyFill="1" applyBorder="1" applyAlignment="1">
      <alignment vertical="center"/>
    </xf>
    <xf numFmtId="0" fontId="3" fillId="0" borderId="1" xfId="0" applyFont="1" applyBorder="1" applyAlignment="1">
      <alignment vertical="center" wrapText="1"/>
    </xf>
    <xf numFmtId="0" fontId="3" fillId="0" borderId="0" xfId="0" applyFont="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xf>
    <xf numFmtId="0" fontId="5" fillId="0" borderId="1" xfId="0" applyFont="1" applyBorder="1" applyAlignment="1">
      <alignment vertical="top" wrapText="1"/>
    </xf>
    <xf numFmtId="0" fontId="29" fillId="0" borderId="1" xfId="0" applyFont="1" applyBorder="1" applyAlignment="1">
      <alignment vertical="top" wrapText="1"/>
    </xf>
    <xf numFmtId="0" fontId="3" fillId="0" borderId="1" xfId="0" applyFont="1" applyBorder="1" applyAlignment="1">
      <alignment wrapText="1"/>
    </xf>
    <xf numFmtId="0" fontId="0" fillId="0" borderId="1" xfId="0" applyBorder="1"/>
    <xf numFmtId="0" fontId="2" fillId="0" borderId="1" xfId="0" applyFont="1" applyBorder="1"/>
    <xf numFmtId="0" fontId="32" fillId="0" borderId="13" xfId="0" applyFont="1" applyBorder="1" applyAlignment="1">
      <alignment vertical="center" wrapText="1"/>
    </xf>
    <xf numFmtId="0" fontId="33" fillId="0" borderId="13" xfId="0" applyFont="1" applyBorder="1" applyAlignment="1">
      <alignment horizontal="left" vertical="center" wrapText="1" readingOrder="1"/>
    </xf>
    <xf numFmtId="0" fontId="33" fillId="0" borderId="13" xfId="0" applyFont="1" applyBorder="1" applyAlignment="1">
      <alignment horizontal="center" vertical="center" wrapText="1" readingOrder="1"/>
    </xf>
    <xf numFmtId="0" fontId="34" fillId="0" borderId="13" xfId="0" applyFont="1" applyBorder="1" applyAlignment="1">
      <alignment horizontal="left" vertical="center" wrapText="1" readingOrder="1"/>
    </xf>
    <xf numFmtId="9" fontId="34" fillId="0" borderId="13" xfId="0" applyNumberFormat="1" applyFont="1" applyBorder="1" applyAlignment="1">
      <alignment horizontal="center" vertical="center" wrapText="1" readingOrder="1"/>
    </xf>
    <xf numFmtId="0" fontId="34" fillId="0" borderId="13" xfId="0" applyFont="1" applyBorder="1" applyAlignment="1">
      <alignment horizontal="center" vertical="center" wrapText="1" readingOrder="1"/>
    </xf>
    <xf numFmtId="0" fontId="32" fillId="0" borderId="13" xfId="0" applyFont="1" applyBorder="1" applyAlignment="1">
      <alignment horizontal="center" vertical="center" wrapText="1"/>
    </xf>
    <xf numFmtId="0" fontId="33" fillId="0" borderId="14" xfId="0" applyFont="1" applyBorder="1" applyAlignment="1">
      <alignment horizontal="center" vertical="center" wrapText="1" readingOrder="1"/>
    </xf>
    <xf numFmtId="9" fontId="35" fillId="0" borderId="13" xfId="0" applyNumberFormat="1" applyFont="1" applyBorder="1" applyAlignment="1">
      <alignment horizontal="center" vertical="center" wrapText="1" readingOrder="1"/>
    </xf>
    <xf numFmtId="0" fontId="0" fillId="0" borderId="1" xfId="0" applyBorder="1" applyAlignment="1">
      <alignment wrapText="1"/>
    </xf>
    <xf numFmtId="0" fontId="10" fillId="0" borderId="0" xfId="4" applyAlignment="1">
      <alignment vertical="center"/>
    </xf>
    <xf numFmtId="0" fontId="10" fillId="0" borderId="11" xfId="4" applyBorder="1" applyAlignment="1">
      <alignment horizontal="center" vertical="center"/>
    </xf>
    <xf numFmtId="0" fontId="27" fillId="0" borderId="10" xfId="2" applyFont="1" applyBorder="1" applyAlignment="1">
      <alignment vertical="center"/>
    </xf>
    <xf numFmtId="0" fontId="10" fillId="0" borderId="0" xfId="4" applyAlignment="1">
      <alignment horizontal="center" vertical="center" wrapText="1"/>
    </xf>
    <xf numFmtId="0" fontId="15" fillId="11" borderId="24" xfId="4" applyFont="1" applyFill="1" applyBorder="1" applyAlignment="1">
      <alignment horizontal="center" vertical="center" wrapText="1"/>
    </xf>
    <xf numFmtId="0" fontId="10" fillId="0" borderId="0" xfId="4" applyAlignment="1">
      <alignment horizontal="center" vertical="center"/>
    </xf>
    <xf numFmtId="0" fontId="36" fillId="5" borderId="25" xfId="4" applyFont="1" applyFill="1" applyBorder="1" applyAlignment="1">
      <alignment horizontal="center" vertical="center" wrapText="1"/>
    </xf>
    <xf numFmtId="0" fontId="21" fillId="5" borderId="25" xfId="4" applyFont="1" applyFill="1" applyBorder="1" applyAlignment="1">
      <alignment horizontal="left" vertical="center" wrapText="1"/>
    </xf>
    <xf numFmtId="0" fontId="21" fillId="5" borderId="25" xfId="4" applyFont="1" applyFill="1" applyBorder="1" applyAlignment="1">
      <alignment horizontal="center" vertical="center" wrapText="1"/>
    </xf>
    <xf numFmtId="0" fontId="10" fillId="5" borderId="25" xfId="4" applyFill="1" applyBorder="1" applyAlignment="1">
      <alignment horizontal="center" vertical="center"/>
    </xf>
    <xf numFmtId="0" fontId="36" fillId="0" borderId="26" xfId="4" applyFont="1" applyBorder="1" applyAlignment="1">
      <alignment horizontal="center" vertical="center" wrapText="1"/>
    </xf>
    <xf numFmtId="0" fontId="21" fillId="0" borderId="25" xfId="4" applyFont="1" applyBorder="1" applyAlignment="1">
      <alignment horizontal="left" vertical="center" wrapText="1"/>
    </xf>
    <xf numFmtId="0" fontId="21" fillId="0" borderId="25" xfId="4" applyFont="1" applyBorder="1" applyAlignment="1">
      <alignment horizontal="center" vertical="center" wrapText="1"/>
    </xf>
    <xf numFmtId="0" fontId="10" fillId="0" borderId="25" xfId="4" applyBorder="1" applyAlignment="1">
      <alignment horizontal="center" vertical="center"/>
    </xf>
    <xf numFmtId="0" fontId="21" fillId="19" borderId="25" xfId="4" applyFont="1" applyFill="1" applyBorder="1" applyAlignment="1">
      <alignment horizontal="left" vertical="center"/>
    </xf>
    <xf numFmtId="0" fontId="21" fillId="19" borderId="25" xfId="4" applyFont="1" applyFill="1" applyBorder="1" applyAlignment="1">
      <alignment horizontal="center" vertical="center"/>
    </xf>
    <xf numFmtId="0" fontId="10" fillId="19" borderId="25" xfId="4" applyFill="1" applyBorder="1" applyAlignment="1">
      <alignment horizontal="center" vertical="center"/>
    </xf>
    <xf numFmtId="0" fontId="10" fillId="0" borderId="0" xfId="4" applyAlignment="1">
      <alignment horizontal="left" vertical="center"/>
    </xf>
    <xf numFmtId="0" fontId="37" fillId="14" borderId="7" xfId="4" applyFont="1" applyFill="1" applyBorder="1" applyAlignment="1">
      <alignment vertical="center"/>
    </xf>
    <xf numFmtId="0" fontId="10" fillId="14" borderId="8" xfId="4" applyFill="1" applyBorder="1" applyAlignment="1">
      <alignment horizontal="left" vertical="center"/>
    </xf>
    <xf numFmtId="0" fontId="10" fillId="14" borderId="8" xfId="4" applyFill="1" applyBorder="1" applyAlignment="1">
      <alignment horizontal="center" vertical="center"/>
    </xf>
    <xf numFmtId="0" fontId="10" fillId="14" borderId="9" xfId="4" applyFill="1" applyBorder="1" applyAlignment="1">
      <alignment horizontal="center" vertical="center"/>
    </xf>
    <xf numFmtId="0" fontId="10" fillId="0" borderId="10" xfId="4" applyBorder="1" applyAlignment="1">
      <alignment vertical="center"/>
    </xf>
    <xf numFmtId="0" fontId="10" fillId="0" borderId="17" xfId="4" applyBorder="1" applyAlignment="1">
      <alignment vertical="center"/>
    </xf>
    <xf numFmtId="0" fontId="10" fillId="0" borderId="12" xfId="4" applyBorder="1" applyAlignment="1">
      <alignment horizontal="left" vertical="center"/>
    </xf>
    <xf numFmtId="0" fontId="10" fillId="0" borderId="12" xfId="4" applyBorder="1" applyAlignment="1">
      <alignment horizontal="center" vertical="center"/>
    </xf>
    <xf numFmtId="0" fontId="10" fillId="0" borderId="18" xfId="4" applyBorder="1" applyAlignment="1">
      <alignment horizontal="center" vertical="center"/>
    </xf>
    <xf numFmtId="0" fontId="10" fillId="0" borderId="27" xfId="4" applyBorder="1" applyAlignment="1">
      <alignment vertical="center"/>
    </xf>
    <xf numFmtId="0" fontId="10" fillId="0" borderId="28" xfId="4" applyBorder="1" applyAlignment="1">
      <alignment horizontal="left" vertical="center"/>
    </xf>
    <xf numFmtId="0" fontId="10" fillId="0" borderId="28" xfId="4" applyBorder="1" applyAlignment="1">
      <alignment horizontal="center" vertical="center"/>
    </xf>
    <xf numFmtId="0" fontId="10" fillId="0" borderId="29" xfId="4" applyBorder="1" applyAlignment="1">
      <alignment horizontal="center" vertical="center"/>
    </xf>
    <xf numFmtId="0" fontId="38" fillId="0" borderId="0" xfId="4" applyFont="1" applyAlignment="1">
      <alignment horizontal="left" vertical="center"/>
    </xf>
    <xf numFmtId="0" fontId="38" fillId="0" borderId="0" xfId="4" applyFont="1" applyAlignment="1">
      <alignment horizontal="center" vertical="center"/>
    </xf>
    <xf numFmtId="164" fontId="10" fillId="0" borderId="0" xfId="4" applyNumberFormat="1" applyAlignment="1">
      <alignment vertical="center"/>
    </xf>
    <xf numFmtId="164" fontId="10" fillId="0" borderId="0" xfId="3" applyNumberFormat="1" applyAlignment="1">
      <alignment vertical="center"/>
    </xf>
    <xf numFmtId="0" fontId="10" fillId="21" borderId="0" xfId="3" applyFill="1" applyAlignment="1">
      <alignment vertical="center"/>
    </xf>
    <xf numFmtId="164" fontId="10" fillId="21" borderId="0" xfId="3" applyNumberFormat="1" applyFill="1" applyAlignment="1">
      <alignment vertical="center"/>
    </xf>
    <xf numFmtId="2" fontId="10" fillId="21" borderId="0" xfId="3" applyNumberFormat="1" applyFill="1" applyAlignment="1">
      <alignment vertical="center"/>
    </xf>
    <xf numFmtId="0" fontId="21" fillId="22" borderId="1" xfId="3" applyFont="1" applyFill="1" applyBorder="1" applyAlignment="1">
      <alignment horizontal="left" vertical="center" wrapText="1"/>
    </xf>
    <xf numFmtId="0" fontId="10" fillId="22" borderId="1" xfId="3" applyFill="1" applyBorder="1" applyAlignment="1">
      <alignment horizontal="left" vertical="center"/>
    </xf>
    <xf numFmtId="0" fontId="10" fillId="22" borderId="1" xfId="3" applyFill="1" applyBorder="1" applyAlignment="1">
      <alignment horizontal="center" vertical="center"/>
    </xf>
    <xf numFmtId="0" fontId="21" fillId="23" borderId="1" xfId="3" applyFont="1" applyFill="1" applyBorder="1" applyAlignment="1">
      <alignment horizontal="left" vertical="center" wrapText="1"/>
    </xf>
    <xf numFmtId="0" fontId="10" fillId="23" borderId="1" xfId="3" applyFill="1" applyBorder="1" applyAlignment="1">
      <alignment horizontal="left" vertical="center"/>
    </xf>
    <xf numFmtId="0" fontId="10" fillId="23" borderId="1" xfId="3" applyFill="1" applyBorder="1" applyAlignment="1">
      <alignment horizontal="center" vertical="center"/>
    </xf>
    <xf numFmtId="0" fontId="20" fillId="18" borderId="2" xfId="0" applyFont="1" applyFill="1" applyBorder="1" applyAlignment="1">
      <alignment horizontal="left" vertical="center" wrapText="1"/>
    </xf>
    <xf numFmtId="0" fontId="20" fillId="24" borderId="1" xfId="0" applyFont="1" applyFill="1" applyBorder="1" applyAlignment="1">
      <alignment horizontal="left" vertical="center" wrapText="1"/>
    </xf>
    <xf numFmtId="0" fontId="20" fillId="24" borderId="2" xfId="0" applyFont="1" applyFill="1" applyBorder="1" applyAlignment="1">
      <alignment horizontal="left" vertical="center" wrapText="1"/>
    </xf>
    <xf numFmtId="0" fontId="20" fillId="24" borderId="3" xfId="0" applyFont="1" applyFill="1" applyBorder="1" applyAlignment="1">
      <alignment horizontal="left" vertical="center" wrapText="1"/>
    </xf>
    <xf numFmtId="1" fontId="20" fillId="24" borderId="1" xfId="0" applyNumberFormat="1" applyFont="1" applyFill="1" applyBorder="1" applyAlignment="1">
      <alignment horizontal="left" vertical="center" wrapText="1"/>
    </xf>
    <xf numFmtId="0" fontId="20" fillId="24" borderId="4" xfId="0" applyFont="1" applyFill="1" applyBorder="1" applyAlignment="1">
      <alignment horizontal="left" vertical="center" wrapText="1"/>
    </xf>
    <xf numFmtId="0" fontId="20" fillId="18" borderId="4" xfId="0" applyFont="1" applyFill="1" applyBorder="1" applyAlignment="1">
      <alignment horizontal="left" vertical="center" wrapText="1"/>
    </xf>
    <xf numFmtId="164" fontId="20" fillId="24" borderId="1" xfId="0" applyNumberFormat="1" applyFont="1" applyFill="1" applyBorder="1" applyAlignment="1">
      <alignment horizontal="left" vertical="center" wrapText="1"/>
    </xf>
    <xf numFmtId="0" fontId="20" fillId="18"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1" fillId="16" borderId="1" xfId="0" applyFont="1" applyFill="1" applyBorder="1" applyAlignment="1">
      <alignment horizontal="center" vertical="center" wrapText="1"/>
    </xf>
    <xf numFmtId="0" fontId="20" fillId="16" borderId="2" xfId="0" applyFont="1" applyFill="1" applyBorder="1" applyAlignment="1">
      <alignment horizontal="left" vertical="center" wrapText="1"/>
    </xf>
    <xf numFmtId="0" fontId="20" fillId="16" borderId="1" xfId="0" applyFont="1" applyFill="1" applyBorder="1" applyAlignment="1">
      <alignment horizontal="left" vertical="center" wrapText="1"/>
    </xf>
    <xf numFmtId="0" fontId="20" fillId="16" borderId="3" xfId="0" applyFont="1" applyFill="1" applyBorder="1" applyAlignment="1">
      <alignment horizontal="left" vertical="center" wrapText="1"/>
    </xf>
    <xf numFmtId="0" fontId="20" fillId="17" borderId="4" xfId="0" applyFont="1" applyFill="1" applyBorder="1" applyAlignment="1">
      <alignment horizontal="left" vertical="center" wrapText="1"/>
    </xf>
    <xf numFmtId="0" fontId="20" fillId="17" borderId="3" xfId="0" applyFont="1" applyFill="1" applyBorder="1" applyAlignment="1">
      <alignment horizontal="left" vertical="center" wrapText="1"/>
    </xf>
    <xf numFmtId="0" fontId="20" fillId="0" borderId="0" xfId="0" applyFont="1" applyAlignment="1">
      <alignment horizontal="left" wrapText="1"/>
    </xf>
    <xf numFmtId="0" fontId="20" fillId="0" borderId="0" xfId="0" applyFont="1" applyAlignment="1">
      <alignment vertical="center" wrapText="1"/>
    </xf>
    <xf numFmtId="0" fontId="20" fillId="0" borderId="0" xfId="0" applyFont="1" applyAlignment="1">
      <alignment horizontal="center" wrapText="1"/>
    </xf>
    <xf numFmtId="0" fontId="39" fillId="2" borderId="1" xfId="0" applyFont="1" applyFill="1" applyBorder="1" applyAlignment="1">
      <alignment horizontal="center" vertical="center" wrapText="1"/>
    </xf>
    <xf numFmtId="0" fontId="21" fillId="8" borderId="1" xfId="0" applyFont="1" applyFill="1" applyBorder="1" applyAlignment="1">
      <alignment horizontal="center" vertical="center" wrapText="1"/>
    </xf>
    <xf numFmtId="0" fontId="20" fillId="18" borderId="3" xfId="0" applyFont="1" applyFill="1" applyBorder="1" applyAlignment="1">
      <alignment horizontal="left" vertical="center" wrapText="1"/>
    </xf>
    <xf numFmtId="0" fontId="20" fillId="7" borderId="1" xfId="0" applyFont="1" applyFill="1" applyBorder="1" applyAlignment="1">
      <alignment horizontal="left" vertical="center" wrapText="1"/>
    </xf>
    <xf numFmtId="0" fontId="20" fillId="7" borderId="4" xfId="0" applyFont="1" applyFill="1" applyBorder="1" applyAlignment="1">
      <alignment horizontal="left" vertical="center" wrapText="1"/>
    </xf>
    <xf numFmtId="0" fontId="21" fillId="16" borderId="1" xfId="0" applyFont="1" applyFill="1" applyBorder="1" applyAlignment="1">
      <alignment horizontal="center" vertical="center" wrapText="1"/>
    </xf>
    <xf numFmtId="0" fontId="21" fillId="18" borderId="2" xfId="0" applyFont="1" applyFill="1" applyBorder="1" applyAlignment="1">
      <alignment horizontal="center" vertical="center" wrapText="1"/>
    </xf>
    <xf numFmtId="0" fontId="21" fillId="18" borderId="3"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0" fillId="16" borderId="2" xfId="0" applyFont="1" applyFill="1" applyBorder="1" applyAlignment="1">
      <alignment horizontal="left" vertical="center" wrapText="1"/>
    </xf>
    <xf numFmtId="0" fontId="20" fillId="16" borderId="3" xfId="0" applyFont="1" applyFill="1" applyBorder="1" applyAlignment="1">
      <alignment horizontal="left" vertical="center" wrapText="1"/>
    </xf>
    <xf numFmtId="0" fontId="20" fillId="24" borderId="2" xfId="0" applyFont="1" applyFill="1" applyBorder="1" applyAlignment="1">
      <alignment horizontal="left" vertical="center" wrapText="1"/>
    </xf>
    <xf numFmtId="0" fontId="20" fillId="24" borderId="3" xfId="0" applyFont="1" applyFill="1" applyBorder="1" applyAlignment="1">
      <alignment horizontal="left" vertical="center" wrapText="1"/>
    </xf>
    <xf numFmtId="0" fontId="20" fillId="24" borderId="4" xfId="0" applyFont="1" applyFill="1" applyBorder="1" applyAlignment="1">
      <alignment horizontal="left" vertical="center" wrapText="1"/>
    </xf>
    <xf numFmtId="0" fontId="20" fillId="18" borderId="2" xfId="0" applyFont="1" applyFill="1" applyBorder="1" applyAlignment="1">
      <alignment horizontal="left" vertical="center" wrapText="1"/>
    </xf>
    <xf numFmtId="0" fontId="20" fillId="18" borderId="3" xfId="0" applyFont="1" applyFill="1" applyBorder="1" applyAlignment="1">
      <alignment horizontal="left" vertical="center" wrapText="1"/>
    </xf>
    <xf numFmtId="0" fontId="20" fillId="18" borderId="4" xfId="0" applyFont="1" applyFill="1" applyBorder="1" applyAlignment="1">
      <alignment horizontal="left" vertical="center" wrapText="1"/>
    </xf>
    <xf numFmtId="0" fontId="20" fillId="24" borderId="1" xfId="0" applyFont="1" applyFill="1" applyBorder="1" applyAlignment="1">
      <alignment horizontal="left" vertical="center" wrapText="1"/>
    </xf>
    <xf numFmtId="0" fontId="20" fillId="20" borderId="1" xfId="0" applyFont="1" applyFill="1" applyBorder="1" applyAlignment="1">
      <alignment horizontal="left" vertical="center" wrapText="1"/>
    </xf>
    <xf numFmtId="0" fontId="21" fillId="9" borderId="1" xfId="0" applyFont="1" applyFill="1" applyBorder="1" applyAlignment="1">
      <alignment horizontal="center" vertical="center" wrapText="1"/>
    </xf>
    <xf numFmtId="0" fontId="20" fillId="7" borderId="1" xfId="0" applyFont="1" applyFill="1" applyBorder="1" applyAlignment="1">
      <alignment horizontal="left" vertical="center" wrapText="1"/>
    </xf>
    <xf numFmtId="0" fontId="20" fillId="7" borderId="2" xfId="0" applyFont="1" applyFill="1" applyBorder="1" applyAlignment="1">
      <alignment horizontal="left" vertical="center" wrapText="1"/>
    </xf>
    <xf numFmtId="0" fontId="20" fillId="7" borderId="4" xfId="0" applyFont="1" applyFill="1" applyBorder="1" applyAlignment="1">
      <alignment horizontal="left" vertical="center" wrapText="1"/>
    </xf>
    <xf numFmtId="0" fontId="20" fillId="7" borderId="3" xfId="0" applyFont="1" applyFill="1" applyBorder="1" applyAlignment="1">
      <alignment horizontal="left" vertical="center" wrapText="1"/>
    </xf>
    <xf numFmtId="0" fontId="20" fillId="24" borderId="1" xfId="0" applyFont="1" applyFill="1" applyBorder="1" applyAlignment="1">
      <alignment horizontal="left" wrapText="1"/>
    </xf>
    <xf numFmtId="0" fontId="20" fillId="24" borderId="1" xfId="1" applyFont="1" applyFill="1" applyBorder="1" applyAlignment="1">
      <alignment horizontal="left"/>
    </xf>
    <xf numFmtId="0" fontId="20" fillId="18" borderId="1" xfId="0" applyFont="1" applyFill="1" applyBorder="1" applyAlignment="1">
      <alignment horizontal="left" vertical="center" wrapText="1"/>
    </xf>
    <xf numFmtId="0" fontId="20" fillId="16" borderId="4" xfId="0" applyFont="1" applyFill="1" applyBorder="1" applyAlignment="1">
      <alignment horizontal="left" vertical="center" wrapText="1"/>
    </xf>
    <xf numFmtId="0" fontId="20" fillId="16" borderId="1" xfId="0" applyFont="1" applyFill="1" applyBorder="1" applyAlignment="1">
      <alignment horizontal="left" vertical="center" wrapText="1"/>
    </xf>
    <xf numFmtId="0" fontId="9" fillId="10" borderId="7" xfId="2" applyFont="1" applyFill="1" applyBorder="1" applyAlignment="1">
      <alignment horizontal="center" vertical="center"/>
    </xf>
    <xf numFmtId="0" fontId="9" fillId="10" borderId="8" xfId="2" applyFont="1" applyFill="1" applyBorder="1" applyAlignment="1">
      <alignment horizontal="center" vertical="center"/>
    </xf>
    <xf numFmtId="0" fontId="9" fillId="10" borderId="9" xfId="2" applyFont="1" applyFill="1" applyBorder="1" applyAlignment="1">
      <alignment horizontal="center" vertical="center"/>
    </xf>
    <xf numFmtId="0" fontId="14" fillId="0" borderId="10" xfId="3" applyFont="1" applyBorder="1" applyAlignment="1">
      <alignment horizontal="center" vertical="center"/>
    </xf>
    <xf numFmtId="0" fontId="14" fillId="0" borderId="0" xfId="3" applyFont="1" applyAlignment="1">
      <alignment horizontal="center" vertical="center"/>
    </xf>
    <xf numFmtId="0" fontId="14" fillId="0" borderId="11" xfId="3" applyFont="1" applyBorder="1" applyAlignment="1">
      <alignment horizontal="center" vertical="center"/>
    </xf>
    <xf numFmtId="0" fontId="15" fillId="11" borderId="1" xfId="3" applyFont="1" applyFill="1" applyBorder="1" applyAlignment="1">
      <alignment horizontal="center" vertical="center" wrapText="1"/>
    </xf>
    <xf numFmtId="0" fontId="16" fillId="11" borderId="1" xfId="3" applyFont="1" applyFill="1" applyBorder="1" applyAlignment="1">
      <alignment horizontal="center" vertical="center" wrapText="1"/>
    </xf>
    <xf numFmtId="0" fontId="24" fillId="14" borderId="7" xfId="2" applyFont="1" applyFill="1" applyBorder="1" applyAlignment="1">
      <alignment horizontal="center" vertical="center"/>
    </xf>
    <xf numFmtId="0" fontId="24" fillId="14" borderId="8" xfId="2" applyFont="1" applyFill="1" applyBorder="1" applyAlignment="1">
      <alignment horizontal="center" vertical="center"/>
    </xf>
    <xf numFmtId="0" fontId="24" fillId="14" borderId="9" xfId="2" applyFont="1" applyFill="1" applyBorder="1" applyAlignment="1">
      <alignment horizontal="center" vertical="center"/>
    </xf>
    <xf numFmtId="0" fontId="28" fillId="0" borderId="10" xfId="3" applyFont="1" applyBorder="1" applyAlignment="1">
      <alignment horizontal="center" vertical="center"/>
    </xf>
    <xf numFmtId="0" fontId="28" fillId="0" borderId="0" xfId="3" applyFont="1" applyAlignment="1">
      <alignment horizontal="center" vertical="center"/>
    </xf>
    <xf numFmtId="0" fontId="28" fillId="0" borderId="11" xfId="3" applyFont="1" applyBorder="1" applyAlignment="1">
      <alignment horizontal="center" vertical="center"/>
    </xf>
    <xf numFmtId="0" fontId="28" fillId="0" borderId="17" xfId="4" applyFont="1" applyBorder="1" applyAlignment="1">
      <alignment horizontal="center" vertical="center"/>
    </xf>
    <xf numFmtId="0" fontId="28" fillId="0" borderId="12" xfId="4" applyFont="1" applyBorder="1" applyAlignment="1">
      <alignment horizontal="center" vertical="center"/>
    </xf>
    <xf numFmtId="0" fontId="28" fillId="0" borderId="18" xfId="4" applyFont="1" applyBorder="1" applyAlignment="1">
      <alignment horizontal="center" vertical="center"/>
    </xf>
    <xf numFmtId="0" fontId="15" fillId="11" borderId="19" xfId="4" applyFont="1" applyFill="1" applyBorder="1" applyAlignment="1">
      <alignment horizontal="center" vertical="center" wrapText="1"/>
    </xf>
    <xf numFmtId="0" fontId="15" fillId="11" borderId="23" xfId="4" applyFont="1" applyFill="1" applyBorder="1" applyAlignment="1">
      <alignment horizontal="center" vertical="center" wrapText="1"/>
    </xf>
    <xf numFmtId="0" fontId="16" fillId="11" borderId="20" xfId="4" applyFont="1" applyFill="1" applyBorder="1" applyAlignment="1">
      <alignment horizontal="center" vertical="center" wrapText="1"/>
    </xf>
    <xf numFmtId="0" fontId="16" fillId="11" borderId="21" xfId="4" applyFont="1" applyFill="1" applyBorder="1" applyAlignment="1">
      <alignment horizontal="center" vertical="center" wrapText="1"/>
    </xf>
    <xf numFmtId="0" fontId="16" fillId="11" borderId="22" xfId="4" applyFont="1" applyFill="1" applyBorder="1" applyAlignment="1">
      <alignment horizontal="center" vertical="center" wrapText="1"/>
    </xf>
    <xf numFmtId="0" fontId="3" fillId="0" borderId="1" xfId="0" applyFont="1" applyBorder="1" applyAlignment="1">
      <alignment horizontal="center" vertical="center" wrapText="1"/>
    </xf>
    <xf numFmtId="0" fontId="3" fillId="6" borderId="2" xfId="0" applyFont="1" applyFill="1" applyBorder="1" applyAlignment="1">
      <alignment vertical="center"/>
    </xf>
    <xf numFmtId="0" fontId="3" fillId="6" borderId="3" xfId="0" applyFont="1" applyFill="1" applyBorder="1" applyAlignment="1">
      <alignment vertical="center"/>
    </xf>
    <xf numFmtId="0" fontId="3" fillId="6" borderId="4" xfId="0" applyFont="1" applyFill="1" applyBorder="1" applyAlignment="1">
      <alignment vertical="center"/>
    </xf>
    <xf numFmtId="0" fontId="5" fillId="6" borderId="2" xfId="0" applyFont="1" applyFill="1" applyBorder="1" applyAlignment="1">
      <alignment horizontal="left" wrapText="1"/>
    </xf>
    <xf numFmtId="0" fontId="5" fillId="6" borderId="3" xfId="0" applyFont="1" applyFill="1" applyBorder="1" applyAlignment="1">
      <alignment horizontal="left" wrapText="1"/>
    </xf>
    <xf numFmtId="0" fontId="5" fillId="6" borderId="4" xfId="0" applyFont="1" applyFill="1" applyBorder="1" applyAlignment="1">
      <alignment horizontal="left" wrapText="1"/>
    </xf>
    <xf numFmtId="0" fontId="1" fillId="4" borderId="1" xfId="0" applyFont="1" applyFill="1" applyBorder="1" applyAlignment="1">
      <alignment horizontal="center" vertical="center"/>
    </xf>
    <xf numFmtId="0" fontId="0" fillId="5" borderId="1" xfId="0" applyFill="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6" borderId="1" xfId="0" applyFont="1" applyFill="1" applyBorder="1" applyAlignment="1">
      <alignment horizontal="center" vertical="center"/>
    </xf>
    <xf numFmtId="0" fontId="3" fillId="6" borderId="2" xfId="0" applyFont="1" applyFill="1" applyBorder="1" applyAlignment="1">
      <alignment horizontal="left" wrapText="1"/>
    </xf>
    <xf numFmtId="0" fontId="3" fillId="6" borderId="3" xfId="0" applyFont="1" applyFill="1" applyBorder="1" applyAlignment="1">
      <alignment horizontal="left" wrapText="1"/>
    </xf>
    <xf numFmtId="0" fontId="3" fillId="6" borderId="4" xfId="0" applyFont="1" applyFill="1" applyBorder="1" applyAlignment="1">
      <alignment horizontal="left" wrapText="1"/>
    </xf>
    <xf numFmtId="0" fontId="3" fillId="6" borderId="2"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6" borderId="1" xfId="0" applyFont="1" applyFill="1" applyBorder="1" applyAlignment="1">
      <alignment horizontal="left"/>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xf>
    <xf numFmtId="0" fontId="31" fillId="0" borderId="2" xfId="0" applyFont="1" applyBorder="1" applyAlignment="1">
      <alignment horizontal="center" vertical="top" wrapText="1"/>
    </xf>
    <xf numFmtId="0" fontId="31" fillId="0" borderId="4" xfId="0" applyFont="1" applyBorder="1" applyAlignment="1">
      <alignment horizontal="center" vertical="top" wrapText="1"/>
    </xf>
    <xf numFmtId="0" fontId="0" fillId="7" borderId="1" xfId="0" applyFill="1" applyBorder="1" applyAlignment="1">
      <alignment wrapText="1"/>
    </xf>
    <xf numFmtId="0" fontId="0" fillId="7" borderId="1" xfId="0" applyFill="1" applyBorder="1"/>
    <xf numFmtId="0" fontId="3" fillId="7" borderId="1" xfId="0" applyFont="1" applyFill="1" applyBorder="1" applyAlignment="1">
      <alignment horizontal="left" vertical="top" wrapText="1"/>
    </xf>
    <xf numFmtId="0" fontId="3" fillId="0" borderId="1" xfId="0" applyFont="1" applyBorder="1" applyAlignment="1">
      <alignment horizontal="left" vertical="top" wrapText="1"/>
    </xf>
    <xf numFmtId="0" fontId="33" fillId="0" borderId="15" xfId="0" applyFont="1" applyBorder="1" applyAlignment="1">
      <alignment horizontal="center" vertical="center" wrapText="1" readingOrder="1"/>
    </xf>
    <xf numFmtId="0" fontId="33" fillId="0" borderId="16" xfId="0" applyFont="1" applyBorder="1" applyAlignment="1">
      <alignment horizontal="center" vertical="center" wrapText="1" readingOrder="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0" fillId="0" borderId="3"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20" fillId="0" borderId="3" xfId="0" applyFont="1" applyFill="1" applyBorder="1" applyAlignment="1">
      <alignment horizontal="left" vertical="center" wrapText="1"/>
    </xf>
  </cellXfs>
  <cellStyles count="5">
    <cellStyle name="Normal" xfId="0" builtinId="0"/>
    <cellStyle name="Normal 3 3" xfId="2" xr:uid="{00000000-0005-0000-0000-000001000000}"/>
    <cellStyle name="Normal 7" xfId="3" xr:uid="{00000000-0005-0000-0000-000002000000}"/>
    <cellStyle name="Normal 7 4" xfId="4" xr:uid="{00000000-0005-0000-0000-000003000000}"/>
    <cellStyle name="Normal_Course_Inventory_2008_Sequenced" xfId="1"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0</xdr:rowOff>
    </xdr:from>
    <xdr:to>
      <xdr:col>3</xdr:col>
      <xdr:colOff>427</xdr:colOff>
      <xdr:row>15</xdr:row>
      <xdr:rowOff>91265</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0" y="7153275"/>
          <a:ext cx="1829227" cy="104376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r>
            <a:rPr lang="en-US" sz="1200" b="1">
              <a:solidFill>
                <a:schemeClr val="bg1"/>
              </a:solidFill>
            </a:rPr>
            <a:t>Evaluation Parameters:</a:t>
          </a:r>
        </a:p>
        <a:p>
          <a:pPr marL="285750" indent="-285750">
            <a:buFont typeface="Wingdings" panose="05000000000000000000" pitchFamily="2" charset="2"/>
            <a:buChar char="§"/>
          </a:pPr>
          <a:r>
            <a:rPr lang="en-US" sz="1200">
              <a:solidFill>
                <a:schemeClr val="bg1"/>
              </a:solidFill>
            </a:rPr>
            <a:t>Continuous Learning – Hands On Exercises</a:t>
          </a:r>
        </a:p>
        <a:p>
          <a:pPr marL="285750" indent="-285750">
            <a:buFont typeface="Wingdings" panose="05000000000000000000" pitchFamily="2" charset="2"/>
            <a:buChar char="§"/>
          </a:pPr>
          <a:r>
            <a:rPr lang="en-US" sz="1200">
              <a:solidFill>
                <a:schemeClr val="bg1"/>
              </a:solidFill>
            </a:rPr>
            <a:t>Assess – Type - 1 – Coding challenge </a:t>
          </a:r>
        </a:p>
        <a:p>
          <a:pPr marL="285750" indent="-285750">
            <a:buFont typeface="Wingdings" panose="05000000000000000000" pitchFamily="2" charset="2"/>
            <a:buChar char="§"/>
          </a:pPr>
          <a:r>
            <a:rPr lang="en-US" sz="1200">
              <a:solidFill>
                <a:schemeClr val="bg1"/>
              </a:solidFill>
            </a:rPr>
            <a:t>Assess – Type - 2 – ICT / KBA / SBA / Interview*</a:t>
          </a:r>
        </a:p>
        <a:p>
          <a:pPr marL="285750" indent="-285750">
            <a:buFont typeface="Wingdings" panose="05000000000000000000" pitchFamily="2" charset="2"/>
            <a:buChar char="§"/>
          </a:pPr>
          <a:r>
            <a:rPr lang="en-US" sz="1200">
              <a:solidFill>
                <a:schemeClr val="bg1"/>
              </a:solidFill>
            </a:rPr>
            <a:t>Business Aligned Project</a:t>
          </a:r>
        </a:p>
        <a:p>
          <a:pPr marL="285750" indent="-285750">
            <a:buFont typeface="Wingdings" panose="05000000000000000000" pitchFamily="2" charset="2"/>
            <a:buChar char="§"/>
          </a:pPr>
          <a:r>
            <a:rPr lang="en-US" sz="1200">
              <a:solidFill>
                <a:schemeClr val="bg1"/>
              </a:solidFill>
            </a:rPr>
            <a:t>Business Feedback (Mentor Feedback)</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8"/>
  <sheetViews>
    <sheetView tabSelected="1" topLeftCell="A23" zoomScale="89" zoomScaleNormal="71" workbookViewId="0">
      <selection activeCell="C31" sqref="C31:C32"/>
    </sheetView>
  </sheetViews>
  <sheetFormatPr defaultColWidth="15.81640625" defaultRowHeight="13" x14ac:dyDescent="0.3"/>
  <cols>
    <col min="1" max="1" width="15.90625" style="2" bestFit="1" customWidth="1"/>
    <col min="2" max="2" width="25.26953125" style="4" customWidth="1"/>
    <col min="3" max="3" width="54.7265625" style="4" bestFit="1" customWidth="1"/>
    <col min="4" max="4" width="16.54296875" style="4" customWidth="1"/>
    <col min="5" max="5" width="17.7265625" style="4" hidden="1" customWidth="1"/>
    <col min="6" max="6" width="16.54296875" style="5" bestFit="1" customWidth="1"/>
    <col min="7" max="7" width="18.7265625" style="6" bestFit="1" customWidth="1"/>
    <col min="8" max="8" width="19.1796875" style="6" bestFit="1" customWidth="1"/>
    <col min="9" max="9" width="16.36328125" style="77" bestFit="1" customWidth="1"/>
    <col min="10" max="16384" width="15.81640625" style="2"/>
  </cols>
  <sheetData>
    <row r="1" spans="1:22" s="1" customFormat="1" ht="26" x14ac:dyDescent="0.35">
      <c r="A1" s="158" t="s">
        <v>93</v>
      </c>
      <c r="B1" s="158" t="s">
        <v>0</v>
      </c>
      <c r="C1" s="158" t="s">
        <v>1</v>
      </c>
      <c r="D1" s="158" t="s">
        <v>2</v>
      </c>
      <c r="E1" s="158" t="s">
        <v>91</v>
      </c>
      <c r="F1" s="158" t="s">
        <v>3</v>
      </c>
      <c r="G1" s="158" t="s">
        <v>4</v>
      </c>
      <c r="H1" s="158" t="s">
        <v>5</v>
      </c>
      <c r="I1" s="158" t="s">
        <v>261</v>
      </c>
    </row>
    <row r="2" spans="1:22" s="22" customFormat="1" ht="31.5" customHeight="1" x14ac:dyDescent="0.35">
      <c r="A2" s="172">
        <v>1</v>
      </c>
      <c r="B2" s="175" t="s">
        <v>90</v>
      </c>
      <c r="C2" s="175" t="s">
        <v>262</v>
      </c>
      <c r="D2" s="175" t="s">
        <v>287</v>
      </c>
      <c r="E2" s="182">
        <v>0</v>
      </c>
      <c r="F2" s="183">
        <f>E2*8</f>
        <v>0</v>
      </c>
      <c r="G2" s="169" t="s">
        <v>8</v>
      </c>
      <c r="H2" s="172" t="s">
        <v>8</v>
      </c>
      <c r="I2" s="164">
        <f>SUM(F2:F10)</f>
        <v>189.5</v>
      </c>
      <c r="J2" s="1"/>
      <c r="K2" s="1"/>
      <c r="L2" s="1"/>
      <c r="M2" s="1"/>
    </row>
    <row r="3" spans="1:22" s="22" customFormat="1" x14ac:dyDescent="0.35">
      <c r="A3" s="173"/>
      <c r="B3" s="175"/>
      <c r="C3" s="175"/>
      <c r="D3" s="175"/>
      <c r="E3" s="182"/>
      <c r="F3" s="183"/>
      <c r="G3" s="170"/>
      <c r="H3" s="173"/>
      <c r="I3" s="165"/>
      <c r="J3" s="1">
        <f>126.5/9</f>
        <v>14.055555555555555</v>
      </c>
      <c r="K3" s="1"/>
      <c r="L3" s="1"/>
      <c r="M3" s="1"/>
    </row>
    <row r="4" spans="1:22" s="22" customFormat="1" x14ac:dyDescent="0.35">
      <c r="A4" s="173"/>
      <c r="B4" s="175"/>
      <c r="C4" s="140" t="s">
        <v>90</v>
      </c>
      <c r="D4" s="140" t="s">
        <v>6</v>
      </c>
      <c r="E4" s="140">
        <v>12</v>
      </c>
      <c r="F4" s="140">
        <v>95</v>
      </c>
      <c r="G4" s="170"/>
      <c r="H4" s="173"/>
      <c r="I4" s="165"/>
      <c r="J4" s="1"/>
      <c r="K4" s="1"/>
      <c r="L4" s="1"/>
      <c r="M4" s="1"/>
    </row>
    <row r="5" spans="1:22" s="22" customFormat="1" x14ac:dyDescent="0.35">
      <c r="A5" s="173"/>
      <c r="B5" s="175"/>
      <c r="C5" s="140" t="s">
        <v>94</v>
      </c>
      <c r="D5" s="140" t="s">
        <v>71</v>
      </c>
      <c r="E5" s="140">
        <v>0.5</v>
      </c>
      <c r="F5" s="140">
        <f>E5*9</f>
        <v>4.5</v>
      </c>
      <c r="G5" s="170"/>
      <c r="H5" s="173"/>
      <c r="I5" s="165"/>
      <c r="J5" s="1">
        <f>158/9</f>
        <v>17.555555555555557</v>
      </c>
      <c r="K5" s="1"/>
      <c r="L5" s="1"/>
      <c r="M5" s="1"/>
    </row>
    <row r="6" spans="1:22" s="74" customFormat="1" x14ac:dyDescent="0.35">
      <c r="A6" s="173"/>
      <c r="B6" s="169" t="s">
        <v>260</v>
      </c>
      <c r="C6" s="140" t="s">
        <v>387</v>
      </c>
      <c r="D6" s="140" t="s">
        <v>6</v>
      </c>
      <c r="E6" s="143">
        <f>ROUNDUP('ModuleTOC Unix_ShellScripting'!I18+'ModuleTOC Unix_ShellScripting'!I23,0)</f>
        <v>3</v>
      </c>
      <c r="F6" s="140">
        <v>27</v>
      </c>
      <c r="G6" s="171"/>
      <c r="H6" s="174"/>
      <c r="I6" s="165"/>
      <c r="J6" s="1">
        <f>189.5/9</f>
        <v>21.055555555555557</v>
      </c>
      <c r="K6" s="1"/>
      <c r="L6" s="1"/>
      <c r="M6" s="1"/>
      <c r="N6" s="1"/>
      <c r="O6" s="1"/>
      <c r="P6" s="1"/>
      <c r="Q6" s="1"/>
      <c r="R6" s="1"/>
      <c r="S6" s="1"/>
      <c r="T6" s="1"/>
      <c r="U6" s="1"/>
      <c r="V6" s="1"/>
    </row>
    <row r="7" spans="1:22" s="74" customFormat="1" x14ac:dyDescent="0.35">
      <c r="A7" s="173"/>
      <c r="B7" s="170"/>
      <c r="C7" s="140" t="s">
        <v>389</v>
      </c>
      <c r="D7" s="140" t="s">
        <v>6</v>
      </c>
      <c r="E7" s="143">
        <f>ROUNDUP('ModuleTOC&lt;UNIX&gt;_Advanced'!I77,0)</f>
        <v>2</v>
      </c>
      <c r="F7" s="146">
        <f>9*7</f>
        <v>63</v>
      </c>
      <c r="G7" s="141" t="s">
        <v>8</v>
      </c>
      <c r="H7" s="139"/>
      <c r="I7" s="165"/>
      <c r="J7" s="1"/>
      <c r="K7" s="1"/>
      <c r="L7" s="1"/>
      <c r="M7" s="1"/>
      <c r="N7" s="1"/>
      <c r="O7" s="1"/>
      <c r="P7" s="1"/>
      <c r="Q7" s="1"/>
      <c r="R7" s="1"/>
      <c r="S7" s="1"/>
      <c r="T7" s="1"/>
      <c r="U7" s="1"/>
      <c r="V7" s="1"/>
    </row>
    <row r="8" spans="1:22" s="74" customFormat="1" ht="12.75" customHeight="1" x14ac:dyDescent="0.35">
      <c r="A8" s="173"/>
      <c r="B8" s="144" t="s">
        <v>390</v>
      </c>
      <c r="C8" s="144" t="s">
        <v>391</v>
      </c>
      <c r="D8" s="144" t="s">
        <v>392</v>
      </c>
      <c r="E8" s="144"/>
      <c r="F8" s="144">
        <v>0</v>
      </c>
      <c r="G8" s="142"/>
      <c r="H8" s="145"/>
      <c r="I8" s="165"/>
      <c r="J8" s="1">
        <f>189/9</f>
        <v>21</v>
      </c>
      <c r="K8" s="1"/>
      <c r="L8" s="1"/>
      <c r="M8" s="1"/>
      <c r="N8" s="1"/>
      <c r="O8" s="1"/>
      <c r="P8" s="1"/>
      <c r="Q8" s="1"/>
      <c r="R8" s="1"/>
      <c r="S8" s="1"/>
      <c r="T8" s="1"/>
      <c r="U8" s="1"/>
      <c r="V8" s="1"/>
    </row>
    <row r="9" spans="1:22" s="1" customFormat="1" ht="15" customHeight="1" x14ac:dyDescent="0.35">
      <c r="A9" s="173"/>
      <c r="B9" s="184" t="s">
        <v>70</v>
      </c>
      <c r="C9" s="147" t="s">
        <v>70</v>
      </c>
      <c r="D9" s="147" t="s">
        <v>92</v>
      </c>
      <c r="E9" s="147">
        <v>15</v>
      </c>
      <c r="F9" s="184">
        <v>0</v>
      </c>
      <c r="G9" s="184"/>
      <c r="H9" s="184" t="s">
        <v>8</v>
      </c>
      <c r="I9" s="165"/>
      <c r="J9" s="1">
        <f>189.5/9</f>
        <v>21.055555555555557</v>
      </c>
    </row>
    <row r="10" spans="1:22" s="1" customFormat="1" ht="15" customHeight="1" x14ac:dyDescent="0.35">
      <c r="A10" s="173"/>
      <c r="B10" s="184"/>
      <c r="C10" s="148" t="s">
        <v>388</v>
      </c>
      <c r="D10" s="148" t="s">
        <v>71</v>
      </c>
      <c r="E10" s="147">
        <v>0</v>
      </c>
      <c r="F10" s="184"/>
      <c r="G10" s="184"/>
      <c r="H10" s="184" t="s">
        <v>8</v>
      </c>
      <c r="I10" s="165"/>
    </row>
    <row r="11" spans="1:22" s="1" customFormat="1" ht="15" customHeight="1" x14ac:dyDescent="0.35">
      <c r="A11" s="173"/>
      <c r="B11" s="248"/>
      <c r="C11" s="249" t="s">
        <v>290</v>
      </c>
      <c r="D11" s="249" t="s">
        <v>291</v>
      </c>
      <c r="E11" s="249">
        <v>0.5</v>
      </c>
      <c r="F11" s="249">
        <v>3</v>
      </c>
      <c r="G11" s="147"/>
      <c r="H11" s="147"/>
      <c r="I11" s="166"/>
      <c r="J11" s="1">
        <f>70/9</f>
        <v>7.7777777777777777</v>
      </c>
    </row>
    <row r="12" spans="1:22" s="1" customFormat="1" ht="15" customHeight="1" x14ac:dyDescent="0.35">
      <c r="A12" s="173"/>
      <c r="B12" s="248"/>
      <c r="C12" s="249" t="s">
        <v>293</v>
      </c>
      <c r="D12" s="249" t="s">
        <v>291</v>
      </c>
      <c r="E12" s="249">
        <v>0.5</v>
      </c>
      <c r="F12" s="249">
        <v>3</v>
      </c>
      <c r="G12" s="147"/>
      <c r="H12" s="147"/>
      <c r="I12" s="163">
        <f>SUM(F11:F29)</f>
        <v>281</v>
      </c>
    </row>
    <row r="13" spans="1:22" s="1" customFormat="1" ht="15" customHeight="1" x14ac:dyDescent="0.35">
      <c r="A13" s="173"/>
      <c r="B13" s="250" t="s">
        <v>269</v>
      </c>
      <c r="C13" s="249" t="s">
        <v>270</v>
      </c>
      <c r="D13" s="249" t="s">
        <v>92</v>
      </c>
      <c r="E13" s="249">
        <v>3</v>
      </c>
      <c r="F13" s="249">
        <v>16</v>
      </c>
      <c r="G13" s="147" t="s">
        <v>8</v>
      </c>
      <c r="H13" s="147"/>
      <c r="I13" s="163"/>
      <c r="J13" s="1">
        <f>70/9</f>
        <v>7.7777777777777777</v>
      </c>
    </row>
    <row r="14" spans="1:22" s="1" customFormat="1" ht="15" customHeight="1" x14ac:dyDescent="0.35">
      <c r="A14" s="173"/>
      <c r="B14" s="251" t="s">
        <v>294</v>
      </c>
      <c r="C14" s="249" t="s">
        <v>295</v>
      </c>
      <c r="D14" s="249" t="s">
        <v>9</v>
      </c>
      <c r="E14" s="249">
        <v>1</v>
      </c>
      <c r="F14" s="249">
        <v>8</v>
      </c>
      <c r="G14" s="147" t="s">
        <v>8</v>
      </c>
      <c r="H14" s="147"/>
      <c r="I14" s="163"/>
    </row>
    <row r="15" spans="1:22" s="1" customFormat="1" ht="15" customHeight="1" x14ac:dyDescent="0.35">
      <c r="A15" s="173"/>
      <c r="B15" s="251"/>
      <c r="C15" s="249" t="s">
        <v>294</v>
      </c>
      <c r="D15" s="249" t="s">
        <v>6</v>
      </c>
      <c r="E15" s="249">
        <v>1</v>
      </c>
      <c r="F15" s="249">
        <v>8</v>
      </c>
      <c r="G15" s="147" t="s">
        <v>8</v>
      </c>
      <c r="H15" s="147"/>
      <c r="I15" s="163"/>
      <c r="J15" s="1">
        <f>70+27</f>
        <v>97</v>
      </c>
    </row>
    <row r="16" spans="1:22" s="1" customFormat="1" ht="15" customHeight="1" x14ac:dyDescent="0.35">
      <c r="A16" s="173"/>
      <c r="B16" s="251"/>
      <c r="C16" s="249" t="s">
        <v>296</v>
      </c>
      <c r="D16" s="249" t="s">
        <v>9</v>
      </c>
      <c r="E16" s="249">
        <v>1</v>
      </c>
      <c r="F16" s="249">
        <v>8</v>
      </c>
      <c r="G16" s="147" t="s">
        <v>8</v>
      </c>
      <c r="H16" s="147"/>
      <c r="I16" s="163"/>
      <c r="J16" s="1">
        <f>97/9</f>
        <v>10.777777777777779</v>
      </c>
    </row>
    <row r="17" spans="1:10" s="1" customFormat="1" ht="15" customHeight="1" x14ac:dyDescent="0.35">
      <c r="A17" s="173"/>
      <c r="B17" s="252" t="s">
        <v>297</v>
      </c>
      <c r="C17" s="249" t="s">
        <v>298</v>
      </c>
      <c r="D17" s="249" t="s">
        <v>6</v>
      </c>
      <c r="E17" s="249">
        <v>2</v>
      </c>
      <c r="F17" s="249">
        <v>16</v>
      </c>
      <c r="G17" s="147" t="s">
        <v>8</v>
      </c>
      <c r="H17" s="147"/>
      <c r="I17" s="163"/>
    </row>
    <row r="18" spans="1:10" s="1" customFormat="1" ht="15" customHeight="1" x14ac:dyDescent="0.35">
      <c r="A18" s="173"/>
      <c r="B18" s="248"/>
      <c r="C18" s="249" t="s">
        <v>299</v>
      </c>
      <c r="D18" s="249" t="s">
        <v>9</v>
      </c>
      <c r="E18" s="249">
        <v>1</v>
      </c>
      <c r="F18" s="249">
        <v>8</v>
      </c>
      <c r="G18" s="147" t="s">
        <v>8</v>
      </c>
      <c r="H18" s="147"/>
      <c r="I18" s="163"/>
    </row>
    <row r="19" spans="1:10" s="1" customFormat="1" ht="15" customHeight="1" x14ac:dyDescent="0.35">
      <c r="A19" s="160"/>
      <c r="B19" s="253" t="s">
        <v>396</v>
      </c>
      <c r="C19" s="253" t="s">
        <v>396</v>
      </c>
      <c r="D19" s="249" t="s">
        <v>71</v>
      </c>
      <c r="E19" s="249"/>
      <c r="F19" s="249">
        <v>8</v>
      </c>
      <c r="G19" s="147"/>
      <c r="H19" s="147"/>
      <c r="I19" s="163"/>
    </row>
    <row r="20" spans="1:10" s="1" customFormat="1" ht="24.75" customHeight="1" x14ac:dyDescent="0.35">
      <c r="A20" s="167">
        <v>2</v>
      </c>
      <c r="B20" s="151" t="s">
        <v>10</v>
      </c>
      <c r="C20" s="151" t="s">
        <v>10</v>
      </c>
      <c r="D20" s="151" t="s">
        <v>92</v>
      </c>
      <c r="E20" s="151">
        <v>2</v>
      </c>
      <c r="F20" s="151">
        <v>24</v>
      </c>
      <c r="G20" s="151" t="s">
        <v>8</v>
      </c>
      <c r="H20" s="151"/>
      <c r="I20" s="163"/>
    </row>
    <row r="21" spans="1:10" s="1" customFormat="1" ht="36" customHeight="1" x14ac:dyDescent="0.35">
      <c r="A21" s="168"/>
      <c r="B21" s="151" t="s">
        <v>11</v>
      </c>
      <c r="C21" s="151" t="s">
        <v>12</v>
      </c>
      <c r="D21" s="151" t="s">
        <v>6</v>
      </c>
      <c r="E21" s="151">
        <v>3</v>
      </c>
      <c r="F21" s="151">
        <f>3*8</f>
        <v>24</v>
      </c>
      <c r="G21" s="151" t="s">
        <v>8</v>
      </c>
      <c r="H21" s="151"/>
      <c r="I21" s="163"/>
      <c r="J21" s="1">
        <f>158/9</f>
        <v>17.555555555555557</v>
      </c>
    </row>
    <row r="22" spans="1:10" s="1" customFormat="1" ht="18.75" customHeight="1" x14ac:dyDescent="0.35">
      <c r="A22" s="168"/>
      <c r="B22" s="151" t="s">
        <v>13</v>
      </c>
      <c r="C22" s="151" t="s">
        <v>14</v>
      </c>
      <c r="D22" s="151" t="s">
        <v>92</v>
      </c>
      <c r="E22" s="176">
        <v>12</v>
      </c>
      <c r="F22" s="186">
        <v>40</v>
      </c>
      <c r="G22" s="186" t="s">
        <v>8</v>
      </c>
      <c r="H22" s="167"/>
      <c r="I22" s="163"/>
      <c r="J22" s="1">
        <f>195/9</f>
        <v>21.666666666666668</v>
      </c>
    </row>
    <row r="23" spans="1:10" s="1" customFormat="1" ht="18.75" customHeight="1" x14ac:dyDescent="0.35">
      <c r="A23" s="168"/>
      <c r="B23" s="151"/>
      <c r="C23" s="151" t="s">
        <v>15</v>
      </c>
      <c r="D23" s="151" t="s">
        <v>9</v>
      </c>
      <c r="E23" s="176"/>
      <c r="F23" s="186"/>
      <c r="G23" s="186"/>
      <c r="H23" s="185"/>
      <c r="I23" s="163"/>
    </row>
    <row r="24" spans="1:10" s="1" customFormat="1" ht="25" x14ac:dyDescent="0.35">
      <c r="A24" s="168"/>
      <c r="B24" s="151" t="s">
        <v>300</v>
      </c>
      <c r="C24" s="151" t="s">
        <v>349</v>
      </c>
      <c r="D24" s="151" t="s">
        <v>6</v>
      </c>
      <c r="E24" s="151">
        <v>4</v>
      </c>
      <c r="F24" s="151">
        <v>32</v>
      </c>
      <c r="G24" s="150" t="s">
        <v>8</v>
      </c>
      <c r="H24" s="152"/>
      <c r="I24" s="163"/>
      <c r="J24" s="1">
        <f>115/9</f>
        <v>12.777777777777779</v>
      </c>
    </row>
    <row r="25" spans="1:10" s="1" customFormat="1" ht="37.5" x14ac:dyDescent="0.35">
      <c r="A25" s="168"/>
      <c r="B25" s="151" t="s">
        <v>350</v>
      </c>
      <c r="C25" s="151" t="s">
        <v>351</v>
      </c>
      <c r="D25" s="151" t="s">
        <v>6</v>
      </c>
      <c r="E25" s="151">
        <v>0.5</v>
      </c>
      <c r="F25" s="151">
        <v>4</v>
      </c>
      <c r="G25" s="150" t="s">
        <v>7</v>
      </c>
      <c r="H25" s="152"/>
      <c r="I25" s="163"/>
      <c r="J25" s="1">
        <f>80/9</f>
        <v>8.8888888888888893</v>
      </c>
    </row>
    <row r="26" spans="1:10" s="1" customFormat="1" ht="18.75" customHeight="1" x14ac:dyDescent="0.35">
      <c r="A26" s="168"/>
      <c r="B26" s="151" t="s">
        <v>352</v>
      </c>
      <c r="C26" s="151" t="s">
        <v>353</v>
      </c>
      <c r="D26" s="151" t="s">
        <v>291</v>
      </c>
      <c r="E26" s="151">
        <v>1.5</v>
      </c>
      <c r="F26" s="151">
        <v>12</v>
      </c>
      <c r="G26" s="150" t="s">
        <v>7</v>
      </c>
      <c r="H26" s="152"/>
      <c r="I26" s="163"/>
    </row>
    <row r="27" spans="1:10" s="1" customFormat="1" ht="37.5" x14ac:dyDescent="0.35">
      <c r="A27" s="168"/>
      <c r="B27" s="151" t="s">
        <v>358</v>
      </c>
      <c r="C27" s="151" t="s">
        <v>357</v>
      </c>
      <c r="D27" s="151" t="s">
        <v>359</v>
      </c>
      <c r="E27" s="151">
        <v>0.5</v>
      </c>
      <c r="F27" s="151">
        <v>4</v>
      </c>
      <c r="G27" s="150" t="s">
        <v>7</v>
      </c>
      <c r="H27" s="152"/>
      <c r="I27" s="163"/>
    </row>
    <row r="28" spans="1:10" s="1" customFormat="1" ht="18.75" customHeight="1" x14ac:dyDescent="0.35">
      <c r="A28" s="168"/>
      <c r="B28" s="150" t="s">
        <v>16</v>
      </c>
      <c r="C28" s="151" t="s">
        <v>14</v>
      </c>
      <c r="D28" s="151" t="s">
        <v>6</v>
      </c>
      <c r="E28" s="167">
        <v>10</v>
      </c>
      <c r="F28" s="167">
        <f>7*9</f>
        <v>63</v>
      </c>
      <c r="G28" s="167" t="s">
        <v>8</v>
      </c>
      <c r="H28" s="167"/>
      <c r="I28" s="163"/>
    </row>
    <row r="29" spans="1:10" s="1" customFormat="1" ht="18.75" customHeight="1" x14ac:dyDescent="0.35">
      <c r="A29" s="168"/>
      <c r="B29" s="152"/>
      <c r="C29" s="151" t="s">
        <v>15</v>
      </c>
      <c r="D29" s="151" t="s">
        <v>6</v>
      </c>
      <c r="E29" s="168"/>
      <c r="F29" s="168"/>
      <c r="G29" s="168"/>
      <c r="H29" s="168"/>
      <c r="I29" s="163"/>
    </row>
    <row r="30" spans="1:10" s="1" customFormat="1" ht="18.75" customHeight="1" x14ac:dyDescent="0.35">
      <c r="A30" s="153">
        <v>4</v>
      </c>
      <c r="B30" s="153" t="s">
        <v>301</v>
      </c>
      <c r="C30" s="153" t="s">
        <v>288</v>
      </c>
      <c r="D30" s="153" t="s">
        <v>6</v>
      </c>
      <c r="E30" s="153">
        <f>34/8</f>
        <v>4.25</v>
      </c>
      <c r="F30" s="153">
        <v>39</v>
      </c>
      <c r="G30" s="154" t="s">
        <v>7</v>
      </c>
      <c r="H30" s="154"/>
      <c r="I30" s="149">
        <f>F30</f>
        <v>39</v>
      </c>
    </row>
    <row r="31" spans="1:10" s="1" customFormat="1" ht="18.75" customHeight="1" x14ac:dyDescent="0.35">
      <c r="A31" s="181">
        <v>5</v>
      </c>
      <c r="B31" s="181"/>
      <c r="C31" s="178" t="s">
        <v>96</v>
      </c>
      <c r="D31" s="178" t="s">
        <v>97</v>
      </c>
      <c r="E31" s="178">
        <v>10</v>
      </c>
      <c r="F31" s="178">
        <f>10*8</f>
        <v>80</v>
      </c>
      <c r="G31" s="178"/>
      <c r="H31" s="179"/>
      <c r="I31" s="163">
        <f>F31</f>
        <v>80</v>
      </c>
    </row>
    <row r="32" spans="1:10" ht="42.75" customHeight="1" x14ac:dyDescent="0.35">
      <c r="A32" s="180"/>
      <c r="B32" s="180"/>
      <c r="C32" s="178"/>
      <c r="D32" s="178"/>
      <c r="E32" s="178"/>
      <c r="F32" s="178"/>
      <c r="G32" s="178"/>
      <c r="H32" s="180"/>
      <c r="I32" s="163"/>
    </row>
    <row r="33" spans="1:11" ht="42.75" customHeight="1" x14ac:dyDescent="0.35">
      <c r="A33" s="162"/>
      <c r="B33" s="162" t="s">
        <v>397</v>
      </c>
      <c r="C33" s="161" t="s">
        <v>397</v>
      </c>
      <c r="D33" s="161" t="s">
        <v>71</v>
      </c>
      <c r="E33" s="161"/>
      <c r="F33" s="161">
        <v>16</v>
      </c>
      <c r="G33" s="161"/>
      <c r="H33" s="162"/>
      <c r="I33" s="149">
        <f>F33</f>
        <v>16</v>
      </c>
    </row>
    <row r="34" spans="1:11" x14ac:dyDescent="0.35">
      <c r="A34" s="177" t="s">
        <v>393</v>
      </c>
      <c r="B34" s="177"/>
      <c r="C34" s="177"/>
      <c r="D34" s="177"/>
      <c r="E34" s="177"/>
      <c r="F34" s="177"/>
      <c r="G34" s="177"/>
      <c r="H34" s="177"/>
      <c r="I34" s="159">
        <f>SUM(I2:I33)</f>
        <v>605.5</v>
      </c>
    </row>
    <row r="35" spans="1:11" s="3" customFormat="1" x14ac:dyDescent="0.3">
      <c r="A35" s="177" t="s">
        <v>394</v>
      </c>
      <c r="B35" s="177"/>
      <c r="C35" s="177"/>
      <c r="D35" s="177"/>
      <c r="E35" s="177"/>
      <c r="F35" s="177"/>
      <c r="G35" s="177"/>
      <c r="H35" s="177"/>
      <c r="I35" s="159">
        <f>I34/9/5</f>
        <v>13.455555555555554</v>
      </c>
      <c r="J35" s="2"/>
      <c r="K35" s="2"/>
    </row>
    <row r="36" spans="1:11" s="3" customFormat="1" x14ac:dyDescent="0.3">
      <c r="A36" s="155"/>
      <c r="B36" s="156"/>
      <c r="C36" s="156"/>
      <c r="D36" s="156"/>
      <c r="E36" s="156"/>
      <c r="F36" s="156"/>
      <c r="G36" s="156"/>
      <c r="H36" s="156"/>
      <c r="I36" s="157"/>
      <c r="J36" s="2"/>
      <c r="K36" s="2"/>
    </row>
    <row r="37" spans="1:11" s="3" customFormat="1" x14ac:dyDescent="0.3">
      <c r="A37" s="155"/>
      <c r="B37" s="156"/>
      <c r="C37" s="156"/>
      <c r="D37" s="156"/>
      <c r="E37" s="156"/>
      <c r="F37" s="156"/>
      <c r="G37" s="156"/>
      <c r="H37" s="156"/>
      <c r="I37" s="157"/>
      <c r="J37" s="2"/>
      <c r="K37" s="2"/>
    </row>
    <row r="38" spans="1:11" s="3" customFormat="1" x14ac:dyDescent="0.3">
      <c r="A38" s="155"/>
      <c r="B38" s="156"/>
      <c r="C38" s="156"/>
      <c r="D38" s="156"/>
      <c r="E38" s="156"/>
      <c r="F38" s="156"/>
      <c r="G38" s="156"/>
      <c r="H38" s="156"/>
      <c r="I38" s="157"/>
      <c r="J38" s="2"/>
      <c r="K38" s="2"/>
    </row>
    <row r="39" spans="1:11" s="3" customFormat="1" x14ac:dyDescent="0.3">
      <c r="A39" s="155"/>
      <c r="B39" s="156"/>
      <c r="C39" s="156"/>
      <c r="D39" s="156"/>
      <c r="E39" s="156"/>
      <c r="F39" s="156"/>
      <c r="G39" s="156"/>
      <c r="H39" s="156"/>
      <c r="I39" s="157"/>
      <c r="J39" s="2"/>
      <c r="K39" s="2"/>
    </row>
    <row r="40" spans="1:11" s="3" customFormat="1" x14ac:dyDescent="0.3">
      <c r="A40" s="155"/>
      <c r="B40" s="156"/>
      <c r="C40" s="156"/>
      <c r="D40" s="156"/>
      <c r="E40" s="156"/>
      <c r="F40" s="156"/>
      <c r="G40" s="156"/>
      <c r="H40" s="156"/>
      <c r="I40" s="157"/>
      <c r="J40" s="2"/>
      <c r="K40" s="2"/>
    </row>
    <row r="41" spans="1:11" s="3" customFormat="1" x14ac:dyDescent="0.3">
      <c r="A41" s="155"/>
      <c r="B41" s="156"/>
      <c r="C41" s="156"/>
      <c r="D41" s="156"/>
      <c r="E41" s="156"/>
      <c r="F41" s="156"/>
      <c r="G41" s="156"/>
      <c r="H41" s="156"/>
      <c r="I41" s="157"/>
      <c r="J41" s="2"/>
      <c r="K41" s="2"/>
    </row>
    <row r="42" spans="1:11" s="3" customFormat="1" x14ac:dyDescent="0.3">
      <c r="A42" s="155"/>
      <c r="B42" s="156"/>
      <c r="C42" s="156"/>
      <c r="D42" s="156"/>
      <c r="E42" s="156"/>
      <c r="F42" s="156"/>
      <c r="G42" s="156"/>
      <c r="H42" s="156"/>
      <c r="I42" s="157"/>
      <c r="J42" s="2"/>
      <c r="K42" s="2"/>
    </row>
    <row r="43" spans="1:11" s="3" customFormat="1" x14ac:dyDescent="0.3">
      <c r="A43" s="155"/>
      <c r="B43" s="156"/>
      <c r="C43" s="156"/>
      <c r="D43" s="156"/>
      <c r="E43" s="156"/>
      <c r="F43" s="156"/>
      <c r="G43" s="156"/>
      <c r="H43" s="156"/>
      <c r="I43" s="157"/>
      <c r="J43" s="2"/>
      <c r="K43" s="2"/>
    </row>
    <row r="44" spans="1:11" s="3" customFormat="1" x14ac:dyDescent="0.3">
      <c r="A44" s="155"/>
      <c r="B44" s="156"/>
      <c r="C44" s="156"/>
      <c r="D44" s="156"/>
      <c r="E44" s="156"/>
      <c r="F44" s="156"/>
      <c r="G44" s="156"/>
      <c r="H44" s="156"/>
      <c r="I44" s="157"/>
      <c r="J44" s="2"/>
      <c r="K44" s="2"/>
    </row>
    <row r="45" spans="1:11" s="3" customFormat="1" x14ac:dyDescent="0.3">
      <c r="A45" s="155"/>
      <c r="B45" s="156"/>
      <c r="C45" s="156"/>
      <c r="D45" s="156"/>
      <c r="E45" s="156"/>
      <c r="F45" s="156"/>
      <c r="G45" s="156"/>
      <c r="H45" s="156"/>
      <c r="I45" s="157"/>
      <c r="J45" s="2"/>
      <c r="K45" s="2"/>
    </row>
    <row r="46" spans="1:11" s="3" customFormat="1" x14ac:dyDescent="0.3">
      <c r="A46" s="155"/>
      <c r="B46" s="156"/>
      <c r="C46" s="156"/>
      <c r="D46" s="156"/>
      <c r="E46" s="156"/>
      <c r="F46" s="156"/>
      <c r="G46" s="156"/>
      <c r="H46" s="156"/>
      <c r="I46" s="157"/>
      <c r="J46" s="2"/>
      <c r="K46" s="2"/>
    </row>
    <row r="47" spans="1:11" s="3" customFormat="1" x14ac:dyDescent="0.3">
      <c r="A47" s="155"/>
      <c r="B47" s="156"/>
      <c r="C47" s="156"/>
      <c r="D47" s="156"/>
      <c r="E47" s="156"/>
      <c r="F47" s="156"/>
      <c r="G47" s="156"/>
      <c r="H47" s="156"/>
      <c r="I47" s="157"/>
      <c r="J47" s="2"/>
      <c r="K47" s="2"/>
    </row>
    <row r="48" spans="1:11" s="3" customFormat="1" x14ac:dyDescent="0.3">
      <c r="A48" s="155"/>
      <c r="B48" s="156"/>
      <c r="C48" s="156"/>
      <c r="D48" s="156"/>
      <c r="E48" s="156"/>
      <c r="F48" s="156"/>
      <c r="G48" s="156"/>
      <c r="H48" s="156"/>
      <c r="I48" s="157"/>
      <c r="J48" s="2"/>
      <c r="K48" s="2"/>
    </row>
    <row r="49" spans="1:11" s="3" customFormat="1" x14ac:dyDescent="0.3">
      <c r="A49" s="155"/>
      <c r="B49" s="156"/>
      <c r="C49" s="156"/>
      <c r="D49" s="156"/>
      <c r="E49" s="156"/>
      <c r="F49" s="156"/>
      <c r="G49" s="156"/>
      <c r="H49" s="156"/>
      <c r="I49" s="157"/>
      <c r="J49" s="2"/>
      <c r="K49" s="2"/>
    </row>
    <row r="50" spans="1:11" s="3" customFormat="1" x14ac:dyDescent="0.3">
      <c r="A50" s="155"/>
      <c r="B50" s="156"/>
      <c r="C50" s="156"/>
      <c r="D50" s="156"/>
      <c r="E50" s="156"/>
      <c r="F50" s="156"/>
      <c r="G50" s="156"/>
      <c r="H50" s="156"/>
      <c r="I50" s="157"/>
      <c r="J50" s="2"/>
      <c r="K50" s="2"/>
    </row>
    <row r="51" spans="1:11" s="3" customFormat="1" x14ac:dyDescent="0.3">
      <c r="A51" s="155"/>
      <c r="B51" s="156"/>
      <c r="C51" s="156"/>
      <c r="D51" s="156"/>
      <c r="E51" s="156"/>
      <c r="F51" s="156"/>
      <c r="G51" s="156"/>
      <c r="H51" s="156"/>
      <c r="I51" s="157"/>
      <c r="J51" s="2"/>
      <c r="K51" s="2"/>
    </row>
    <row r="52" spans="1:11" s="3" customFormat="1" x14ac:dyDescent="0.3">
      <c r="B52" s="2"/>
      <c r="C52" s="2"/>
      <c r="D52" s="2"/>
      <c r="E52" s="2"/>
      <c r="F52" s="2"/>
      <c r="G52" s="2"/>
      <c r="H52" s="2"/>
      <c r="I52" s="77"/>
      <c r="J52" s="2"/>
      <c r="K52" s="2"/>
    </row>
    <row r="53" spans="1:11" s="3" customFormat="1" x14ac:dyDescent="0.3">
      <c r="B53" s="2"/>
      <c r="C53" s="2"/>
      <c r="D53" s="2"/>
      <c r="E53" s="2"/>
      <c r="F53" s="2"/>
      <c r="G53" s="2"/>
      <c r="H53" s="2"/>
      <c r="I53" s="77"/>
      <c r="J53" s="2"/>
      <c r="K53" s="2"/>
    </row>
    <row r="54" spans="1:11" s="3" customFormat="1" x14ac:dyDescent="0.3">
      <c r="B54" s="2"/>
      <c r="C54" s="2"/>
      <c r="D54" s="2"/>
      <c r="E54" s="2"/>
      <c r="F54" s="2"/>
      <c r="G54" s="2"/>
      <c r="H54" s="2"/>
      <c r="I54" s="77"/>
      <c r="J54" s="2"/>
      <c r="K54" s="2"/>
    </row>
    <row r="55" spans="1:11" s="3" customFormat="1" x14ac:dyDescent="0.3">
      <c r="B55" s="2"/>
      <c r="C55" s="2"/>
      <c r="D55" s="2"/>
      <c r="E55" s="2"/>
      <c r="F55" s="2"/>
      <c r="G55" s="2"/>
      <c r="H55" s="2"/>
      <c r="I55" s="77"/>
      <c r="J55" s="2"/>
      <c r="K55" s="2"/>
    </row>
    <row r="56" spans="1:11" s="3" customFormat="1" x14ac:dyDescent="0.3">
      <c r="B56" s="2"/>
      <c r="C56" s="2"/>
      <c r="D56" s="2"/>
      <c r="E56" s="2"/>
      <c r="F56" s="2"/>
      <c r="G56" s="2"/>
      <c r="H56" s="2"/>
      <c r="I56" s="77"/>
      <c r="J56" s="2"/>
      <c r="K56" s="2"/>
    </row>
    <row r="57" spans="1:11" s="3" customFormat="1" x14ac:dyDescent="0.3">
      <c r="B57" s="2"/>
      <c r="C57" s="2"/>
      <c r="D57" s="2"/>
      <c r="E57" s="2"/>
      <c r="F57" s="2"/>
      <c r="G57" s="2"/>
      <c r="H57" s="2"/>
      <c r="I57" s="77"/>
      <c r="J57" s="2"/>
      <c r="K57" s="2"/>
    </row>
    <row r="58" spans="1:11" s="3" customFormat="1" x14ac:dyDescent="0.3">
      <c r="B58" s="2"/>
      <c r="C58" s="2"/>
      <c r="D58" s="2"/>
      <c r="E58" s="2"/>
      <c r="F58" s="2"/>
      <c r="G58" s="2"/>
      <c r="H58" s="2"/>
      <c r="I58" s="77"/>
      <c r="J58" s="2"/>
      <c r="K58" s="2"/>
    </row>
    <row r="59" spans="1:11" s="3" customFormat="1" x14ac:dyDescent="0.3">
      <c r="B59" s="2"/>
      <c r="C59" s="2"/>
      <c r="D59" s="2"/>
      <c r="E59" s="2"/>
      <c r="F59" s="2"/>
      <c r="G59" s="2"/>
      <c r="H59" s="2"/>
      <c r="I59" s="77"/>
      <c r="J59" s="2"/>
      <c r="K59" s="2"/>
    </row>
    <row r="60" spans="1:11" s="3" customFormat="1" x14ac:dyDescent="0.3">
      <c r="B60" s="2"/>
      <c r="C60" s="2"/>
      <c r="D60" s="2"/>
      <c r="E60" s="2"/>
      <c r="F60" s="2"/>
      <c r="G60" s="2"/>
      <c r="H60" s="2"/>
      <c r="I60" s="77"/>
      <c r="J60" s="2"/>
      <c r="K60" s="2"/>
    </row>
    <row r="61" spans="1:11" s="3" customFormat="1" x14ac:dyDescent="0.3">
      <c r="B61" s="2"/>
      <c r="C61" s="2"/>
      <c r="D61" s="2"/>
      <c r="E61" s="2"/>
      <c r="F61" s="2"/>
      <c r="G61" s="2"/>
      <c r="H61" s="2"/>
      <c r="I61" s="77"/>
      <c r="J61" s="2"/>
      <c r="K61" s="2"/>
    </row>
    <row r="62" spans="1:11" s="3" customFormat="1" x14ac:dyDescent="0.3">
      <c r="B62" s="2"/>
      <c r="C62" s="2"/>
      <c r="D62" s="2"/>
      <c r="E62" s="2"/>
      <c r="F62" s="2"/>
      <c r="G62" s="2"/>
      <c r="H62" s="2"/>
      <c r="I62" s="77"/>
      <c r="J62" s="2"/>
      <c r="K62" s="2"/>
    </row>
    <row r="63" spans="1:11" s="3" customFormat="1" x14ac:dyDescent="0.3">
      <c r="B63" s="2"/>
      <c r="C63" s="2"/>
      <c r="D63" s="2"/>
      <c r="E63" s="2"/>
      <c r="F63" s="2"/>
      <c r="G63" s="2"/>
      <c r="H63" s="2"/>
      <c r="I63" s="77"/>
      <c r="J63" s="2"/>
      <c r="K63" s="2"/>
    </row>
    <row r="64" spans="1:11" s="3" customFormat="1" x14ac:dyDescent="0.3">
      <c r="B64" s="2"/>
      <c r="C64" s="2"/>
      <c r="D64" s="2"/>
      <c r="E64" s="2"/>
      <c r="F64" s="2"/>
      <c r="G64" s="2"/>
      <c r="H64" s="2"/>
      <c r="I64" s="77"/>
      <c r="J64" s="2"/>
      <c r="K64" s="2"/>
    </row>
    <row r="65" spans="2:11" s="3" customFormat="1" x14ac:dyDescent="0.3">
      <c r="B65" s="2"/>
      <c r="C65" s="2"/>
      <c r="D65" s="2"/>
      <c r="E65" s="2"/>
      <c r="F65" s="2"/>
      <c r="G65" s="2"/>
      <c r="H65" s="2"/>
      <c r="I65" s="77"/>
      <c r="J65" s="2"/>
      <c r="K65" s="2"/>
    </row>
    <row r="66" spans="2:11" s="3" customFormat="1" x14ac:dyDescent="0.3">
      <c r="B66" s="2"/>
      <c r="C66" s="2"/>
      <c r="D66" s="2"/>
      <c r="E66" s="2"/>
      <c r="F66" s="2"/>
      <c r="G66" s="2"/>
      <c r="H66" s="2"/>
      <c r="I66" s="77"/>
      <c r="J66" s="2"/>
      <c r="K66" s="2"/>
    </row>
    <row r="67" spans="2:11" s="3" customFormat="1" x14ac:dyDescent="0.3">
      <c r="B67" s="2"/>
      <c r="C67" s="2"/>
      <c r="D67" s="2"/>
      <c r="E67" s="2"/>
      <c r="F67" s="2"/>
      <c r="G67" s="2"/>
      <c r="H67" s="2"/>
      <c r="I67" s="77"/>
      <c r="J67" s="2"/>
      <c r="K67" s="2"/>
    </row>
    <row r="68" spans="2:11" s="3" customFormat="1" x14ac:dyDescent="0.3">
      <c r="B68" s="2"/>
      <c r="C68" s="2"/>
      <c r="D68" s="2"/>
      <c r="E68" s="2"/>
      <c r="F68" s="2"/>
      <c r="G68" s="2"/>
      <c r="H68" s="2"/>
      <c r="I68" s="77"/>
      <c r="J68" s="2"/>
      <c r="K68" s="2"/>
    </row>
    <row r="69" spans="2:11" s="3" customFormat="1" x14ac:dyDescent="0.3">
      <c r="B69" s="2"/>
      <c r="C69" s="2"/>
      <c r="D69" s="2"/>
      <c r="E69" s="2"/>
      <c r="F69" s="2"/>
      <c r="G69" s="2"/>
      <c r="H69" s="2"/>
      <c r="I69" s="77"/>
      <c r="J69" s="2"/>
      <c r="K69" s="2"/>
    </row>
    <row r="70" spans="2:11" s="3" customFormat="1" x14ac:dyDescent="0.3">
      <c r="B70" s="2"/>
      <c r="C70" s="2"/>
      <c r="D70" s="2"/>
      <c r="E70" s="2"/>
      <c r="F70" s="2"/>
      <c r="G70" s="2"/>
      <c r="H70" s="2"/>
      <c r="I70" s="77"/>
      <c r="J70" s="2"/>
      <c r="K70" s="2"/>
    </row>
    <row r="71" spans="2:11" s="3" customFormat="1" x14ac:dyDescent="0.3">
      <c r="B71" s="2"/>
      <c r="C71" s="2"/>
      <c r="D71" s="2"/>
      <c r="E71" s="2"/>
      <c r="F71" s="2"/>
      <c r="G71" s="2"/>
      <c r="H71" s="2"/>
      <c r="I71" s="77"/>
      <c r="J71" s="2"/>
      <c r="K71" s="2"/>
    </row>
    <row r="72" spans="2:11" s="3" customFormat="1" x14ac:dyDescent="0.3">
      <c r="B72" s="2"/>
      <c r="C72" s="2"/>
      <c r="D72" s="2"/>
      <c r="E72" s="2"/>
      <c r="F72" s="2"/>
      <c r="G72" s="2"/>
      <c r="H72" s="2"/>
      <c r="I72" s="77"/>
      <c r="J72" s="2"/>
      <c r="K72" s="2"/>
    </row>
    <row r="73" spans="2:11" s="3" customFormat="1" x14ac:dyDescent="0.3">
      <c r="B73" s="2"/>
      <c r="C73" s="2"/>
      <c r="D73" s="2"/>
      <c r="E73" s="2"/>
      <c r="F73" s="2"/>
      <c r="G73" s="2"/>
      <c r="H73" s="2"/>
      <c r="I73" s="77"/>
      <c r="J73" s="2"/>
      <c r="K73" s="2"/>
    </row>
    <row r="74" spans="2:11" s="3" customFormat="1" x14ac:dyDescent="0.3">
      <c r="B74" s="2"/>
      <c r="C74" s="2"/>
      <c r="D74" s="2"/>
      <c r="E74" s="2"/>
      <c r="F74" s="2"/>
      <c r="G74" s="2"/>
      <c r="H74" s="2"/>
      <c r="I74" s="77"/>
      <c r="J74" s="2"/>
      <c r="K74" s="2"/>
    </row>
    <row r="75" spans="2:11" s="3" customFormat="1" x14ac:dyDescent="0.3">
      <c r="B75" s="2"/>
      <c r="C75" s="2"/>
      <c r="D75" s="2"/>
      <c r="E75" s="2"/>
      <c r="F75" s="2"/>
      <c r="G75" s="2"/>
      <c r="H75" s="2"/>
      <c r="I75" s="77"/>
      <c r="J75" s="2"/>
      <c r="K75" s="2"/>
    </row>
    <row r="76" spans="2:11" s="3" customFormat="1" x14ac:dyDescent="0.3">
      <c r="B76" s="2"/>
      <c r="C76" s="2"/>
      <c r="D76" s="2"/>
      <c r="E76" s="2"/>
      <c r="F76" s="2"/>
      <c r="G76" s="2"/>
      <c r="H76" s="2"/>
      <c r="I76" s="77"/>
      <c r="J76" s="2"/>
      <c r="K76" s="2"/>
    </row>
    <row r="77" spans="2:11" s="3" customFormat="1" x14ac:dyDescent="0.3">
      <c r="B77" s="2"/>
      <c r="C77" s="2"/>
      <c r="D77" s="2"/>
      <c r="E77" s="2"/>
      <c r="F77" s="2"/>
      <c r="G77" s="2"/>
      <c r="H77" s="2"/>
      <c r="I77" s="77"/>
      <c r="J77" s="2"/>
      <c r="K77" s="2"/>
    </row>
    <row r="78" spans="2:11" s="3" customFormat="1" x14ac:dyDescent="0.3">
      <c r="B78" s="2"/>
      <c r="C78" s="2"/>
      <c r="D78" s="2"/>
      <c r="E78" s="2"/>
      <c r="F78" s="2"/>
      <c r="G78" s="2"/>
      <c r="H78" s="2"/>
      <c r="I78" s="77"/>
      <c r="J78" s="2"/>
      <c r="K78" s="2"/>
    </row>
    <row r="79" spans="2:11" s="3" customFormat="1" x14ac:dyDescent="0.3">
      <c r="B79" s="2"/>
      <c r="C79" s="2"/>
      <c r="D79" s="2"/>
      <c r="E79" s="2"/>
      <c r="F79" s="2"/>
      <c r="G79" s="2"/>
      <c r="H79" s="2"/>
      <c r="I79" s="77"/>
      <c r="J79" s="2"/>
      <c r="K79" s="2"/>
    </row>
    <row r="80" spans="2:11" s="3" customFormat="1" x14ac:dyDescent="0.3">
      <c r="B80" s="2"/>
      <c r="C80" s="2"/>
      <c r="D80" s="2"/>
      <c r="E80" s="2"/>
      <c r="F80" s="2"/>
      <c r="G80" s="2"/>
      <c r="H80" s="2"/>
      <c r="I80" s="77"/>
      <c r="J80" s="2"/>
      <c r="K80" s="2"/>
    </row>
    <row r="81" spans="2:11" s="3" customFormat="1" x14ac:dyDescent="0.3">
      <c r="B81" s="2"/>
      <c r="C81" s="2"/>
      <c r="D81" s="2"/>
      <c r="E81" s="2"/>
      <c r="F81" s="2"/>
      <c r="G81" s="2"/>
      <c r="H81" s="2"/>
      <c r="I81" s="77"/>
      <c r="J81" s="2"/>
      <c r="K81" s="2"/>
    </row>
    <row r="82" spans="2:11" s="3" customFormat="1" x14ac:dyDescent="0.3">
      <c r="B82" s="2"/>
      <c r="C82" s="2"/>
      <c r="D82" s="2"/>
      <c r="E82" s="2"/>
      <c r="F82" s="2"/>
      <c r="G82" s="2"/>
      <c r="H82" s="2"/>
      <c r="I82" s="77"/>
      <c r="J82" s="2"/>
      <c r="K82" s="2"/>
    </row>
    <row r="83" spans="2:11" s="3" customFormat="1" x14ac:dyDescent="0.3">
      <c r="B83" s="2"/>
      <c r="C83" s="2"/>
      <c r="D83" s="2"/>
      <c r="E83" s="2"/>
      <c r="F83" s="2"/>
      <c r="G83" s="2"/>
      <c r="H83" s="2"/>
      <c r="I83" s="77"/>
      <c r="J83" s="2"/>
      <c r="K83" s="2"/>
    </row>
    <row r="84" spans="2:11" s="3" customFormat="1" x14ac:dyDescent="0.3">
      <c r="B84" s="2"/>
      <c r="C84" s="2"/>
      <c r="D84" s="2"/>
      <c r="E84" s="2"/>
      <c r="F84" s="2"/>
      <c r="G84" s="2"/>
      <c r="H84" s="2"/>
      <c r="I84" s="77"/>
      <c r="J84" s="2"/>
      <c r="K84" s="2"/>
    </row>
    <row r="85" spans="2:11" s="3" customFormat="1" x14ac:dyDescent="0.3">
      <c r="B85" s="2"/>
      <c r="C85" s="2"/>
      <c r="D85" s="2"/>
      <c r="E85" s="2"/>
      <c r="F85" s="2"/>
      <c r="G85" s="2"/>
      <c r="H85" s="2"/>
      <c r="I85" s="77"/>
      <c r="J85" s="2"/>
      <c r="K85" s="2"/>
    </row>
    <row r="86" spans="2:11" s="3" customFormat="1" x14ac:dyDescent="0.3">
      <c r="B86" s="2"/>
      <c r="C86" s="2"/>
      <c r="D86" s="2"/>
      <c r="E86" s="2"/>
      <c r="F86" s="2"/>
      <c r="G86" s="2"/>
      <c r="H86" s="2"/>
      <c r="I86" s="77"/>
      <c r="J86" s="2"/>
      <c r="K86" s="2"/>
    </row>
    <row r="87" spans="2:11" s="3" customFormat="1" x14ac:dyDescent="0.3">
      <c r="B87" s="2"/>
      <c r="C87" s="2"/>
      <c r="D87" s="2"/>
      <c r="E87" s="2"/>
      <c r="F87" s="2"/>
      <c r="G87" s="2"/>
      <c r="H87" s="2"/>
      <c r="I87" s="77"/>
      <c r="J87" s="2"/>
      <c r="K87" s="2"/>
    </row>
    <row r="88" spans="2:11" s="3" customFormat="1" x14ac:dyDescent="0.3">
      <c r="B88" s="2"/>
      <c r="C88" s="2"/>
      <c r="D88" s="2"/>
      <c r="E88" s="2"/>
      <c r="F88" s="2"/>
      <c r="G88" s="2"/>
      <c r="H88" s="2"/>
      <c r="I88" s="77"/>
      <c r="J88" s="2"/>
      <c r="K88" s="2"/>
    </row>
    <row r="89" spans="2:11" s="3" customFormat="1" x14ac:dyDescent="0.3">
      <c r="B89" s="2"/>
      <c r="C89" s="2"/>
      <c r="D89" s="2"/>
      <c r="E89" s="2"/>
      <c r="F89" s="2"/>
      <c r="G89" s="2"/>
      <c r="H89" s="2"/>
      <c r="I89" s="77"/>
      <c r="J89" s="2"/>
      <c r="K89" s="2"/>
    </row>
    <row r="90" spans="2:11" s="3" customFormat="1" x14ac:dyDescent="0.3">
      <c r="B90" s="2"/>
      <c r="C90" s="2"/>
      <c r="D90" s="2"/>
      <c r="E90" s="2"/>
      <c r="F90" s="2"/>
      <c r="G90" s="2"/>
      <c r="H90" s="2"/>
      <c r="I90" s="77"/>
      <c r="J90" s="2"/>
      <c r="K90" s="2"/>
    </row>
    <row r="91" spans="2:11" s="3" customFormat="1" x14ac:dyDescent="0.3">
      <c r="B91" s="2"/>
      <c r="C91" s="2"/>
      <c r="D91" s="2"/>
      <c r="E91" s="2"/>
      <c r="F91" s="2"/>
      <c r="G91" s="2"/>
      <c r="H91" s="2"/>
      <c r="I91" s="77"/>
      <c r="J91" s="2"/>
      <c r="K91" s="2"/>
    </row>
    <row r="92" spans="2:11" s="3" customFormat="1" x14ac:dyDescent="0.3">
      <c r="B92" s="2"/>
      <c r="C92" s="2"/>
      <c r="D92" s="2"/>
      <c r="E92" s="2"/>
      <c r="F92" s="2"/>
      <c r="G92" s="2"/>
      <c r="H92" s="2"/>
      <c r="I92" s="77"/>
      <c r="J92" s="2"/>
      <c r="K92" s="2"/>
    </row>
    <row r="93" spans="2:11" s="3" customFormat="1" x14ac:dyDescent="0.3">
      <c r="B93" s="2"/>
      <c r="C93" s="2"/>
      <c r="D93" s="2"/>
      <c r="E93" s="2"/>
      <c r="F93" s="2"/>
      <c r="G93" s="2"/>
      <c r="H93" s="2"/>
      <c r="I93" s="77"/>
      <c r="J93" s="2"/>
      <c r="K93" s="2"/>
    </row>
    <row r="94" spans="2:11" s="3" customFormat="1" x14ac:dyDescent="0.3">
      <c r="B94" s="2"/>
      <c r="C94" s="2"/>
      <c r="D94" s="2"/>
      <c r="E94" s="2"/>
      <c r="F94" s="2"/>
      <c r="G94" s="2"/>
      <c r="H94" s="2"/>
      <c r="I94" s="77"/>
      <c r="J94" s="2"/>
      <c r="K94" s="2"/>
    </row>
    <row r="95" spans="2:11" s="3" customFormat="1" x14ac:dyDescent="0.3">
      <c r="B95" s="2"/>
      <c r="C95" s="2"/>
      <c r="D95" s="2"/>
      <c r="E95" s="2"/>
      <c r="F95" s="2"/>
      <c r="G95" s="2"/>
      <c r="H95" s="2"/>
      <c r="I95" s="77"/>
      <c r="J95" s="2"/>
      <c r="K95" s="2"/>
    </row>
    <row r="96" spans="2:11" s="3" customFormat="1" x14ac:dyDescent="0.3">
      <c r="B96" s="2"/>
      <c r="C96" s="2"/>
      <c r="D96" s="2"/>
      <c r="E96" s="2"/>
      <c r="F96" s="2"/>
      <c r="G96" s="2"/>
      <c r="H96" s="2"/>
      <c r="I96" s="77"/>
      <c r="J96" s="2"/>
      <c r="K96" s="2"/>
    </row>
    <row r="97" spans="2:11" s="3" customFormat="1" x14ac:dyDescent="0.3">
      <c r="B97" s="2"/>
      <c r="C97" s="2"/>
      <c r="D97" s="2"/>
      <c r="E97" s="2"/>
      <c r="F97" s="2"/>
      <c r="G97" s="2"/>
      <c r="H97" s="2"/>
      <c r="I97" s="77"/>
      <c r="J97" s="2"/>
      <c r="K97" s="2"/>
    </row>
    <row r="98" spans="2:11" s="3" customFormat="1" x14ac:dyDescent="0.3">
      <c r="B98" s="2"/>
      <c r="C98" s="2"/>
      <c r="D98" s="2"/>
      <c r="E98" s="2"/>
      <c r="F98" s="2"/>
      <c r="G98" s="2"/>
      <c r="H98" s="2"/>
      <c r="I98" s="77"/>
      <c r="J98" s="2"/>
      <c r="K98" s="2"/>
    </row>
    <row r="99" spans="2:11" s="3" customFormat="1" x14ac:dyDescent="0.3">
      <c r="B99" s="2"/>
      <c r="C99" s="2"/>
      <c r="D99" s="2"/>
      <c r="E99" s="2"/>
      <c r="F99" s="2"/>
      <c r="G99" s="2"/>
      <c r="H99" s="2"/>
      <c r="I99" s="77"/>
      <c r="J99" s="2"/>
      <c r="K99" s="2"/>
    </row>
    <row r="100" spans="2:11" s="3" customFormat="1" x14ac:dyDescent="0.3">
      <c r="B100" s="2"/>
      <c r="C100" s="2"/>
      <c r="D100" s="2"/>
      <c r="E100" s="2"/>
      <c r="F100" s="2"/>
      <c r="G100" s="2"/>
      <c r="H100" s="2"/>
      <c r="I100" s="77"/>
      <c r="J100" s="2"/>
      <c r="K100" s="2"/>
    </row>
    <row r="101" spans="2:11" s="3" customFormat="1" x14ac:dyDescent="0.3">
      <c r="B101" s="2"/>
      <c r="C101" s="2"/>
      <c r="D101" s="2"/>
      <c r="E101" s="2"/>
      <c r="F101" s="2"/>
      <c r="G101" s="2"/>
      <c r="H101" s="2"/>
      <c r="I101" s="77"/>
      <c r="J101" s="2"/>
      <c r="K101" s="2"/>
    </row>
    <row r="102" spans="2:11" s="3" customFormat="1" x14ac:dyDescent="0.3">
      <c r="B102" s="2"/>
      <c r="C102" s="2"/>
      <c r="D102" s="2"/>
      <c r="E102" s="2"/>
      <c r="F102" s="2"/>
      <c r="G102" s="2"/>
      <c r="H102" s="2"/>
      <c r="I102" s="77"/>
      <c r="J102" s="2"/>
      <c r="K102" s="2"/>
    </row>
    <row r="103" spans="2:11" s="3" customFormat="1" x14ac:dyDescent="0.3">
      <c r="B103" s="2"/>
      <c r="C103" s="2"/>
      <c r="D103" s="2"/>
      <c r="E103" s="2"/>
      <c r="F103" s="2"/>
      <c r="G103" s="2"/>
      <c r="H103" s="2"/>
      <c r="I103" s="77"/>
      <c r="J103" s="2"/>
      <c r="K103" s="2"/>
    </row>
    <row r="104" spans="2:11" s="3" customFormat="1" x14ac:dyDescent="0.3">
      <c r="B104" s="2"/>
      <c r="C104" s="2"/>
      <c r="D104" s="2"/>
      <c r="E104" s="2"/>
      <c r="F104" s="2"/>
      <c r="G104" s="2"/>
      <c r="H104" s="2"/>
      <c r="I104" s="77"/>
      <c r="J104" s="2"/>
      <c r="K104" s="2"/>
    </row>
    <row r="105" spans="2:11" s="3" customFormat="1" x14ac:dyDescent="0.3">
      <c r="B105" s="2"/>
      <c r="C105" s="2"/>
      <c r="D105" s="2"/>
      <c r="E105" s="2"/>
      <c r="F105" s="2"/>
      <c r="G105" s="2"/>
      <c r="H105" s="2"/>
      <c r="I105" s="77"/>
      <c r="J105" s="2"/>
      <c r="K105" s="2"/>
    </row>
    <row r="106" spans="2:11" s="3" customFormat="1" x14ac:dyDescent="0.3">
      <c r="B106" s="2"/>
      <c r="C106" s="2"/>
      <c r="D106" s="2"/>
      <c r="E106" s="2"/>
      <c r="F106" s="2"/>
      <c r="G106" s="2"/>
      <c r="H106" s="2"/>
      <c r="I106" s="77"/>
      <c r="J106" s="2"/>
      <c r="K106" s="2"/>
    </row>
    <row r="107" spans="2:11" s="3" customFormat="1" x14ac:dyDescent="0.3">
      <c r="B107" s="2"/>
      <c r="C107" s="2"/>
      <c r="D107" s="2"/>
      <c r="E107" s="2"/>
      <c r="F107" s="2"/>
      <c r="G107" s="2"/>
      <c r="H107" s="2"/>
      <c r="I107" s="77"/>
      <c r="J107" s="2"/>
      <c r="K107" s="2"/>
    </row>
    <row r="108" spans="2:11" s="3" customFormat="1" x14ac:dyDescent="0.3">
      <c r="B108" s="2"/>
      <c r="C108" s="2"/>
      <c r="D108" s="2"/>
      <c r="E108" s="2"/>
      <c r="F108" s="2"/>
      <c r="G108" s="2"/>
      <c r="H108" s="2"/>
      <c r="I108" s="77"/>
      <c r="J108" s="2"/>
      <c r="K108" s="2"/>
    </row>
    <row r="109" spans="2:11" s="3" customFormat="1" x14ac:dyDescent="0.3">
      <c r="B109" s="2"/>
      <c r="C109" s="2"/>
      <c r="D109" s="2"/>
      <c r="E109" s="2"/>
      <c r="F109" s="2"/>
      <c r="G109" s="2"/>
      <c r="H109" s="2"/>
      <c r="I109" s="77"/>
      <c r="J109" s="2"/>
      <c r="K109" s="2"/>
    </row>
    <row r="110" spans="2:11" s="3" customFormat="1" x14ac:dyDescent="0.3">
      <c r="B110" s="2"/>
      <c r="C110" s="2"/>
      <c r="D110" s="2"/>
      <c r="E110" s="2"/>
      <c r="F110" s="2"/>
      <c r="G110" s="2"/>
      <c r="H110" s="2"/>
      <c r="I110" s="77"/>
      <c r="J110" s="2"/>
      <c r="K110" s="2"/>
    </row>
    <row r="111" spans="2:11" s="3" customFormat="1" x14ac:dyDescent="0.3">
      <c r="B111" s="2"/>
      <c r="C111" s="2"/>
      <c r="D111" s="2"/>
      <c r="E111" s="2"/>
      <c r="F111" s="2"/>
      <c r="G111" s="2"/>
      <c r="H111" s="2"/>
      <c r="I111" s="77"/>
      <c r="J111" s="2"/>
      <c r="K111" s="2"/>
    </row>
    <row r="112" spans="2:11" s="3" customFormat="1" x14ac:dyDescent="0.3">
      <c r="B112" s="2"/>
      <c r="C112" s="2"/>
      <c r="D112" s="2"/>
      <c r="E112" s="2"/>
      <c r="F112" s="2"/>
      <c r="G112" s="2"/>
      <c r="H112" s="2"/>
      <c r="I112" s="77"/>
      <c r="J112" s="2"/>
      <c r="K112" s="2"/>
    </row>
    <row r="113" spans="2:11" s="3" customFormat="1" x14ac:dyDescent="0.3">
      <c r="B113" s="2"/>
      <c r="C113" s="2"/>
      <c r="D113" s="2"/>
      <c r="E113" s="2"/>
      <c r="F113" s="2"/>
      <c r="G113" s="2"/>
      <c r="H113" s="2"/>
      <c r="I113" s="77"/>
      <c r="J113" s="2"/>
      <c r="K113" s="2"/>
    </row>
    <row r="114" spans="2:11" s="3" customFormat="1" x14ac:dyDescent="0.3">
      <c r="B114" s="2"/>
      <c r="C114" s="2"/>
      <c r="D114" s="2"/>
      <c r="E114" s="2"/>
      <c r="F114" s="2"/>
      <c r="G114" s="2"/>
      <c r="H114" s="2"/>
      <c r="I114" s="77"/>
      <c r="J114" s="2"/>
      <c r="K114" s="2"/>
    </row>
    <row r="115" spans="2:11" s="3" customFormat="1" x14ac:dyDescent="0.3">
      <c r="B115" s="2"/>
      <c r="C115" s="2"/>
      <c r="D115" s="2"/>
      <c r="E115" s="2"/>
      <c r="F115" s="2"/>
      <c r="G115" s="2"/>
      <c r="H115" s="2"/>
      <c r="I115" s="77"/>
      <c r="J115" s="2"/>
      <c r="K115" s="2"/>
    </row>
    <row r="116" spans="2:11" s="3" customFormat="1" x14ac:dyDescent="0.3">
      <c r="B116" s="2"/>
      <c r="C116" s="2"/>
      <c r="D116" s="2"/>
      <c r="E116" s="2"/>
      <c r="F116" s="2"/>
      <c r="G116" s="2"/>
      <c r="H116" s="2"/>
      <c r="I116" s="77"/>
      <c r="J116" s="2"/>
      <c r="K116" s="2"/>
    </row>
    <row r="117" spans="2:11" s="3" customFormat="1" x14ac:dyDescent="0.3">
      <c r="B117" s="2"/>
      <c r="C117" s="2"/>
      <c r="D117" s="2"/>
      <c r="E117" s="2"/>
      <c r="F117" s="2"/>
      <c r="G117" s="2"/>
      <c r="H117" s="2"/>
      <c r="I117" s="77"/>
      <c r="J117" s="2"/>
      <c r="K117" s="2"/>
    </row>
    <row r="118" spans="2:11" s="3" customFormat="1" x14ac:dyDescent="0.3">
      <c r="B118" s="2"/>
      <c r="C118" s="2"/>
      <c r="D118" s="2"/>
      <c r="E118" s="2"/>
      <c r="F118" s="2"/>
      <c r="G118" s="2"/>
      <c r="H118" s="2"/>
      <c r="I118" s="77"/>
      <c r="J118" s="2"/>
      <c r="K118" s="2"/>
    </row>
    <row r="119" spans="2:11" s="3" customFormat="1" x14ac:dyDescent="0.3">
      <c r="B119" s="2"/>
      <c r="C119" s="2"/>
      <c r="D119" s="2"/>
      <c r="E119" s="2"/>
      <c r="F119" s="2"/>
      <c r="G119" s="2"/>
      <c r="H119" s="2"/>
      <c r="I119" s="77"/>
      <c r="J119" s="2"/>
      <c r="K119" s="2"/>
    </row>
    <row r="120" spans="2:11" s="3" customFormat="1" x14ac:dyDescent="0.3">
      <c r="B120" s="2"/>
      <c r="C120" s="2"/>
      <c r="D120" s="2"/>
      <c r="E120" s="2"/>
      <c r="F120" s="2"/>
      <c r="G120" s="2"/>
      <c r="H120" s="2"/>
      <c r="I120" s="77"/>
      <c r="J120" s="2"/>
      <c r="K120" s="2"/>
    </row>
    <row r="121" spans="2:11" s="3" customFormat="1" x14ac:dyDescent="0.3">
      <c r="B121" s="2"/>
      <c r="C121" s="2"/>
      <c r="D121" s="2"/>
      <c r="E121" s="2"/>
      <c r="F121" s="2"/>
      <c r="G121" s="2"/>
      <c r="H121" s="2"/>
      <c r="I121" s="77"/>
      <c r="J121" s="2"/>
      <c r="K121" s="2"/>
    </row>
    <row r="122" spans="2:11" s="3" customFormat="1" x14ac:dyDescent="0.3">
      <c r="B122" s="2"/>
      <c r="C122" s="2"/>
      <c r="D122" s="2"/>
      <c r="E122" s="2"/>
      <c r="F122" s="2"/>
      <c r="G122" s="2"/>
      <c r="H122" s="2"/>
      <c r="I122" s="77"/>
      <c r="J122" s="2"/>
      <c r="K122" s="2"/>
    </row>
    <row r="123" spans="2:11" s="3" customFormat="1" x14ac:dyDescent="0.3">
      <c r="B123" s="2"/>
      <c r="C123" s="2"/>
      <c r="D123" s="2"/>
      <c r="E123" s="2"/>
      <c r="F123" s="2"/>
      <c r="G123" s="2"/>
      <c r="H123" s="2"/>
      <c r="I123" s="77"/>
      <c r="J123" s="2"/>
      <c r="K123" s="2"/>
    </row>
    <row r="124" spans="2:11" s="3" customFormat="1" x14ac:dyDescent="0.3">
      <c r="B124" s="2"/>
      <c r="C124" s="2"/>
      <c r="D124" s="2"/>
      <c r="E124" s="2"/>
      <c r="F124" s="2"/>
      <c r="G124" s="2"/>
      <c r="H124" s="2"/>
      <c r="I124" s="77"/>
      <c r="J124" s="2"/>
      <c r="K124" s="2"/>
    </row>
    <row r="125" spans="2:11" s="3" customFormat="1" x14ac:dyDescent="0.3">
      <c r="B125" s="2"/>
      <c r="C125" s="2"/>
      <c r="D125" s="2"/>
      <c r="E125" s="2"/>
      <c r="F125" s="2"/>
      <c r="G125" s="2"/>
      <c r="H125" s="2"/>
      <c r="I125" s="77"/>
      <c r="J125" s="2"/>
      <c r="K125" s="2"/>
    </row>
    <row r="126" spans="2:11" s="3" customFormat="1" x14ac:dyDescent="0.3">
      <c r="B126" s="2"/>
      <c r="C126" s="2"/>
      <c r="D126" s="2"/>
      <c r="E126" s="2"/>
      <c r="F126" s="2"/>
      <c r="G126" s="2"/>
      <c r="H126" s="2"/>
      <c r="I126" s="77"/>
      <c r="J126" s="2"/>
      <c r="K126" s="2"/>
    </row>
    <row r="127" spans="2:11" s="3" customFormat="1" x14ac:dyDescent="0.3">
      <c r="B127" s="2"/>
      <c r="C127" s="2"/>
      <c r="D127" s="2"/>
      <c r="E127" s="2"/>
      <c r="F127" s="2"/>
      <c r="G127" s="2"/>
      <c r="H127" s="2"/>
      <c r="I127" s="77"/>
      <c r="J127" s="2"/>
      <c r="K127" s="2"/>
    </row>
    <row r="128" spans="2:11" s="3" customFormat="1" x14ac:dyDescent="0.3">
      <c r="B128" s="2"/>
      <c r="C128" s="2"/>
      <c r="D128" s="2"/>
      <c r="E128" s="2"/>
      <c r="F128" s="2"/>
      <c r="G128" s="2"/>
      <c r="H128" s="2"/>
      <c r="I128" s="77"/>
      <c r="J128" s="2"/>
      <c r="K128" s="2"/>
    </row>
    <row r="129" spans="2:11" s="3" customFormat="1" x14ac:dyDescent="0.3">
      <c r="B129" s="2"/>
      <c r="C129" s="2"/>
      <c r="D129" s="2"/>
      <c r="E129" s="2"/>
      <c r="F129" s="2"/>
      <c r="G129" s="2"/>
      <c r="H129" s="2"/>
      <c r="I129" s="77"/>
      <c r="J129" s="2"/>
      <c r="K129" s="2"/>
    </row>
    <row r="130" spans="2:11" s="3" customFormat="1" x14ac:dyDescent="0.3">
      <c r="B130" s="2"/>
      <c r="C130" s="2"/>
      <c r="D130" s="2"/>
      <c r="E130" s="2"/>
      <c r="F130" s="2"/>
      <c r="G130" s="2"/>
      <c r="H130" s="2"/>
      <c r="I130" s="77"/>
      <c r="J130" s="2"/>
      <c r="K130" s="2"/>
    </row>
    <row r="131" spans="2:11" s="3" customFormat="1" x14ac:dyDescent="0.3">
      <c r="B131" s="2"/>
      <c r="C131" s="2"/>
      <c r="D131" s="2"/>
      <c r="E131" s="2"/>
      <c r="F131" s="2"/>
      <c r="G131" s="2"/>
      <c r="H131" s="2"/>
      <c r="I131" s="77"/>
      <c r="J131" s="2"/>
      <c r="K131" s="2"/>
    </row>
    <row r="132" spans="2:11" s="3" customFormat="1" x14ac:dyDescent="0.3">
      <c r="B132" s="2"/>
      <c r="C132" s="2"/>
      <c r="D132" s="2"/>
      <c r="E132" s="2"/>
      <c r="F132" s="2"/>
      <c r="G132" s="2"/>
      <c r="H132" s="2"/>
      <c r="I132" s="77"/>
      <c r="J132" s="2"/>
      <c r="K132" s="2"/>
    </row>
    <row r="133" spans="2:11" s="3" customFormat="1" x14ac:dyDescent="0.3">
      <c r="B133" s="2"/>
      <c r="C133" s="2"/>
      <c r="D133" s="2"/>
      <c r="E133" s="2"/>
      <c r="F133" s="2"/>
      <c r="G133" s="2"/>
      <c r="H133" s="2"/>
      <c r="I133" s="77"/>
      <c r="J133" s="2"/>
      <c r="K133" s="2"/>
    </row>
    <row r="134" spans="2:11" s="3" customFormat="1" x14ac:dyDescent="0.3">
      <c r="B134" s="2"/>
      <c r="C134" s="2"/>
      <c r="D134" s="2"/>
      <c r="E134" s="2"/>
      <c r="F134" s="2"/>
      <c r="G134" s="2"/>
      <c r="H134" s="2"/>
      <c r="I134" s="77"/>
      <c r="J134" s="2"/>
      <c r="K134" s="2"/>
    </row>
    <row r="135" spans="2:11" s="3" customFormat="1" x14ac:dyDescent="0.3">
      <c r="B135" s="2"/>
      <c r="C135" s="2"/>
      <c r="D135" s="2"/>
      <c r="E135" s="2"/>
      <c r="F135" s="2"/>
      <c r="G135" s="2"/>
      <c r="H135" s="2"/>
      <c r="I135" s="77"/>
      <c r="J135" s="2"/>
      <c r="K135" s="2"/>
    </row>
    <row r="136" spans="2:11" s="3" customFormat="1" x14ac:dyDescent="0.3">
      <c r="B136" s="2"/>
      <c r="C136" s="2"/>
      <c r="D136" s="2"/>
      <c r="E136" s="2"/>
      <c r="F136" s="2"/>
      <c r="G136" s="2"/>
      <c r="H136" s="2"/>
      <c r="I136" s="77"/>
      <c r="J136" s="2"/>
      <c r="K136" s="2"/>
    </row>
    <row r="137" spans="2:11" s="3" customFormat="1" x14ac:dyDescent="0.3">
      <c r="B137" s="2"/>
      <c r="C137" s="2"/>
      <c r="D137" s="2"/>
      <c r="E137" s="2"/>
      <c r="F137" s="2"/>
      <c r="G137" s="2"/>
      <c r="H137" s="2"/>
      <c r="I137" s="77"/>
      <c r="J137" s="2"/>
      <c r="K137" s="2"/>
    </row>
    <row r="138" spans="2:11" s="3" customFormat="1" x14ac:dyDescent="0.3">
      <c r="B138" s="2"/>
      <c r="C138" s="2"/>
      <c r="D138" s="2"/>
      <c r="E138" s="2"/>
      <c r="F138" s="2"/>
      <c r="G138" s="2"/>
      <c r="H138" s="2"/>
      <c r="I138" s="77"/>
      <c r="J138" s="2"/>
      <c r="K138" s="2"/>
    </row>
    <row r="139" spans="2:11" s="3" customFormat="1" x14ac:dyDescent="0.3">
      <c r="B139" s="2"/>
      <c r="C139" s="2"/>
      <c r="D139" s="2"/>
      <c r="E139" s="2"/>
      <c r="F139" s="2"/>
      <c r="G139" s="2"/>
      <c r="H139" s="2"/>
      <c r="I139" s="77"/>
      <c r="J139" s="2"/>
      <c r="K139" s="2"/>
    </row>
    <row r="140" spans="2:11" s="3" customFormat="1" x14ac:dyDescent="0.3">
      <c r="B140" s="2"/>
      <c r="C140" s="2"/>
      <c r="D140" s="2"/>
      <c r="E140" s="2"/>
      <c r="F140" s="2"/>
      <c r="G140" s="2"/>
      <c r="H140" s="2"/>
      <c r="I140" s="77"/>
      <c r="J140" s="2"/>
      <c r="K140" s="2"/>
    </row>
    <row r="141" spans="2:11" s="3" customFormat="1" x14ac:dyDescent="0.3">
      <c r="B141" s="2"/>
      <c r="C141" s="2"/>
      <c r="D141" s="2"/>
      <c r="E141" s="2"/>
      <c r="F141" s="2"/>
      <c r="G141" s="2"/>
      <c r="H141" s="2"/>
      <c r="I141" s="77"/>
      <c r="J141" s="2"/>
      <c r="K141" s="2"/>
    </row>
    <row r="142" spans="2:11" s="3" customFormat="1" x14ac:dyDescent="0.3">
      <c r="B142" s="2"/>
      <c r="C142" s="2"/>
      <c r="D142" s="2"/>
      <c r="E142" s="2"/>
      <c r="F142" s="2"/>
      <c r="G142" s="2"/>
      <c r="H142" s="2"/>
      <c r="I142" s="77"/>
      <c r="J142" s="2"/>
      <c r="K142" s="2"/>
    </row>
    <row r="143" spans="2:11" s="3" customFormat="1" x14ac:dyDescent="0.3">
      <c r="B143" s="2"/>
      <c r="C143" s="2"/>
      <c r="D143" s="2"/>
      <c r="E143" s="2"/>
      <c r="F143" s="2"/>
      <c r="G143" s="2"/>
      <c r="H143" s="2"/>
      <c r="I143" s="77"/>
      <c r="J143" s="2"/>
      <c r="K143" s="2"/>
    </row>
    <row r="144" spans="2:11" s="3" customFormat="1" x14ac:dyDescent="0.3">
      <c r="B144" s="2"/>
      <c r="C144" s="2"/>
      <c r="D144" s="2"/>
      <c r="E144" s="2"/>
      <c r="F144" s="2"/>
      <c r="G144" s="2"/>
      <c r="H144" s="2"/>
      <c r="I144" s="77"/>
      <c r="J144" s="2"/>
      <c r="K144" s="2"/>
    </row>
    <row r="145" spans="2:11" s="3" customFormat="1" x14ac:dyDescent="0.3">
      <c r="B145" s="2"/>
      <c r="C145" s="2"/>
      <c r="D145" s="2"/>
      <c r="E145" s="2"/>
      <c r="F145" s="2"/>
      <c r="G145" s="2"/>
      <c r="H145" s="2"/>
      <c r="I145" s="77"/>
      <c r="J145" s="2"/>
      <c r="K145" s="2"/>
    </row>
    <row r="146" spans="2:11" s="3" customFormat="1" x14ac:dyDescent="0.3">
      <c r="B146" s="2"/>
      <c r="C146" s="2"/>
      <c r="D146" s="2"/>
      <c r="E146" s="2"/>
      <c r="F146" s="2"/>
      <c r="G146" s="2"/>
      <c r="H146" s="2"/>
      <c r="I146" s="77"/>
      <c r="J146" s="2"/>
      <c r="K146" s="2"/>
    </row>
    <row r="147" spans="2:11" s="3" customFormat="1" x14ac:dyDescent="0.3">
      <c r="B147" s="2"/>
      <c r="C147" s="2"/>
      <c r="D147" s="2"/>
      <c r="E147" s="2"/>
      <c r="F147" s="2"/>
      <c r="G147" s="2"/>
      <c r="H147" s="2"/>
      <c r="I147" s="77"/>
      <c r="J147" s="2"/>
      <c r="K147" s="2"/>
    </row>
    <row r="148" spans="2:11" s="3" customFormat="1" x14ac:dyDescent="0.3">
      <c r="B148" s="2"/>
      <c r="C148" s="2"/>
      <c r="D148" s="2"/>
      <c r="E148" s="2"/>
      <c r="F148" s="2"/>
      <c r="G148" s="2"/>
      <c r="H148" s="2"/>
      <c r="I148" s="77"/>
      <c r="J148" s="2"/>
      <c r="K148" s="2"/>
    </row>
    <row r="149" spans="2:11" s="3" customFormat="1" x14ac:dyDescent="0.3">
      <c r="B149" s="2"/>
      <c r="C149" s="2"/>
      <c r="D149" s="2"/>
      <c r="E149" s="2"/>
      <c r="F149" s="2"/>
      <c r="G149" s="2"/>
      <c r="H149" s="2"/>
      <c r="I149" s="77"/>
      <c r="J149" s="2"/>
      <c r="K149" s="2"/>
    </row>
    <row r="150" spans="2:11" s="3" customFormat="1" x14ac:dyDescent="0.3">
      <c r="B150" s="2"/>
      <c r="C150" s="2"/>
      <c r="D150" s="2"/>
      <c r="E150" s="2"/>
      <c r="F150" s="2"/>
      <c r="G150" s="2"/>
      <c r="H150" s="2"/>
      <c r="I150" s="77"/>
      <c r="J150" s="2"/>
      <c r="K150" s="2"/>
    </row>
    <row r="151" spans="2:11" s="3" customFormat="1" x14ac:dyDescent="0.3">
      <c r="B151" s="2"/>
      <c r="C151" s="2"/>
      <c r="D151" s="2"/>
      <c r="E151" s="2"/>
      <c r="F151" s="2"/>
      <c r="G151" s="2"/>
      <c r="H151" s="2"/>
      <c r="I151" s="77"/>
      <c r="J151" s="2"/>
      <c r="K151" s="2"/>
    </row>
    <row r="152" spans="2:11" s="3" customFormat="1" x14ac:dyDescent="0.3">
      <c r="B152" s="2"/>
      <c r="C152" s="2"/>
      <c r="D152" s="2"/>
      <c r="E152" s="2"/>
      <c r="F152" s="2"/>
      <c r="G152" s="2"/>
      <c r="H152" s="2"/>
      <c r="I152" s="77"/>
      <c r="J152" s="2"/>
      <c r="K152" s="2"/>
    </row>
    <row r="153" spans="2:11" s="3" customFormat="1" x14ac:dyDescent="0.3">
      <c r="B153" s="2"/>
      <c r="C153" s="2"/>
      <c r="D153" s="2"/>
      <c r="E153" s="2"/>
      <c r="F153" s="2"/>
      <c r="G153" s="2"/>
      <c r="H153" s="2"/>
      <c r="I153" s="77"/>
      <c r="J153" s="2"/>
      <c r="K153" s="2"/>
    </row>
    <row r="154" spans="2:11" s="3" customFormat="1" x14ac:dyDescent="0.3">
      <c r="B154" s="2"/>
      <c r="C154" s="2"/>
      <c r="D154" s="2"/>
      <c r="E154" s="2"/>
      <c r="F154" s="2"/>
      <c r="G154" s="2"/>
      <c r="H154" s="2"/>
      <c r="I154" s="77"/>
      <c r="J154" s="2"/>
      <c r="K154" s="2"/>
    </row>
    <row r="155" spans="2:11" s="3" customFormat="1" x14ac:dyDescent="0.3">
      <c r="B155" s="2"/>
      <c r="C155" s="2"/>
      <c r="D155" s="2"/>
      <c r="E155" s="2"/>
      <c r="F155" s="2"/>
      <c r="G155" s="2"/>
      <c r="H155" s="2"/>
      <c r="I155" s="77"/>
      <c r="J155" s="2"/>
      <c r="K155" s="2"/>
    </row>
    <row r="156" spans="2:11" s="3" customFormat="1" x14ac:dyDescent="0.3">
      <c r="B156" s="2"/>
      <c r="C156" s="2"/>
      <c r="D156" s="2"/>
      <c r="E156" s="2"/>
      <c r="F156" s="2"/>
      <c r="G156" s="2"/>
      <c r="H156" s="2"/>
      <c r="I156" s="77"/>
      <c r="J156" s="2"/>
      <c r="K156" s="2"/>
    </row>
    <row r="157" spans="2:11" s="3" customFormat="1" x14ac:dyDescent="0.3">
      <c r="B157" s="2"/>
      <c r="C157" s="2"/>
      <c r="D157" s="2"/>
      <c r="E157" s="2"/>
      <c r="F157" s="2"/>
      <c r="G157" s="2"/>
      <c r="H157" s="2"/>
      <c r="I157" s="77"/>
      <c r="J157" s="2"/>
      <c r="K157" s="2"/>
    </row>
    <row r="158" spans="2:11" s="3" customFormat="1" x14ac:dyDescent="0.3">
      <c r="B158" s="2"/>
      <c r="C158" s="2"/>
      <c r="D158" s="2"/>
      <c r="E158" s="2"/>
      <c r="F158" s="2"/>
      <c r="G158" s="2"/>
      <c r="H158" s="2"/>
      <c r="I158" s="77"/>
      <c r="J158" s="2"/>
      <c r="K158" s="2"/>
    </row>
    <row r="159" spans="2:11" s="3" customFormat="1" x14ac:dyDescent="0.3">
      <c r="B159" s="2"/>
      <c r="C159" s="2"/>
      <c r="D159" s="2"/>
      <c r="E159" s="2"/>
      <c r="F159" s="2"/>
      <c r="G159" s="2"/>
      <c r="H159" s="2"/>
      <c r="I159" s="77"/>
      <c r="J159" s="2"/>
      <c r="K159" s="2"/>
    </row>
    <row r="160" spans="2:11" s="3" customFormat="1" x14ac:dyDescent="0.3">
      <c r="B160" s="2"/>
      <c r="C160" s="2"/>
      <c r="D160" s="2"/>
      <c r="E160" s="2"/>
      <c r="F160" s="2"/>
      <c r="G160" s="2"/>
      <c r="H160" s="2"/>
      <c r="I160" s="77"/>
      <c r="J160" s="2"/>
      <c r="K160" s="2"/>
    </row>
    <row r="161" spans="2:11" s="3" customFormat="1" x14ac:dyDescent="0.3">
      <c r="B161" s="2"/>
      <c r="C161" s="2"/>
      <c r="D161" s="2"/>
      <c r="E161" s="2"/>
      <c r="F161" s="2"/>
      <c r="G161" s="2"/>
      <c r="H161" s="2"/>
      <c r="I161" s="77"/>
      <c r="J161" s="2"/>
      <c r="K161" s="2"/>
    </row>
    <row r="162" spans="2:11" s="3" customFormat="1" x14ac:dyDescent="0.3">
      <c r="B162" s="2"/>
      <c r="C162" s="2"/>
      <c r="D162" s="2"/>
      <c r="E162" s="2"/>
      <c r="F162" s="2"/>
      <c r="G162" s="2"/>
      <c r="H162" s="2"/>
      <c r="I162" s="77"/>
      <c r="J162" s="2"/>
      <c r="K162" s="2"/>
    </row>
    <row r="163" spans="2:11" s="3" customFormat="1" x14ac:dyDescent="0.3">
      <c r="B163" s="2"/>
      <c r="C163" s="2"/>
      <c r="D163" s="2"/>
      <c r="E163" s="2"/>
      <c r="F163" s="2"/>
      <c r="G163" s="2"/>
      <c r="H163" s="2"/>
      <c r="I163" s="77"/>
      <c r="J163" s="2"/>
      <c r="K163" s="2"/>
    </row>
    <row r="164" spans="2:11" s="3" customFormat="1" x14ac:dyDescent="0.3">
      <c r="B164" s="2"/>
      <c r="C164" s="2"/>
      <c r="D164" s="2"/>
      <c r="E164" s="2"/>
      <c r="F164" s="2"/>
      <c r="G164" s="2"/>
      <c r="H164" s="2"/>
      <c r="I164" s="77"/>
      <c r="J164" s="2"/>
      <c r="K164" s="2"/>
    </row>
    <row r="165" spans="2:11" s="3" customFormat="1" x14ac:dyDescent="0.3">
      <c r="B165" s="2"/>
      <c r="C165" s="2"/>
      <c r="D165" s="2"/>
      <c r="E165" s="2"/>
      <c r="F165" s="2"/>
      <c r="G165" s="2"/>
      <c r="H165" s="2"/>
      <c r="I165" s="77"/>
      <c r="J165" s="2"/>
      <c r="K165" s="2"/>
    </row>
    <row r="166" spans="2:11" s="3" customFormat="1" x14ac:dyDescent="0.3">
      <c r="B166" s="2"/>
      <c r="C166" s="2"/>
      <c r="D166" s="2"/>
      <c r="E166" s="2"/>
      <c r="F166" s="2"/>
      <c r="G166" s="2"/>
      <c r="H166" s="2"/>
      <c r="I166" s="77"/>
      <c r="J166" s="2"/>
      <c r="K166" s="2"/>
    </row>
    <row r="167" spans="2:11" s="3" customFormat="1" x14ac:dyDescent="0.3">
      <c r="B167" s="2"/>
      <c r="C167" s="2"/>
      <c r="D167" s="2"/>
      <c r="E167" s="2"/>
      <c r="F167" s="2"/>
      <c r="G167" s="2"/>
      <c r="H167" s="2"/>
      <c r="I167" s="77"/>
      <c r="J167" s="2"/>
      <c r="K167" s="2"/>
    </row>
    <row r="168" spans="2:11" s="3" customFormat="1" x14ac:dyDescent="0.3">
      <c r="B168" s="2"/>
      <c r="C168" s="2"/>
      <c r="D168" s="2"/>
      <c r="E168" s="2"/>
      <c r="F168" s="2"/>
      <c r="G168" s="2"/>
      <c r="H168" s="2"/>
      <c r="I168" s="77"/>
      <c r="J168" s="2"/>
      <c r="K168" s="2"/>
    </row>
    <row r="169" spans="2:11" s="3" customFormat="1" x14ac:dyDescent="0.3">
      <c r="B169" s="2"/>
      <c r="C169" s="2"/>
      <c r="D169" s="2"/>
      <c r="E169" s="2"/>
      <c r="F169" s="2"/>
      <c r="G169" s="2"/>
      <c r="H169" s="2"/>
      <c r="I169" s="77"/>
      <c r="J169" s="2"/>
      <c r="K169" s="2"/>
    </row>
    <row r="170" spans="2:11" s="3" customFormat="1" x14ac:dyDescent="0.3">
      <c r="B170" s="2"/>
      <c r="C170" s="2"/>
      <c r="D170" s="2"/>
      <c r="E170" s="2"/>
      <c r="F170" s="2"/>
      <c r="G170" s="2"/>
      <c r="H170" s="2"/>
      <c r="I170" s="77"/>
      <c r="J170" s="2"/>
      <c r="K170" s="2"/>
    </row>
    <row r="171" spans="2:11" s="3" customFormat="1" x14ac:dyDescent="0.3">
      <c r="B171" s="2"/>
      <c r="C171" s="2"/>
      <c r="D171" s="2"/>
      <c r="E171" s="2"/>
      <c r="F171" s="2"/>
      <c r="G171" s="2"/>
      <c r="H171" s="2"/>
      <c r="I171" s="77"/>
      <c r="J171" s="2"/>
      <c r="K171" s="2"/>
    </row>
    <row r="172" spans="2:11" s="3" customFormat="1" x14ac:dyDescent="0.3">
      <c r="B172" s="2"/>
      <c r="C172" s="2"/>
      <c r="D172" s="2"/>
      <c r="E172" s="2"/>
      <c r="F172" s="2"/>
      <c r="G172" s="2"/>
      <c r="H172" s="2"/>
      <c r="I172" s="77"/>
      <c r="J172" s="2"/>
      <c r="K172" s="2"/>
    </row>
    <row r="173" spans="2:11" s="3" customFormat="1" x14ac:dyDescent="0.3">
      <c r="B173" s="2"/>
      <c r="C173" s="2"/>
      <c r="D173" s="2"/>
      <c r="E173" s="2"/>
      <c r="F173" s="2"/>
      <c r="G173" s="2"/>
      <c r="H173" s="2"/>
      <c r="I173" s="77"/>
      <c r="J173" s="2"/>
      <c r="K173" s="2"/>
    </row>
    <row r="174" spans="2:11" s="3" customFormat="1" x14ac:dyDescent="0.3">
      <c r="B174" s="2"/>
      <c r="C174" s="2"/>
      <c r="D174" s="2"/>
      <c r="E174" s="2"/>
      <c r="F174" s="2"/>
      <c r="G174" s="2"/>
      <c r="H174" s="2"/>
      <c r="I174" s="77"/>
      <c r="J174" s="2"/>
      <c r="K174" s="2"/>
    </row>
    <row r="175" spans="2:11" s="3" customFormat="1" x14ac:dyDescent="0.3">
      <c r="B175" s="2"/>
      <c r="C175" s="2"/>
      <c r="D175" s="2"/>
      <c r="E175" s="2"/>
      <c r="F175" s="2"/>
      <c r="G175" s="2"/>
      <c r="H175" s="2"/>
      <c r="I175" s="77"/>
      <c r="J175" s="2"/>
      <c r="K175" s="2"/>
    </row>
    <row r="176" spans="2:11" s="3" customFormat="1" x14ac:dyDescent="0.3">
      <c r="B176" s="2"/>
      <c r="C176" s="2"/>
      <c r="D176" s="2"/>
      <c r="E176" s="2"/>
      <c r="F176" s="2"/>
      <c r="G176" s="2"/>
      <c r="H176" s="2"/>
      <c r="I176" s="77"/>
      <c r="J176" s="2"/>
      <c r="K176" s="2"/>
    </row>
    <row r="177" spans="2:11" s="3" customFormat="1" x14ac:dyDescent="0.3">
      <c r="B177" s="2"/>
      <c r="C177" s="2"/>
      <c r="D177" s="2"/>
      <c r="E177" s="2"/>
      <c r="F177" s="2"/>
      <c r="G177" s="2"/>
      <c r="H177" s="2"/>
      <c r="I177" s="77"/>
      <c r="J177" s="2"/>
      <c r="K177" s="2"/>
    </row>
    <row r="178" spans="2:11" s="3" customFormat="1" x14ac:dyDescent="0.3">
      <c r="B178" s="2"/>
      <c r="C178" s="2"/>
      <c r="D178" s="2"/>
      <c r="E178" s="2"/>
      <c r="F178" s="2"/>
      <c r="G178" s="2"/>
      <c r="H178" s="2"/>
      <c r="I178" s="77"/>
      <c r="J178" s="2"/>
      <c r="K178" s="2"/>
    </row>
    <row r="179" spans="2:11" s="3" customFormat="1" x14ac:dyDescent="0.3">
      <c r="B179" s="2"/>
      <c r="C179" s="2"/>
      <c r="D179" s="2"/>
      <c r="E179" s="2"/>
      <c r="F179" s="2"/>
      <c r="G179" s="2"/>
      <c r="H179" s="2"/>
      <c r="I179" s="77"/>
      <c r="J179" s="2"/>
      <c r="K179" s="2"/>
    </row>
    <row r="180" spans="2:11" s="3" customFormat="1" x14ac:dyDescent="0.3">
      <c r="B180" s="2"/>
      <c r="C180" s="2"/>
      <c r="D180" s="2"/>
      <c r="E180" s="2"/>
      <c r="F180" s="2"/>
      <c r="G180" s="2"/>
      <c r="H180" s="2"/>
      <c r="I180" s="77"/>
      <c r="J180" s="2"/>
      <c r="K180" s="2"/>
    </row>
    <row r="181" spans="2:11" s="3" customFormat="1" x14ac:dyDescent="0.3">
      <c r="B181" s="2"/>
      <c r="C181" s="2"/>
      <c r="D181" s="2"/>
      <c r="E181" s="2"/>
      <c r="F181" s="2"/>
      <c r="G181" s="2"/>
      <c r="H181" s="2"/>
      <c r="I181" s="77"/>
      <c r="J181" s="2"/>
      <c r="K181" s="2"/>
    </row>
    <row r="182" spans="2:11" s="3" customFormat="1" x14ac:dyDescent="0.3">
      <c r="B182" s="2"/>
      <c r="C182" s="2"/>
      <c r="D182" s="2"/>
      <c r="E182" s="2"/>
      <c r="F182" s="2"/>
      <c r="G182" s="2"/>
      <c r="H182" s="2"/>
      <c r="I182" s="77"/>
      <c r="J182" s="2"/>
      <c r="K182" s="2"/>
    </row>
    <row r="183" spans="2:11" s="3" customFormat="1" x14ac:dyDescent="0.3">
      <c r="B183" s="2"/>
      <c r="C183" s="2"/>
      <c r="D183" s="2"/>
      <c r="E183" s="2"/>
      <c r="F183" s="2"/>
      <c r="G183" s="2"/>
      <c r="H183" s="2"/>
      <c r="I183" s="77"/>
      <c r="J183" s="2"/>
      <c r="K183" s="2"/>
    </row>
    <row r="184" spans="2:11" s="3" customFormat="1" x14ac:dyDescent="0.3">
      <c r="B184" s="2"/>
      <c r="C184" s="2"/>
      <c r="D184" s="2"/>
      <c r="E184" s="2"/>
      <c r="F184" s="2"/>
      <c r="G184" s="2"/>
      <c r="H184" s="2"/>
      <c r="I184" s="77"/>
      <c r="J184" s="2"/>
      <c r="K184" s="2"/>
    </row>
    <row r="185" spans="2:11" s="3" customFormat="1" x14ac:dyDescent="0.3">
      <c r="B185" s="2"/>
      <c r="C185" s="2"/>
      <c r="D185" s="2"/>
      <c r="E185" s="2"/>
      <c r="F185" s="2"/>
      <c r="G185" s="2"/>
      <c r="H185" s="2"/>
      <c r="I185" s="77"/>
      <c r="J185" s="2"/>
      <c r="K185" s="2"/>
    </row>
    <row r="186" spans="2:11" s="3" customFormat="1" x14ac:dyDescent="0.3">
      <c r="B186" s="2"/>
      <c r="C186" s="2"/>
      <c r="D186" s="2"/>
      <c r="E186" s="2"/>
      <c r="F186" s="2"/>
      <c r="G186" s="2"/>
      <c r="H186" s="2"/>
      <c r="I186" s="77"/>
      <c r="J186" s="2"/>
      <c r="K186" s="2"/>
    </row>
    <row r="187" spans="2:11" s="3" customFormat="1" x14ac:dyDescent="0.3">
      <c r="B187" s="2"/>
      <c r="C187" s="2"/>
      <c r="D187" s="2"/>
      <c r="E187" s="2"/>
      <c r="F187" s="2"/>
      <c r="G187" s="2"/>
      <c r="H187" s="2"/>
      <c r="I187" s="77"/>
      <c r="J187" s="2"/>
      <c r="K187" s="2"/>
    </row>
    <row r="188" spans="2:11" s="3" customFormat="1" x14ac:dyDescent="0.3">
      <c r="B188" s="2"/>
      <c r="C188" s="2"/>
      <c r="D188" s="2"/>
      <c r="E188" s="2"/>
      <c r="F188" s="2"/>
      <c r="G188" s="2"/>
      <c r="H188" s="2"/>
      <c r="I188" s="77"/>
      <c r="J188" s="2"/>
      <c r="K188" s="2"/>
    </row>
    <row r="189" spans="2:11" s="3" customFormat="1" x14ac:dyDescent="0.3">
      <c r="B189" s="2"/>
      <c r="C189" s="2"/>
      <c r="D189" s="2"/>
      <c r="E189" s="2"/>
      <c r="F189" s="2"/>
      <c r="G189" s="2"/>
      <c r="H189" s="2"/>
      <c r="I189" s="77"/>
      <c r="J189" s="2"/>
      <c r="K189" s="2"/>
    </row>
    <row r="190" spans="2:11" s="3" customFormat="1" x14ac:dyDescent="0.3">
      <c r="B190" s="2"/>
      <c r="C190" s="2"/>
      <c r="D190" s="2"/>
      <c r="E190" s="2"/>
      <c r="F190" s="2"/>
      <c r="G190" s="2"/>
      <c r="H190" s="2"/>
      <c r="I190" s="77"/>
      <c r="J190" s="2"/>
      <c r="K190" s="2"/>
    </row>
    <row r="191" spans="2:11" s="3" customFormat="1" x14ac:dyDescent="0.3">
      <c r="B191" s="2"/>
      <c r="C191" s="2"/>
      <c r="D191" s="2"/>
      <c r="E191" s="2"/>
      <c r="F191" s="2"/>
      <c r="G191" s="2"/>
      <c r="H191" s="2"/>
      <c r="I191" s="77"/>
      <c r="J191" s="2"/>
      <c r="K191" s="2"/>
    </row>
    <row r="192" spans="2:11" s="3" customFormat="1" x14ac:dyDescent="0.3">
      <c r="B192" s="2"/>
      <c r="C192" s="2"/>
      <c r="D192" s="2"/>
      <c r="E192" s="2"/>
      <c r="F192" s="2"/>
      <c r="G192" s="2"/>
      <c r="H192" s="2"/>
      <c r="I192" s="77"/>
      <c r="J192" s="2"/>
      <c r="K192" s="2"/>
    </row>
    <row r="193" spans="2:11" s="3" customFormat="1" x14ac:dyDescent="0.3">
      <c r="B193" s="2"/>
      <c r="C193" s="2"/>
      <c r="D193" s="2"/>
      <c r="E193" s="2"/>
      <c r="F193" s="2"/>
      <c r="G193" s="2"/>
      <c r="H193" s="2"/>
      <c r="I193" s="77"/>
      <c r="J193" s="2"/>
      <c r="K193" s="2"/>
    </row>
    <row r="194" spans="2:11" s="3" customFormat="1" x14ac:dyDescent="0.3">
      <c r="B194" s="2"/>
      <c r="C194" s="2"/>
      <c r="D194" s="2"/>
      <c r="E194" s="2"/>
      <c r="F194" s="2"/>
      <c r="G194" s="2"/>
      <c r="H194" s="2"/>
      <c r="I194" s="77"/>
      <c r="J194" s="2"/>
      <c r="K194" s="2"/>
    </row>
    <row r="195" spans="2:11" s="3" customFormat="1" x14ac:dyDescent="0.3">
      <c r="B195" s="2"/>
      <c r="C195" s="2"/>
      <c r="D195" s="2"/>
      <c r="E195" s="2"/>
      <c r="F195" s="2"/>
      <c r="G195" s="2"/>
      <c r="H195" s="2"/>
      <c r="I195" s="77"/>
      <c r="J195" s="2"/>
      <c r="K195" s="2"/>
    </row>
    <row r="196" spans="2:11" s="3" customFormat="1" x14ac:dyDescent="0.3">
      <c r="B196" s="2"/>
      <c r="C196" s="2"/>
      <c r="D196" s="2"/>
      <c r="E196" s="2"/>
      <c r="F196" s="2"/>
      <c r="G196" s="2"/>
      <c r="H196" s="2"/>
      <c r="I196" s="77"/>
      <c r="J196" s="2"/>
      <c r="K196" s="2"/>
    </row>
    <row r="197" spans="2:11" s="3" customFormat="1" x14ac:dyDescent="0.3">
      <c r="B197" s="2"/>
      <c r="C197" s="2"/>
      <c r="D197" s="2"/>
      <c r="E197" s="2"/>
      <c r="F197" s="2"/>
      <c r="G197" s="2"/>
      <c r="H197" s="2"/>
      <c r="I197" s="77"/>
      <c r="J197" s="2"/>
      <c r="K197" s="2"/>
    </row>
    <row r="198" spans="2:11" s="3" customFormat="1" x14ac:dyDescent="0.3">
      <c r="B198" s="2"/>
      <c r="C198" s="2"/>
      <c r="D198" s="2"/>
      <c r="E198" s="2"/>
      <c r="F198" s="2"/>
      <c r="G198" s="2"/>
      <c r="H198" s="2"/>
      <c r="I198" s="77"/>
      <c r="J198" s="2"/>
      <c r="K198" s="2"/>
    </row>
    <row r="199" spans="2:11" s="3" customFormat="1" x14ac:dyDescent="0.3">
      <c r="B199" s="2"/>
      <c r="C199" s="2"/>
      <c r="D199" s="2"/>
      <c r="E199" s="2"/>
      <c r="F199" s="2"/>
      <c r="G199" s="2"/>
      <c r="H199" s="2"/>
      <c r="I199" s="77"/>
      <c r="J199" s="2"/>
      <c r="K199" s="2"/>
    </row>
    <row r="200" spans="2:11" s="3" customFormat="1" x14ac:dyDescent="0.3">
      <c r="B200" s="2"/>
      <c r="C200" s="2"/>
      <c r="D200" s="2"/>
      <c r="E200" s="2"/>
      <c r="F200" s="2"/>
      <c r="G200" s="2"/>
      <c r="H200" s="2"/>
      <c r="I200" s="77"/>
      <c r="J200" s="2"/>
      <c r="K200" s="2"/>
    </row>
    <row r="201" spans="2:11" s="3" customFormat="1" x14ac:dyDescent="0.3">
      <c r="B201" s="2"/>
      <c r="C201" s="2"/>
      <c r="D201" s="2"/>
      <c r="E201" s="2"/>
      <c r="F201" s="2"/>
      <c r="G201" s="2"/>
      <c r="H201" s="2"/>
      <c r="I201" s="77"/>
      <c r="J201" s="2"/>
      <c r="K201" s="2"/>
    </row>
    <row r="202" spans="2:11" s="3" customFormat="1" x14ac:dyDescent="0.3">
      <c r="B202" s="2"/>
      <c r="C202" s="2"/>
      <c r="D202" s="2"/>
      <c r="E202" s="2"/>
      <c r="F202" s="2"/>
      <c r="G202" s="2"/>
      <c r="H202" s="2"/>
      <c r="I202" s="77"/>
      <c r="J202" s="2"/>
      <c r="K202" s="2"/>
    </row>
    <row r="203" spans="2:11" s="3" customFormat="1" x14ac:dyDescent="0.3">
      <c r="B203" s="2"/>
      <c r="C203" s="2"/>
      <c r="D203" s="2"/>
      <c r="E203" s="2"/>
      <c r="F203" s="2"/>
      <c r="G203" s="2"/>
      <c r="H203" s="2"/>
      <c r="I203" s="77"/>
      <c r="J203" s="2"/>
      <c r="K203" s="2"/>
    </row>
    <row r="204" spans="2:11" s="3" customFormat="1" x14ac:dyDescent="0.3">
      <c r="B204" s="2"/>
      <c r="C204" s="2"/>
      <c r="D204" s="2"/>
      <c r="E204" s="2"/>
      <c r="F204" s="2"/>
      <c r="G204" s="2"/>
      <c r="H204" s="2"/>
      <c r="I204" s="77"/>
      <c r="J204" s="2"/>
      <c r="K204" s="2"/>
    </row>
    <row r="205" spans="2:11" s="3" customFormat="1" x14ac:dyDescent="0.3">
      <c r="B205" s="2"/>
      <c r="C205" s="2"/>
      <c r="D205" s="2"/>
      <c r="E205" s="2"/>
      <c r="F205" s="2"/>
      <c r="G205" s="2"/>
      <c r="H205" s="2"/>
      <c r="I205" s="77"/>
      <c r="J205" s="2"/>
      <c r="K205" s="2"/>
    </row>
    <row r="206" spans="2:11" s="3" customFormat="1" x14ac:dyDescent="0.3">
      <c r="B206" s="2"/>
      <c r="C206" s="2"/>
      <c r="D206" s="2"/>
      <c r="E206" s="2"/>
      <c r="F206" s="2"/>
      <c r="G206" s="2"/>
      <c r="H206" s="2"/>
      <c r="I206" s="77"/>
      <c r="J206" s="2"/>
      <c r="K206" s="2"/>
    </row>
    <row r="207" spans="2:11" s="3" customFormat="1" x14ac:dyDescent="0.3">
      <c r="B207" s="2"/>
      <c r="C207" s="2"/>
      <c r="D207" s="2"/>
      <c r="E207" s="2"/>
      <c r="F207" s="2"/>
      <c r="G207" s="2"/>
      <c r="H207" s="2"/>
      <c r="I207" s="77"/>
      <c r="J207" s="2"/>
      <c r="K207" s="2"/>
    </row>
    <row r="208" spans="2:11" s="3" customFormat="1" x14ac:dyDescent="0.3">
      <c r="B208" s="2"/>
      <c r="C208" s="2"/>
      <c r="D208" s="2"/>
      <c r="E208" s="2"/>
      <c r="F208" s="2"/>
      <c r="G208" s="2"/>
      <c r="H208" s="2"/>
      <c r="I208" s="77"/>
      <c r="J208" s="2"/>
      <c r="K208" s="2"/>
    </row>
    <row r="209" spans="2:11" s="3" customFormat="1" x14ac:dyDescent="0.3">
      <c r="B209" s="2"/>
      <c r="C209" s="2"/>
      <c r="D209" s="2"/>
      <c r="E209" s="2"/>
      <c r="F209" s="2"/>
      <c r="G209" s="2"/>
      <c r="H209" s="2"/>
      <c r="I209" s="77"/>
      <c r="J209" s="2"/>
      <c r="K209" s="2"/>
    </row>
    <row r="210" spans="2:11" s="3" customFormat="1" x14ac:dyDescent="0.3">
      <c r="B210" s="2"/>
      <c r="C210" s="2"/>
      <c r="D210" s="2"/>
      <c r="E210" s="2"/>
      <c r="F210" s="2"/>
      <c r="G210" s="2"/>
      <c r="H210" s="2"/>
      <c r="I210" s="77"/>
      <c r="J210" s="2"/>
      <c r="K210" s="2"/>
    </row>
    <row r="211" spans="2:11" s="3" customFormat="1" x14ac:dyDescent="0.3">
      <c r="B211" s="2"/>
      <c r="C211" s="2"/>
      <c r="D211" s="2"/>
      <c r="E211" s="2"/>
      <c r="F211" s="2"/>
      <c r="G211" s="2"/>
      <c r="H211" s="2"/>
      <c r="I211" s="77"/>
      <c r="J211" s="2"/>
      <c r="K211" s="2"/>
    </row>
    <row r="212" spans="2:11" s="3" customFormat="1" x14ac:dyDescent="0.3">
      <c r="B212" s="2"/>
      <c r="C212" s="2"/>
      <c r="D212" s="2"/>
      <c r="E212" s="2"/>
      <c r="F212" s="2"/>
      <c r="G212" s="2"/>
      <c r="H212" s="2"/>
      <c r="I212" s="77"/>
      <c r="J212" s="2"/>
      <c r="K212" s="2"/>
    </row>
    <row r="213" spans="2:11" s="3" customFormat="1" x14ac:dyDescent="0.3">
      <c r="B213" s="2"/>
      <c r="C213" s="2"/>
      <c r="D213" s="2"/>
      <c r="E213" s="2"/>
      <c r="F213" s="2"/>
      <c r="G213" s="2"/>
      <c r="H213" s="2"/>
      <c r="I213" s="77"/>
      <c r="J213" s="2"/>
      <c r="K213" s="2"/>
    </row>
    <row r="214" spans="2:11" s="3" customFormat="1" x14ac:dyDescent="0.3">
      <c r="B214" s="2"/>
      <c r="C214" s="2"/>
      <c r="D214" s="2"/>
      <c r="E214" s="2"/>
      <c r="F214" s="2"/>
      <c r="G214" s="2"/>
      <c r="H214" s="2"/>
      <c r="I214" s="77"/>
      <c r="J214" s="2"/>
      <c r="K214" s="2"/>
    </row>
    <row r="215" spans="2:11" s="3" customFormat="1" x14ac:dyDescent="0.3">
      <c r="B215" s="2"/>
      <c r="C215" s="2"/>
      <c r="D215" s="2"/>
      <c r="E215" s="2"/>
      <c r="F215" s="2"/>
      <c r="G215" s="2"/>
      <c r="H215" s="2"/>
      <c r="I215" s="77"/>
      <c r="J215" s="2"/>
      <c r="K215" s="2"/>
    </row>
    <row r="216" spans="2:11" s="3" customFormat="1" x14ac:dyDescent="0.3">
      <c r="B216" s="2"/>
      <c r="C216" s="2"/>
      <c r="D216" s="2"/>
      <c r="E216" s="2"/>
      <c r="F216" s="2"/>
      <c r="G216" s="2"/>
      <c r="H216" s="2"/>
      <c r="I216" s="77"/>
      <c r="J216" s="2"/>
      <c r="K216" s="2"/>
    </row>
    <row r="217" spans="2:11" s="3" customFormat="1" x14ac:dyDescent="0.3">
      <c r="B217" s="2"/>
      <c r="C217" s="2"/>
      <c r="D217" s="2"/>
      <c r="E217" s="2"/>
      <c r="F217" s="2"/>
      <c r="G217" s="2"/>
      <c r="H217" s="2"/>
      <c r="I217" s="77"/>
      <c r="J217" s="2"/>
      <c r="K217" s="2"/>
    </row>
    <row r="218" spans="2:11" s="3" customFormat="1" x14ac:dyDescent="0.3">
      <c r="B218" s="2"/>
      <c r="C218" s="2"/>
      <c r="D218" s="2"/>
      <c r="E218" s="2"/>
      <c r="F218" s="2"/>
      <c r="G218" s="2"/>
      <c r="H218" s="2"/>
      <c r="I218" s="77"/>
      <c r="J218" s="2"/>
      <c r="K218" s="2"/>
    </row>
    <row r="219" spans="2:11" s="3" customFormat="1" x14ac:dyDescent="0.3">
      <c r="B219" s="2"/>
      <c r="C219" s="2"/>
      <c r="D219" s="2"/>
      <c r="E219" s="2"/>
      <c r="F219" s="2"/>
      <c r="G219" s="2"/>
      <c r="H219" s="2"/>
      <c r="I219" s="77"/>
      <c r="J219" s="2"/>
      <c r="K219" s="2"/>
    </row>
    <row r="220" spans="2:11" s="3" customFormat="1" x14ac:dyDescent="0.3">
      <c r="B220" s="2"/>
      <c r="C220" s="2"/>
      <c r="D220" s="2"/>
      <c r="E220" s="2"/>
      <c r="F220" s="2"/>
      <c r="G220" s="2"/>
      <c r="H220" s="2"/>
      <c r="I220" s="77"/>
      <c r="J220" s="2"/>
      <c r="K220" s="2"/>
    </row>
    <row r="221" spans="2:11" s="3" customFormat="1" x14ac:dyDescent="0.3">
      <c r="B221" s="2"/>
      <c r="C221" s="2"/>
      <c r="D221" s="2"/>
      <c r="E221" s="2"/>
      <c r="F221" s="2"/>
      <c r="G221" s="2"/>
      <c r="H221" s="2"/>
      <c r="I221" s="77"/>
      <c r="J221" s="2"/>
      <c r="K221" s="2"/>
    </row>
    <row r="222" spans="2:11" s="3" customFormat="1" x14ac:dyDescent="0.3">
      <c r="B222" s="2"/>
      <c r="C222" s="2"/>
      <c r="D222" s="2"/>
      <c r="E222" s="2"/>
      <c r="F222" s="2"/>
      <c r="G222" s="2"/>
      <c r="H222" s="2"/>
      <c r="I222" s="77"/>
      <c r="J222" s="2"/>
      <c r="K222" s="2"/>
    </row>
    <row r="223" spans="2:11" s="3" customFormat="1" x14ac:dyDescent="0.3">
      <c r="B223" s="2"/>
      <c r="C223" s="2"/>
      <c r="D223" s="2"/>
      <c r="E223" s="2"/>
      <c r="F223" s="2"/>
      <c r="G223" s="2"/>
      <c r="H223" s="2"/>
      <c r="I223" s="77"/>
      <c r="J223" s="2"/>
      <c r="K223" s="2"/>
    </row>
    <row r="224" spans="2:11" s="3" customFormat="1" x14ac:dyDescent="0.3">
      <c r="B224" s="2"/>
      <c r="C224" s="2"/>
      <c r="D224" s="2"/>
      <c r="E224" s="2"/>
      <c r="F224" s="2"/>
      <c r="G224" s="2"/>
      <c r="H224" s="2"/>
      <c r="I224" s="77"/>
      <c r="J224" s="2"/>
      <c r="K224" s="2"/>
    </row>
    <row r="225" spans="2:11" s="3" customFormat="1" x14ac:dyDescent="0.3">
      <c r="B225" s="2"/>
      <c r="C225" s="2"/>
      <c r="D225" s="2"/>
      <c r="E225" s="2"/>
      <c r="F225" s="2"/>
      <c r="G225" s="2"/>
      <c r="H225" s="2"/>
      <c r="I225" s="77"/>
      <c r="J225" s="2"/>
      <c r="K225" s="2"/>
    </row>
    <row r="226" spans="2:11" s="3" customFormat="1" x14ac:dyDescent="0.3">
      <c r="B226" s="2"/>
      <c r="C226" s="2"/>
      <c r="D226" s="2"/>
      <c r="E226" s="2"/>
      <c r="F226" s="2"/>
      <c r="G226" s="2"/>
      <c r="H226" s="2"/>
      <c r="I226" s="77"/>
      <c r="J226" s="2"/>
      <c r="K226" s="2"/>
    </row>
    <row r="227" spans="2:11" s="3" customFormat="1" x14ac:dyDescent="0.3">
      <c r="B227" s="2"/>
      <c r="C227" s="2"/>
      <c r="D227" s="2"/>
      <c r="E227" s="2"/>
      <c r="F227" s="2"/>
      <c r="G227" s="2"/>
      <c r="H227" s="2"/>
      <c r="I227" s="77"/>
      <c r="J227" s="2"/>
      <c r="K227" s="2"/>
    </row>
    <row r="228" spans="2:11" s="3" customFormat="1" x14ac:dyDescent="0.3">
      <c r="B228" s="2"/>
      <c r="C228" s="2"/>
      <c r="D228" s="2"/>
      <c r="E228" s="2"/>
      <c r="F228" s="2"/>
      <c r="G228" s="2"/>
      <c r="H228" s="2"/>
      <c r="I228" s="77"/>
      <c r="J228" s="2"/>
      <c r="K228" s="2"/>
    </row>
    <row r="229" spans="2:11" s="3" customFormat="1" x14ac:dyDescent="0.3">
      <c r="B229" s="2"/>
      <c r="C229" s="2"/>
      <c r="D229" s="2"/>
      <c r="E229" s="2"/>
      <c r="F229" s="2"/>
      <c r="G229" s="2"/>
      <c r="H229" s="2"/>
      <c r="I229" s="77"/>
      <c r="J229" s="2"/>
      <c r="K229" s="2"/>
    </row>
    <row r="230" spans="2:11" s="3" customFormat="1" x14ac:dyDescent="0.3">
      <c r="B230" s="2"/>
      <c r="C230" s="2"/>
      <c r="D230" s="2"/>
      <c r="E230" s="2"/>
      <c r="F230" s="2"/>
      <c r="G230" s="2"/>
      <c r="H230" s="2"/>
      <c r="I230" s="77"/>
      <c r="J230" s="2"/>
      <c r="K230" s="2"/>
    </row>
    <row r="231" spans="2:11" s="3" customFormat="1" x14ac:dyDescent="0.3">
      <c r="B231" s="2"/>
      <c r="C231" s="2"/>
      <c r="D231" s="2"/>
      <c r="E231" s="2"/>
      <c r="F231" s="2"/>
      <c r="G231" s="2"/>
      <c r="H231" s="2"/>
      <c r="I231" s="77"/>
      <c r="J231" s="2"/>
      <c r="K231" s="2"/>
    </row>
    <row r="232" spans="2:11" s="3" customFormat="1" x14ac:dyDescent="0.3">
      <c r="B232" s="2"/>
      <c r="C232" s="2"/>
      <c r="D232" s="2"/>
      <c r="E232" s="2"/>
      <c r="F232" s="2"/>
      <c r="G232" s="2"/>
      <c r="H232" s="2"/>
      <c r="I232" s="77"/>
      <c r="J232" s="2"/>
      <c r="K232" s="2"/>
    </row>
    <row r="233" spans="2:11" s="3" customFormat="1" x14ac:dyDescent="0.3">
      <c r="B233" s="2"/>
      <c r="C233" s="2"/>
      <c r="D233" s="2"/>
      <c r="E233" s="2"/>
      <c r="F233" s="2"/>
      <c r="G233" s="2"/>
      <c r="H233" s="2"/>
      <c r="I233" s="77"/>
      <c r="J233" s="2"/>
      <c r="K233" s="2"/>
    </row>
    <row r="234" spans="2:11" s="3" customFormat="1" x14ac:dyDescent="0.3">
      <c r="B234" s="2"/>
      <c r="C234" s="2"/>
      <c r="D234" s="2"/>
      <c r="E234" s="2"/>
      <c r="F234" s="2"/>
      <c r="G234" s="2"/>
      <c r="H234" s="2"/>
      <c r="I234" s="77"/>
      <c r="J234" s="2"/>
      <c r="K234" s="2"/>
    </row>
    <row r="235" spans="2:11" s="3" customFormat="1" x14ac:dyDescent="0.3">
      <c r="B235" s="2"/>
      <c r="C235" s="2"/>
      <c r="D235" s="2"/>
      <c r="E235" s="2"/>
      <c r="F235" s="2"/>
      <c r="G235" s="2"/>
      <c r="H235" s="2"/>
      <c r="I235" s="77"/>
      <c r="J235" s="2"/>
      <c r="K235" s="2"/>
    </row>
    <row r="236" spans="2:11" s="3" customFormat="1" x14ac:dyDescent="0.3">
      <c r="B236" s="2"/>
      <c r="C236" s="2"/>
      <c r="D236" s="2"/>
      <c r="E236" s="2"/>
      <c r="F236" s="2"/>
      <c r="G236" s="2"/>
      <c r="H236" s="2"/>
      <c r="I236" s="77"/>
      <c r="J236" s="2"/>
      <c r="K236" s="2"/>
    </row>
    <row r="237" spans="2:11" s="3" customFormat="1" x14ac:dyDescent="0.3">
      <c r="B237" s="2"/>
      <c r="C237" s="2"/>
      <c r="D237" s="2"/>
      <c r="E237" s="2"/>
      <c r="F237" s="2"/>
      <c r="G237" s="2"/>
      <c r="H237" s="2"/>
      <c r="I237" s="77"/>
      <c r="J237" s="2"/>
      <c r="K237" s="2"/>
    </row>
    <row r="238" spans="2:11" s="3" customFormat="1" x14ac:dyDescent="0.3">
      <c r="B238" s="2"/>
      <c r="C238" s="2"/>
      <c r="D238" s="2"/>
      <c r="E238" s="2"/>
      <c r="F238" s="2"/>
      <c r="G238" s="2"/>
      <c r="H238" s="2"/>
      <c r="I238" s="77"/>
      <c r="J238" s="2"/>
      <c r="K238" s="2"/>
    </row>
    <row r="239" spans="2:11" s="3" customFormat="1" x14ac:dyDescent="0.3">
      <c r="B239" s="2"/>
      <c r="C239" s="2"/>
      <c r="D239" s="2"/>
      <c r="E239" s="2"/>
      <c r="F239" s="2"/>
      <c r="G239" s="2"/>
      <c r="H239" s="2"/>
      <c r="I239" s="77"/>
      <c r="J239" s="2"/>
      <c r="K239" s="2"/>
    </row>
    <row r="240" spans="2:11" s="3" customFormat="1" x14ac:dyDescent="0.3">
      <c r="B240" s="2"/>
      <c r="C240" s="2"/>
      <c r="D240" s="2"/>
      <c r="E240" s="2"/>
      <c r="F240" s="2"/>
      <c r="G240" s="2"/>
      <c r="H240" s="2"/>
      <c r="I240" s="77"/>
      <c r="J240" s="2"/>
      <c r="K240" s="2"/>
    </row>
    <row r="241" spans="2:11" s="3" customFormat="1" x14ac:dyDescent="0.3">
      <c r="B241" s="2"/>
      <c r="C241" s="2"/>
      <c r="D241" s="2"/>
      <c r="E241" s="2"/>
      <c r="F241" s="2"/>
      <c r="G241" s="2"/>
      <c r="H241" s="2"/>
      <c r="I241" s="77"/>
      <c r="J241" s="2"/>
      <c r="K241" s="2"/>
    </row>
    <row r="242" spans="2:11" s="3" customFormat="1" x14ac:dyDescent="0.3">
      <c r="B242" s="2"/>
      <c r="C242" s="2"/>
      <c r="D242" s="2"/>
      <c r="E242" s="2"/>
      <c r="F242" s="2"/>
      <c r="G242" s="2"/>
      <c r="H242" s="2"/>
      <c r="I242" s="77"/>
      <c r="J242" s="2"/>
      <c r="K242" s="2"/>
    </row>
    <row r="243" spans="2:11" s="3" customFormat="1" x14ac:dyDescent="0.3">
      <c r="B243" s="2"/>
      <c r="C243" s="2"/>
      <c r="D243" s="2"/>
      <c r="E243" s="2"/>
      <c r="F243" s="2"/>
      <c r="G243" s="2"/>
      <c r="H243" s="2"/>
      <c r="I243" s="77"/>
      <c r="J243" s="2"/>
      <c r="K243" s="2"/>
    </row>
    <row r="244" spans="2:11" s="3" customFormat="1" x14ac:dyDescent="0.3">
      <c r="B244" s="2"/>
      <c r="C244" s="2"/>
      <c r="D244" s="2"/>
      <c r="E244" s="2"/>
      <c r="F244" s="2"/>
      <c r="G244" s="2"/>
      <c r="H244" s="2"/>
      <c r="I244" s="77"/>
      <c r="J244" s="2"/>
      <c r="K244" s="2"/>
    </row>
    <row r="245" spans="2:11" s="3" customFormat="1" x14ac:dyDescent="0.3">
      <c r="B245" s="2"/>
      <c r="C245" s="2"/>
      <c r="D245" s="2"/>
      <c r="E245" s="2"/>
      <c r="F245" s="2"/>
      <c r="G245" s="2"/>
      <c r="H245" s="2"/>
      <c r="I245" s="77"/>
      <c r="J245" s="2"/>
      <c r="K245" s="2"/>
    </row>
    <row r="246" spans="2:11" s="3" customFormat="1" x14ac:dyDescent="0.3">
      <c r="B246" s="2"/>
      <c r="C246" s="2"/>
      <c r="D246" s="2"/>
      <c r="E246" s="2"/>
      <c r="F246" s="2"/>
      <c r="G246" s="2"/>
      <c r="H246" s="2"/>
      <c r="I246" s="77"/>
      <c r="J246" s="2"/>
      <c r="K246" s="2"/>
    </row>
    <row r="247" spans="2:11" s="3" customFormat="1" x14ac:dyDescent="0.3">
      <c r="B247" s="2"/>
      <c r="C247" s="2"/>
      <c r="D247" s="2"/>
      <c r="E247" s="2"/>
      <c r="F247" s="2"/>
      <c r="G247" s="2"/>
      <c r="H247" s="2"/>
      <c r="I247" s="77"/>
      <c r="J247" s="2"/>
      <c r="K247" s="2"/>
    </row>
    <row r="248" spans="2:11" s="3" customFormat="1" x14ac:dyDescent="0.3">
      <c r="B248" s="2"/>
      <c r="C248" s="2"/>
      <c r="D248" s="2"/>
      <c r="E248" s="2"/>
      <c r="F248" s="2"/>
      <c r="G248" s="2"/>
      <c r="H248" s="2"/>
      <c r="I248" s="77"/>
      <c r="J248" s="2"/>
      <c r="K248" s="2"/>
    </row>
    <row r="249" spans="2:11" s="3" customFormat="1" x14ac:dyDescent="0.3">
      <c r="B249" s="2"/>
      <c r="C249" s="2"/>
      <c r="D249" s="2"/>
      <c r="E249" s="2"/>
      <c r="F249" s="2"/>
      <c r="G249" s="2"/>
      <c r="H249" s="2"/>
      <c r="I249" s="77"/>
      <c r="J249" s="2"/>
      <c r="K249" s="2"/>
    </row>
    <row r="250" spans="2:11" s="3" customFormat="1" x14ac:dyDescent="0.3">
      <c r="B250" s="2"/>
      <c r="C250" s="2"/>
      <c r="D250" s="2"/>
      <c r="E250" s="2"/>
      <c r="F250" s="2"/>
      <c r="G250" s="2"/>
      <c r="H250" s="2"/>
      <c r="I250" s="77"/>
      <c r="J250" s="2"/>
      <c r="K250" s="2"/>
    </row>
    <row r="251" spans="2:11" s="3" customFormat="1" x14ac:dyDescent="0.3">
      <c r="B251" s="2"/>
      <c r="C251" s="2"/>
      <c r="D251" s="2"/>
      <c r="E251" s="2"/>
      <c r="F251" s="2"/>
      <c r="G251" s="2"/>
      <c r="H251" s="2"/>
      <c r="I251" s="77"/>
      <c r="J251" s="2"/>
      <c r="K251" s="2"/>
    </row>
    <row r="252" spans="2:11" s="3" customFormat="1" x14ac:dyDescent="0.3">
      <c r="B252" s="2"/>
      <c r="C252" s="2"/>
      <c r="D252" s="2"/>
      <c r="E252" s="2"/>
      <c r="F252" s="2"/>
      <c r="G252" s="2"/>
      <c r="H252" s="2"/>
      <c r="I252" s="77"/>
      <c r="J252" s="2"/>
      <c r="K252" s="2"/>
    </row>
    <row r="253" spans="2:11" s="3" customFormat="1" x14ac:dyDescent="0.3">
      <c r="B253" s="2"/>
      <c r="C253" s="2"/>
      <c r="D253" s="2"/>
      <c r="E253" s="2"/>
      <c r="F253" s="2"/>
      <c r="G253" s="2"/>
      <c r="H253" s="2"/>
      <c r="I253" s="77"/>
      <c r="J253" s="2"/>
      <c r="K253" s="2"/>
    </row>
    <row r="254" spans="2:11" s="3" customFormat="1" x14ac:dyDescent="0.3">
      <c r="B254" s="2"/>
      <c r="C254" s="2"/>
      <c r="D254" s="2"/>
      <c r="E254" s="2"/>
      <c r="F254" s="2"/>
      <c r="G254" s="2"/>
      <c r="H254" s="2"/>
      <c r="I254" s="77"/>
      <c r="J254" s="2"/>
      <c r="K254" s="2"/>
    </row>
    <row r="255" spans="2:11" s="3" customFormat="1" x14ac:dyDescent="0.3">
      <c r="B255" s="2"/>
      <c r="C255" s="2"/>
      <c r="D255" s="2"/>
      <c r="E255" s="2"/>
      <c r="F255" s="2"/>
      <c r="G255" s="2"/>
      <c r="H255" s="2"/>
      <c r="I255" s="77"/>
      <c r="J255" s="2"/>
      <c r="K255" s="2"/>
    </row>
    <row r="256" spans="2:11" s="3" customFormat="1" x14ac:dyDescent="0.3">
      <c r="B256" s="2"/>
      <c r="C256" s="2"/>
      <c r="D256" s="2"/>
      <c r="E256" s="2"/>
      <c r="F256" s="2"/>
      <c r="G256" s="2"/>
      <c r="H256" s="2"/>
      <c r="I256" s="77"/>
      <c r="J256" s="2"/>
      <c r="K256" s="2"/>
    </row>
    <row r="257" spans="2:11" s="3" customFormat="1" x14ac:dyDescent="0.3">
      <c r="B257" s="2"/>
      <c r="C257" s="2"/>
      <c r="D257" s="2"/>
      <c r="E257" s="2"/>
      <c r="F257" s="2"/>
      <c r="G257" s="2"/>
      <c r="H257" s="2"/>
      <c r="I257" s="77"/>
      <c r="J257" s="2"/>
      <c r="K257" s="2"/>
    </row>
    <row r="258" spans="2:11" s="3" customFormat="1" x14ac:dyDescent="0.3">
      <c r="B258" s="2"/>
      <c r="C258" s="2"/>
      <c r="D258" s="2"/>
      <c r="E258" s="2"/>
      <c r="F258" s="2"/>
      <c r="G258" s="2"/>
      <c r="H258" s="2"/>
      <c r="I258" s="77"/>
      <c r="J258" s="2"/>
      <c r="K258" s="2"/>
    </row>
    <row r="259" spans="2:11" s="3" customFormat="1" x14ac:dyDescent="0.3">
      <c r="B259" s="2"/>
      <c r="C259" s="2"/>
      <c r="D259" s="2"/>
      <c r="E259" s="2"/>
      <c r="F259" s="2"/>
      <c r="G259" s="2"/>
      <c r="H259" s="2"/>
      <c r="I259" s="77"/>
      <c r="J259" s="2"/>
      <c r="K259" s="2"/>
    </row>
    <row r="260" spans="2:11" s="3" customFormat="1" x14ac:dyDescent="0.3">
      <c r="B260" s="2"/>
      <c r="C260" s="2"/>
      <c r="D260" s="2"/>
      <c r="E260" s="2"/>
      <c r="F260" s="2"/>
      <c r="G260" s="2"/>
      <c r="H260" s="2"/>
      <c r="I260" s="77"/>
      <c r="J260" s="2"/>
      <c r="K260" s="2"/>
    </row>
    <row r="261" spans="2:11" s="3" customFormat="1" x14ac:dyDescent="0.3">
      <c r="B261" s="2"/>
      <c r="C261" s="2"/>
      <c r="D261" s="2"/>
      <c r="E261" s="2"/>
      <c r="F261" s="2"/>
      <c r="G261" s="2"/>
      <c r="H261" s="2"/>
      <c r="I261" s="77"/>
      <c r="J261" s="2"/>
      <c r="K261" s="2"/>
    </row>
    <row r="262" spans="2:11" s="3" customFormat="1" x14ac:dyDescent="0.3">
      <c r="B262" s="2"/>
      <c r="C262" s="2"/>
      <c r="D262" s="2"/>
      <c r="E262" s="2"/>
      <c r="F262" s="2"/>
      <c r="G262" s="2"/>
      <c r="H262" s="2"/>
      <c r="I262" s="77"/>
      <c r="J262" s="2"/>
      <c r="K262" s="2"/>
    </row>
    <row r="263" spans="2:11" s="3" customFormat="1" x14ac:dyDescent="0.3">
      <c r="B263" s="2"/>
      <c r="C263" s="2"/>
      <c r="D263" s="2"/>
      <c r="E263" s="2"/>
      <c r="F263" s="2"/>
      <c r="G263" s="2"/>
      <c r="H263" s="2"/>
      <c r="I263" s="77"/>
      <c r="J263" s="2"/>
      <c r="K263" s="2"/>
    </row>
    <row r="264" spans="2:11" s="3" customFormat="1" x14ac:dyDescent="0.3">
      <c r="B264" s="2"/>
      <c r="C264" s="2"/>
      <c r="D264" s="2"/>
      <c r="E264" s="2"/>
      <c r="F264" s="2"/>
      <c r="G264" s="2"/>
      <c r="H264" s="2"/>
      <c r="I264" s="77"/>
      <c r="J264" s="2"/>
      <c r="K264" s="2"/>
    </row>
    <row r="265" spans="2:11" s="3" customFormat="1" x14ac:dyDescent="0.3">
      <c r="B265" s="2"/>
      <c r="C265" s="2"/>
      <c r="D265" s="2"/>
      <c r="E265" s="2"/>
      <c r="F265" s="2"/>
      <c r="G265" s="2"/>
      <c r="H265" s="2"/>
      <c r="I265" s="77"/>
      <c r="J265" s="2"/>
      <c r="K265" s="2"/>
    </row>
    <row r="266" spans="2:11" s="3" customFormat="1" x14ac:dyDescent="0.3">
      <c r="B266" s="2"/>
      <c r="C266" s="2"/>
      <c r="D266" s="2"/>
      <c r="E266" s="2"/>
      <c r="F266" s="2"/>
      <c r="G266" s="2"/>
      <c r="H266" s="2"/>
      <c r="I266" s="77"/>
      <c r="J266" s="2"/>
      <c r="K266" s="2"/>
    </row>
    <row r="267" spans="2:11" s="3" customFormat="1" x14ac:dyDescent="0.3">
      <c r="B267" s="2"/>
      <c r="C267" s="2"/>
      <c r="D267" s="2"/>
      <c r="E267" s="2"/>
      <c r="F267" s="2"/>
      <c r="G267" s="2"/>
      <c r="H267" s="2"/>
      <c r="I267" s="77"/>
      <c r="J267" s="2"/>
      <c r="K267" s="2"/>
    </row>
    <row r="268" spans="2:11" s="3" customFormat="1" x14ac:dyDescent="0.3">
      <c r="B268" s="2"/>
      <c r="C268" s="2"/>
      <c r="D268" s="2"/>
      <c r="E268" s="2"/>
      <c r="F268" s="2"/>
      <c r="G268" s="2"/>
      <c r="H268" s="2"/>
      <c r="I268" s="77"/>
      <c r="J268" s="2"/>
      <c r="K268" s="2"/>
    </row>
    <row r="269" spans="2:11" s="3" customFormat="1" x14ac:dyDescent="0.3">
      <c r="B269" s="2"/>
      <c r="C269" s="2"/>
      <c r="D269" s="2"/>
      <c r="E269" s="2"/>
      <c r="F269" s="2"/>
      <c r="G269" s="2"/>
      <c r="H269" s="2"/>
      <c r="I269" s="77"/>
      <c r="J269" s="2"/>
      <c r="K269" s="2"/>
    </row>
    <row r="270" spans="2:11" s="3" customFormat="1" x14ac:dyDescent="0.3">
      <c r="B270" s="2"/>
      <c r="C270" s="2"/>
      <c r="D270" s="2"/>
      <c r="E270" s="2"/>
      <c r="F270" s="2"/>
      <c r="G270" s="2"/>
      <c r="H270" s="2"/>
      <c r="I270" s="77"/>
      <c r="J270" s="2"/>
      <c r="K270" s="2"/>
    </row>
    <row r="271" spans="2:11" s="3" customFormat="1" x14ac:dyDescent="0.3">
      <c r="B271" s="2"/>
      <c r="C271" s="2"/>
      <c r="D271" s="2"/>
      <c r="E271" s="2"/>
      <c r="F271" s="2"/>
      <c r="G271" s="2"/>
      <c r="H271" s="2"/>
      <c r="I271" s="77"/>
      <c r="J271" s="2"/>
      <c r="K271" s="2"/>
    </row>
    <row r="272" spans="2:11" s="3" customFormat="1" x14ac:dyDescent="0.3">
      <c r="B272" s="2"/>
      <c r="C272" s="2"/>
      <c r="D272" s="2"/>
      <c r="E272" s="2"/>
      <c r="F272" s="2"/>
      <c r="G272" s="2"/>
      <c r="H272" s="2"/>
      <c r="I272" s="77"/>
      <c r="J272" s="2"/>
      <c r="K272" s="2"/>
    </row>
    <row r="273" spans="2:11" s="3" customFormat="1" x14ac:dyDescent="0.3">
      <c r="B273" s="2"/>
      <c r="C273" s="2"/>
      <c r="D273" s="2"/>
      <c r="E273" s="2"/>
      <c r="F273" s="2"/>
      <c r="G273" s="2"/>
      <c r="H273" s="2"/>
      <c r="I273" s="77"/>
      <c r="J273" s="2"/>
      <c r="K273" s="2"/>
    </row>
    <row r="274" spans="2:11" s="3" customFormat="1" x14ac:dyDescent="0.3">
      <c r="B274" s="2"/>
      <c r="C274" s="2"/>
      <c r="D274" s="2"/>
      <c r="E274" s="2"/>
      <c r="F274" s="2"/>
      <c r="G274" s="2"/>
      <c r="H274" s="2"/>
      <c r="I274" s="77"/>
      <c r="J274" s="2"/>
      <c r="K274" s="2"/>
    </row>
    <row r="275" spans="2:11" s="3" customFormat="1" x14ac:dyDescent="0.3">
      <c r="B275" s="2"/>
      <c r="C275" s="2"/>
      <c r="D275" s="2"/>
      <c r="E275" s="2"/>
      <c r="F275" s="2"/>
      <c r="G275" s="2"/>
      <c r="H275" s="2"/>
      <c r="I275" s="77"/>
      <c r="J275" s="2"/>
      <c r="K275" s="2"/>
    </row>
    <row r="276" spans="2:11" s="3" customFormat="1" x14ac:dyDescent="0.3">
      <c r="B276" s="2"/>
      <c r="C276" s="2"/>
      <c r="D276" s="2"/>
      <c r="E276" s="2"/>
      <c r="F276" s="2"/>
      <c r="G276" s="2"/>
      <c r="H276" s="2"/>
      <c r="I276" s="77"/>
      <c r="J276" s="2"/>
      <c r="K276" s="2"/>
    </row>
    <row r="277" spans="2:11" s="3" customFormat="1" x14ac:dyDescent="0.3">
      <c r="B277" s="2"/>
      <c r="C277" s="2"/>
      <c r="D277" s="2"/>
      <c r="E277" s="2"/>
      <c r="F277" s="2"/>
      <c r="G277" s="2"/>
      <c r="H277" s="2"/>
      <c r="I277" s="77"/>
      <c r="J277" s="2"/>
      <c r="K277" s="2"/>
    </row>
    <row r="278" spans="2:11" s="3" customFormat="1" x14ac:dyDescent="0.3">
      <c r="B278" s="2"/>
      <c r="C278" s="2"/>
      <c r="D278" s="2"/>
      <c r="E278" s="2"/>
      <c r="F278" s="2"/>
      <c r="G278" s="2"/>
      <c r="H278" s="2"/>
      <c r="I278" s="77"/>
      <c r="J278" s="2"/>
      <c r="K278" s="2"/>
    </row>
    <row r="279" spans="2:11" s="3" customFormat="1" x14ac:dyDescent="0.3">
      <c r="B279" s="2"/>
      <c r="C279" s="2"/>
      <c r="D279" s="2"/>
      <c r="E279" s="2"/>
      <c r="F279" s="2"/>
      <c r="G279" s="2"/>
      <c r="H279" s="2"/>
      <c r="I279" s="77"/>
      <c r="J279" s="2"/>
      <c r="K279" s="2"/>
    </row>
    <row r="280" spans="2:11" s="3" customFormat="1" x14ac:dyDescent="0.3">
      <c r="B280" s="2"/>
      <c r="C280" s="2"/>
      <c r="D280" s="2"/>
      <c r="E280" s="2"/>
      <c r="F280" s="2"/>
      <c r="G280" s="2"/>
      <c r="H280" s="2"/>
      <c r="I280" s="77"/>
      <c r="J280" s="2"/>
      <c r="K280" s="2"/>
    </row>
    <row r="281" spans="2:11" s="3" customFormat="1" x14ac:dyDescent="0.3">
      <c r="B281" s="2"/>
      <c r="C281" s="2"/>
      <c r="D281" s="2"/>
      <c r="E281" s="2"/>
      <c r="F281" s="2"/>
      <c r="G281" s="2"/>
      <c r="H281" s="2"/>
      <c r="I281" s="77"/>
      <c r="J281" s="2"/>
      <c r="K281" s="2"/>
    </row>
    <row r="282" spans="2:11" s="3" customFormat="1" x14ac:dyDescent="0.3">
      <c r="B282" s="2"/>
      <c r="C282" s="2"/>
      <c r="D282" s="2"/>
      <c r="E282" s="2"/>
      <c r="F282" s="2"/>
      <c r="G282" s="2"/>
      <c r="H282" s="2"/>
      <c r="I282" s="77"/>
      <c r="J282" s="2"/>
      <c r="K282" s="2"/>
    </row>
    <row r="283" spans="2:11" s="3" customFormat="1" x14ac:dyDescent="0.3">
      <c r="B283" s="2"/>
      <c r="C283" s="2"/>
      <c r="D283" s="2"/>
      <c r="E283" s="2"/>
      <c r="F283" s="2"/>
      <c r="G283" s="2"/>
      <c r="H283" s="2"/>
      <c r="I283" s="77"/>
      <c r="J283" s="2"/>
      <c r="K283" s="2"/>
    </row>
    <row r="284" spans="2:11" s="3" customFormat="1" x14ac:dyDescent="0.3">
      <c r="B284" s="2"/>
      <c r="C284" s="2"/>
      <c r="D284" s="2"/>
      <c r="E284" s="2"/>
      <c r="F284" s="2"/>
      <c r="G284" s="2"/>
      <c r="H284" s="2"/>
      <c r="I284" s="77"/>
      <c r="J284" s="2"/>
      <c r="K284" s="2"/>
    </row>
    <row r="285" spans="2:11" s="3" customFormat="1" x14ac:dyDescent="0.3">
      <c r="B285" s="2"/>
      <c r="C285" s="2"/>
      <c r="D285" s="2"/>
      <c r="E285" s="2"/>
      <c r="F285" s="2"/>
      <c r="G285" s="2"/>
      <c r="H285" s="2"/>
      <c r="I285" s="77"/>
      <c r="J285" s="2"/>
      <c r="K285" s="2"/>
    </row>
    <row r="286" spans="2:11" s="3" customFormat="1" x14ac:dyDescent="0.3">
      <c r="B286" s="2"/>
      <c r="C286" s="2"/>
      <c r="D286" s="2"/>
      <c r="E286" s="2"/>
      <c r="F286" s="2"/>
      <c r="G286" s="2"/>
      <c r="H286" s="2"/>
      <c r="I286" s="77"/>
      <c r="J286" s="2"/>
      <c r="K286" s="2"/>
    </row>
    <row r="287" spans="2:11" s="3" customFormat="1" x14ac:dyDescent="0.3">
      <c r="B287" s="2"/>
      <c r="C287" s="2"/>
      <c r="D287" s="2"/>
      <c r="E287" s="2"/>
      <c r="F287" s="2"/>
      <c r="G287" s="2"/>
      <c r="H287" s="2"/>
      <c r="I287" s="77"/>
      <c r="J287" s="2"/>
      <c r="K287" s="2"/>
    </row>
    <row r="288" spans="2:11" s="3" customFormat="1" x14ac:dyDescent="0.3">
      <c r="B288" s="2"/>
      <c r="C288" s="2"/>
      <c r="D288" s="2"/>
      <c r="E288" s="2"/>
      <c r="F288" s="2"/>
      <c r="G288" s="2"/>
      <c r="H288" s="2"/>
      <c r="I288" s="77"/>
      <c r="J288" s="2"/>
      <c r="K288" s="2"/>
    </row>
    <row r="289" spans="2:11" s="3" customFormat="1" x14ac:dyDescent="0.3">
      <c r="B289" s="2"/>
      <c r="C289" s="2"/>
      <c r="D289" s="2"/>
      <c r="E289" s="2"/>
      <c r="F289" s="2"/>
      <c r="G289" s="2"/>
      <c r="H289" s="2"/>
      <c r="I289" s="77"/>
      <c r="J289" s="2"/>
      <c r="K289" s="2"/>
    </row>
    <row r="290" spans="2:11" s="3" customFormat="1" x14ac:dyDescent="0.3">
      <c r="B290" s="2"/>
      <c r="C290" s="2"/>
      <c r="D290" s="2"/>
      <c r="E290" s="2"/>
      <c r="F290" s="2"/>
      <c r="G290" s="2"/>
      <c r="H290" s="2"/>
      <c r="I290" s="77"/>
      <c r="J290" s="2"/>
      <c r="K290" s="2"/>
    </row>
    <row r="291" spans="2:11" s="3" customFormat="1" x14ac:dyDescent="0.3">
      <c r="B291" s="2"/>
      <c r="C291" s="2"/>
      <c r="D291" s="2"/>
      <c r="E291" s="2"/>
      <c r="F291" s="2"/>
      <c r="G291" s="2"/>
      <c r="H291" s="2"/>
      <c r="I291" s="77"/>
      <c r="J291" s="2"/>
      <c r="K291" s="2"/>
    </row>
    <row r="292" spans="2:11" s="3" customFormat="1" x14ac:dyDescent="0.3">
      <c r="B292" s="2"/>
      <c r="C292" s="2"/>
      <c r="D292" s="2"/>
      <c r="E292" s="2"/>
      <c r="F292" s="2"/>
      <c r="G292" s="2"/>
      <c r="H292" s="2"/>
      <c r="I292" s="77"/>
      <c r="J292" s="2"/>
      <c r="K292" s="2"/>
    </row>
    <row r="293" spans="2:11" s="3" customFormat="1" x14ac:dyDescent="0.3">
      <c r="B293" s="2"/>
      <c r="C293" s="2"/>
      <c r="D293" s="2"/>
      <c r="E293" s="2"/>
      <c r="F293" s="2"/>
      <c r="G293" s="2"/>
      <c r="H293" s="2"/>
      <c r="I293" s="77"/>
      <c r="J293" s="2"/>
      <c r="K293" s="2"/>
    </row>
    <row r="294" spans="2:11" s="3" customFormat="1" x14ac:dyDescent="0.3">
      <c r="B294" s="2"/>
      <c r="C294" s="2"/>
      <c r="D294" s="2"/>
      <c r="E294" s="2"/>
      <c r="F294" s="2"/>
      <c r="G294" s="2"/>
      <c r="H294" s="2"/>
      <c r="I294" s="77"/>
      <c r="J294" s="2"/>
      <c r="K294" s="2"/>
    </row>
    <row r="295" spans="2:11" s="3" customFormat="1" x14ac:dyDescent="0.3">
      <c r="B295" s="2"/>
      <c r="C295" s="2"/>
      <c r="D295" s="2"/>
      <c r="E295" s="2"/>
      <c r="F295" s="2"/>
      <c r="G295" s="2"/>
      <c r="H295" s="2"/>
      <c r="I295" s="77"/>
      <c r="J295" s="2"/>
      <c r="K295" s="2"/>
    </row>
    <row r="296" spans="2:11" s="3" customFormat="1" x14ac:dyDescent="0.3">
      <c r="B296" s="2"/>
      <c r="C296" s="2"/>
      <c r="D296" s="2"/>
      <c r="E296" s="2"/>
      <c r="F296" s="2"/>
      <c r="G296" s="2"/>
      <c r="H296" s="2"/>
      <c r="I296" s="77"/>
      <c r="J296" s="2"/>
      <c r="K296" s="2"/>
    </row>
    <row r="297" spans="2:11" s="3" customFormat="1" x14ac:dyDescent="0.3">
      <c r="B297" s="2"/>
      <c r="C297" s="2"/>
      <c r="D297" s="2"/>
      <c r="E297" s="2"/>
      <c r="F297" s="2"/>
      <c r="G297" s="2"/>
      <c r="H297" s="2"/>
      <c r="I297" s="77"/>
      <c r="J297" s="2"/>
      <c r="K297" s="2"/>
    </row>
    <row r="298" spans="2:11" s="3" customFormat="1" x14ac:dyDescent="0.3">
      <c r="B298" s="2"/>
      <c r="C298" s="2"/>
      <c r="D298" s="2"/>
      <c r="E298" s="2"/>
      <c r="F298" s="2"/>
      <c r="G298" s="2"/>
      <c r="H298" s="2"/>
      <c r="I298" s="77"/>
      <c r="J298" s="2"/>
      <c r="K298" s="2"/>
    </row>
    <row r="299" spans="2:11" s="3" customFormat="1" x14ac:dyDescent="0.3">
      <c r="B299" s="2"/>
      <c r="C299" s="2"/>
      <c r="D299" s="2"/>
      <c r="E299" s="2"/>
      <c r="F299" s="2"/>
      <c r="G299" s="2"/>
      <c r="H299" s="2"/>
      <c r="I299" s="77"/>
      <c r="J299" s="2"/>
      <c r="K299" s="2"/>
    </row>
    <row r="300" spans="2:11" s="3" customFormat="1" x14ac:dyDescent="0.3">
      <c r="B300" s="2"/>
      <c r="C300" s="2"/>
      <c r="D300" s="2"/>
      <c r="E300" s="2"/>
      <c r="F300" s="2"/>
      <c r="G300" s="2"/>
      <c r="H300" s="2"/>
      <c r="I300" s="77"/>
      <c r="J300" s="2"/>
      <c r="K300" s="2"/>
    </row>
    <row r="301" spans="2:11" s="3" customFormat="1" x14ac:dyDescent="0.3">
      <c r="B301" s="2"/>
      <c r="C301" s="2"/>
      <c r="D301" s="2"/>
      <c r="E301" s="2"/>
      <c r="F301" s="2"/>
      <c r="G301" s="2"/>
      <c r="H301" s="2"/>
      <c r="I301" s="77"/>
      <c r="J301" s="2"/>
      <c r="K301" s="2"/>
    </row>
    <row r="302" spans="2:11" s="3" customFormat="1" x14ac:dyDescent="0.3">
      <c r="B302" s="2"/>
      <c r="C302" s="2"/>
      <c r="D302" s="2"/>
      <c r="E302" s="2"/>
      <c r="F302" s="2"/>
      <c r="G302" s="2"/>
      <c r="H302" s="2"/>
      <c r="I302" s="77"/>
      <c r="J302" s="2"/>
      <c r="K302" s="2"/>
    </row>
    <row r="303" spans="2:11" s="3" customFormat="1" x14ac:dyDescent="0.3">
      <c r="B303" s="2"/>
      <c r="C303" s="2"/>
      <c r="D303" s="2"/>
      <c r="E303" s="2"/>
      <c r="F303" s="2"/>
      <c r="G303" s="2"/>
      <c r="H303" s="2"/>
      <c r="I303" s="77"/>
      <c r="J303" s="2"/>
      <c r="K303" s="2"/>
    </row>
    <row r="304" spans="2:11" s="3" customFormat="1" x14ac:dyDescent="0.3">
      <c r="B304" s="2"/>
      <c r="C304" s="2"/>
      <c r="D304" s="2"/>
      <c r="E304" s="2"/>
      <c r="F304" s="2"/>
      <c r="G304" s="2"/>
      <c r="H304" s="2"/>
      <c r="I304" s="77"/>
      <c r="J304" s="2"/>
      <c r="K304" s="2"/>
    </row>
    <row r="305" spans="2:11" s="3" customFormat="1" x14ac:dyDescent="0.3">
      <c r="B305" s="2"/>
      <c r="C305" s="2"/>
      <c r="D305" s="2"/>
      <c r="E305" s="2"/>
      <c r="F305" s="2"/>
      <c r="G305" s="2"/>
      <c r="H305" s="2"/>
      <c r="I305" s="77"/>
      <c r="J305" s="2"/>
      <c r="K305" s="2"/>
    </row>
    <row r="306" spans="2:11" s="3" customFormat="1" x14ac:dyDescent="0.3">
      <c r="B306" s="2"/>
      <c r="C306" s="2"/>
      <c r="D306" s="2"/>
      <c r="E306" s="2"/>
      <c r="F306" s="2"/>
      <c r="G306" s="2"/>
      <c r="H306" s="2"/>
      <c r="I306" s="77"/>
      <c r="J306" s="2"/>
      <c r="K306" s="2"/>
    </row>
    <row r="307" spans="2:11" s="3" customFormat="1" x14ac:dyDescent="0.3">
      <c r="B307" s="2"/>
      <c r="C307" s="2"/>
      <c r="D307" s="2"/>
      <c r="E307" s="2"/>
      <c r="F307" s="2"/>
      <c r="G307" s="2"/>
      <c r="H307" s="2"/>
      <c r="I307" s="77"/>
      <c r="J307" s="2"/>
      <c r="K307" s="2"/>
    </row>
    <row r="308" spans="2:11" s="3" customFormat="1" x14ac:dyDescent="0.3">
      <c r="B308" s="2"/>
      <c r="C308" s="2"/>
      <c r="D308" s="2"/>
      <c r="E308" s="2"/>
      <c r="F308" s="2"/>
      <c r="G308" s="2"/>
      <c r="H308" s="2"/>
      <c r="I308" s="77"/>
      <c r="J308" s="2"/>
      <c r="K308" s="2"/>
    </row>
    <row r="309" spans="2:11" s="3" customFormat="1" x14ac:dyDescent="0.3">
      <c r="B309" s="2"/>
      <c r="C309" s="2"/>
      <c r="D309" s="2"/>
      <c r="E309" s="2"/>
      <c r="F309" s="2"/>
      <c r="G309" s="2"/>
      <c r="H309" s="2"/>
      <c r="I309" s="77"/>
      <c r="J309" s="2"/>
      <c r="K309" s="2"/>
    </row>
    <row r="310" spans="2:11" s="3" customFormat="1" x14ac:dyDescent="0.3">
      <c r="B310" s="2"/>
      <c r="C310" s="2"/>
      <c r="D310" s="2"/>
      <c r="E310" s="2"/>
      <c r="F310" s="2"/>
      <c r="G310" s="2"/>
      <c r="H310" s="2"/>
      <c r="I310" s="77"/>
      <c r="J310" s="2"/>
      <c r="K310" s="2"/>
    </row>
    <row r="311" spans="2:11" s="3" customFormat="1" x14ac:dyDescent="0.3">
      <c r="B311" s="2"/>
      <c r="C311" s="2"/>
      <c r="D311" s="2"/>
      <c r="E311" s="2"/>
      <c r="F311" s="2"/>
      <c r="G311" s="2"/>
      <c r="H311" s="2"/>
      <c r="I311" s="77"/>
      <c r="J311" s="2"/>
      <c r="K311" s="2"/>
    </row>
    <row r="312" spans="2:11" s="3" customFormat="1" x14ac:dyDescent="0.3">
      <c r="B312" s="2"/>
      <c r="C312" s="2"/>
      <c r="D312" s="2"/>
      <c r="E312" s="2"/>
      <c r="F312" s="2"/>
      <c r="G312" s="2"/>
      <c r="H312" s="2"/>
      <c r="I312" s="77"/>
      <c r="J312" s="2"/>
      <c r="K312" s="2"/>
    </row>
    <row r="313" spans="2:11" s="3" customFormat="1" x14ac:dyDescent="0.3">
      <c r="B313" s="2"/>
      <c r="C313" s="2"/>
      <c r="D313" s="2"/>
      <c r="E313" s="2"/>
      <c r="F313" s="2"/>
      <c r="G313" s="2"/>
      <c r="H313" s="2"/>
      <c r="I313" s="77"/>
      <c r="J313" s="2"/>
      <c r="K313" s="2"/>
    </row>
    <row r="314" spans="2:11" s="3" customFormat="1" x14ac:dyDescent="0.3">
      <c r="B314" s="2"/>
      <c r="C314" s="2"/>
      <c r="D314" s="2"/>
      <c r="E314" s="2"/>
      <c r="F314" s="2"/>
      <c r="G314" s="2"/>
      <c r="H314" s="2"/>
      <c r="I314" s="77"/>
      <c r="J314" s="2"/>
      <c r="K314" s="2"/>
    </row>
    <row r="315" spans="2:11" s="3" customFormat="1" x14ac:dyDescent="0.3">
      <c r="B315" s="2"/>
      <c r="C315" s="2"/>
      <c r="D315" s="2"/>
      <c r="E315" s="2"/>
      <c r="F315" s="2"/>
      <c r="G315" s="2"/>
      <c r="H315" s="2"/>
      <c r="I315" s="77"/>
      <c r="J315" s="2"/>
      <c r="K315" s="2"/>
    </row>
    <row r="316" spans="2:11" s="3" customFormat="1" x14ac:dyDescent="0.3">
      <c r="B316" s="2"/>
      <c r="C316" s="2"/>
      <c r="D316" s="2"/>
      <c r="E316" s="2"/>
      <c r="F316" s="2"/>
      <c r="G316" s="2"/>
      <c r="H316" s="2"/>
      <c r="I316" s="77"/>
      <c r="J316" s="2"/>
      <c r="K316" s="2"/>
    </row>
    <row r="317" spans="2:11" s="3" customFormat="1" x14ac:dyDescent="0.3">
      <c r="B317" s="2"/>
      <c r="C317" s="2"/>
      <c r="D317" s="2"/>
      <c r="E317" s="2"/>
      <c r="F317" s="2"/>
      <c r="G317" s="2"/>
      <c r="H317" s="2"/>
      <c r="I317" s="77"/>
      <c r="J317" s="2"/>
      <c r="K317" s="2"/>
    </row>
    <row r="318" spans="2:11" s="3" customFormat="1" x14ac:dyDescent="0.3">
      <c r="B318" s="2"/>
      <c r="C318" s="2"/>
      <c r="D318" s="2"/>
      <c r="E318" s="2"/>
      <c r="F318" s="2"/>
      <c r="G318" s="2"/>
      <c r="H318" s="2"/>
      <c r="I318" s="77"/>
      <c r="J318" s="2"/>
      <c r="K318" s="2"/>
    </row>
  </sheetData>
  <autoFilter ref="A1:I34" xr:uid="{00000000-0001-0000-0000-000000000000}"/>
  <mergeCells count="38">
    <mergeCell ref="A35:H35"/>
    <mergeCell ref="E2:E3"/>
    <mergeCell ref="C2:C3"/>
    <mergeCell ref="F2:F3"/>
    <mergeCell ref="B6:B7"/>
    <mergeCell ref="A2:A18"/>
    <mergeCell ref="H9:H10"/>
    <mergeCell ref="H22:H23"/>
    <mergeCell ref="G22:G23"/>
    <mergeCell ref="F22:F23"/>
    <mergeCell ref="B14:B16"/>
    <mergeCell ref="B17:B18"/>
    <mergeCell ref="B9:B10"/>
    <mergeCell ref="G9:G10"/>
    <mergeCell ref="F9:F10"/>
    <mergeCell ref="B11:B12"/>
    <mergeCell ref="A34:H34"/>
    <mergeCell ref="F31:F32"/>
    <mergeCell ref="G31:G32"/>
    <mergeCell ref="C31:C32"/>
    <mergeCell ref="D31:D32"/>
    <mergeCell ref="H31:H32"/>
    <mergeCell ref="E31:E32"/>
    <mergeCell ref="A31:A32"/>
    <mergeCell ref="B31:B32"/>
    <mergeCell ref="I31:I32"/>
    <mergeCell ref="I12:I29"/>
    <mergeCell ref="I2:I11"/>
    <mergeCell ref="A20:A29"/>
    <mergeCell ref="G28:G29"/>
    <mergeCell ref="G2:G6"/>
    <mergeCell ref="H2:H6"/>
    <mergeCell ref="B2:B5"/>
    <mergeCell ref="D2:D3"/>
    <mergeCell ref="H28:H29"/>
    <mergeCell ref="E22:E23"/>
    <mergeCell ref="E28:E29"/>
    <mergeCell ref="F28:F29"/>
  </mergeCells>
  <dataValidations count="3">
    <dataValidation type="list" allowBlank="1" showInputMessage="1" showErrorMessage="1" sqref="WVC983015 WLG983015 WBK983015 VRO983015 VHS983015 UXW983015 UOA983015 UEE983015 TUI983015 TKM983015 TAQ983015 SQU983015 SGY983015 RXC983015 RNG983015 RDK983015 QTO983015 QJS983015 PZW983015 PQA983015 PGE983015 OWI983015 OMM983015 OCQ983015 NSU983015 NIY983015 MZC983015 MPG983015 MFK983015 LVO983015 LLS983015 LBW983015 KSA983015 KIE983015 JYI983015 JOM983015 JEQ983015 IUU983015 IKY983015 IBC983015 HRG983015 HHK983015 GXO983015 GNS983015 GDW983015 FUA983015 FKE983015 FAI983015 EQM983015 EGQ983015 DWU983015 DMY983015 DDC983015 CTG983015 CJK983015 BZO983015 BPS983015 BFW983015 AWA983015 AME983015 ACI983015 SM983015 IQ983015 WVC917479 WLG917479 WBK917479 VRO917479 VHS917479 UXW917479 UOA917479 UEE917479 TUI917479 TKM917479 TAQ917479 SQU917479 SGY917479 RXC917479 RNG917479 RDK917479 QTO917479 QJS917479 PZW917479 PQA917479 PGE917479 OWI917479 OMM917479 OCQ917479 NSU917479 NIY917479 MZC917479 MPG917479 MFK917479 LVO917479 LLS917479 LBW917479 KSA917479 KIE917479 JYI917479 JOM917479 JEQ917479 IUU917479 IKY917479 IBC917479 HRG917479 HHK917479 GXO917479 GNS917479 GDW917479 FUA917479 FKE917479 FAI917479 EQM917479 EGQ917479 DWU917479 DMY917479 DDC917479 CTG917479 CJK917479 BZO917479 BPS917479 BFW917479 AWA917479 AME917479 ACI917479 SM917479 IQ917479 WVC851943 WLG851943 WBK851943 VRO851943 VHS851943 UXW851943 UOA851943 UEE851943 TUI851943 TKM851943 TAQ851943 SQU851943 SGY851943 RXC851943 RNG851943 RDK851943 QTO851943 QJS851943 PZW851943 PQA851943 PGE851943 OWI851943 OMM851943 OCQ851943 NSU851943 NIY851943 MZC851943 MPG851943 MFK851943 LVO851943 LLS851943 LBW851943 KSA851943 KIE851943 JYI851943 JOM851943 JEQ851943 IUU851943 IKY851943 IBC851943 HRG851943 HHK851943 GXO851943 GNS851943 GDW851943 FUA851943 FKE851943 FAI851943 EQM851943 EGQ851943 DWU851943 DMY851943 DDC851943 CTG851943 CJK851943 BZO851943 BPS851943 BFW851943 AWA851943 AME851943 ACI851943 SM851943 IQ851943 WVC786407 WLG786407 WBK786407 VRO786407 VHS786407 UXW786407 UOA786407 UEE786407 TUI786407 TKM786407 TAQ786407 SQU786407 SGY786407 RXC786407 RNG786407 RDK786407 QTO786407 QJS786407 PZW786407 PQA786407 PGE786407 OWI786407 OMM786407 OCQ786407 NSU786407 NIY786407 MZC786407 MPG786407 MFK786407 LVO786407 LLS786407 LBW786407 KSA786407 KIE786407 JYI786407 JOM786407 JEQ786407 IUU786407 IKY786407 IBC786407 HRG786407 HHK786407 GXO786407 GNS786407 GDW786407 FUA786407 FKE786407 FAI786407 EQM786407 EGQ786407 DWU786407 DMY786407 DDC786407 CTG786407 CJK786407 BZO786407 BPS786407 BFW786407 AWA786407 AME786407 ACI786407 SM786407 IQ786407 WVC720871 WLG720871 WBK720871 VRO720871 VHS720871 UXW720871 UOA720871 UEE720871 TUI720871 TKM720871 TAQ720871 SQU720871 SGY720871 RXC720871 RNG720871 RDK720871 QTO720871 QJS720871 PZW720871 PQA720871 PGE720871 OWI720871 OMM720871 OCQ720871 NSU720871 NIY720871 MZC720871 MPG720871 MFK720871 LVO720871 LLS720871 LBW720871 KSA720871 KIE720871 JYI720871 JOM720871 JEQ720871 IUU720871 IKY720871 IBC720871 HRG720871 HHK720871 GXO720871 GNS720871 GDW720871 FUA720871 FKE720871 FAI720871 EQM720871 EGQ720871 DWU720871 DMY720871 DDC720871 CTG720871 CJK720871 BZO720871 BPS720871 BFW720871 AWA720871 AME720871 ACI720871 SM720871 IQ720871 WVC655335 WLG655335 WBK655335 VRO655335 VHS655335 UXW655335 UOA655335 UEE655335 TUI655335 TKM655335 TAQ655335 SQU655335 SGY655335 RXC655335 RNG655335 RDK655335 QTO655335 QJS655335 PZW655335 PQA655335 PGE655335 OWI655335 OMM655335 OCQ655335 NSU655335 NIY655335 MZC655335 MPG655335 MFK655335 LVO655335 LLS655335 LBW655335 KSA655335 KIE655335 JYI655335 JOM655335 JEQ655335 IUU655335 IKY655335 IBC655335 HRG655335 HHK655335 GXO655335 GNS655335 GDW655335 FUA655335 FKE655335 FAI655335 EQM655335 EGQ655335 DWU655335 DMY655335 DDC655335 CTG655335 CJK655335 BZO655335 BPS655335 BFW655335 AWA655335 AME655335 ACI655335 SM655335 IQ655335 WVC589799 WLG589799 WBK589799 VRO589799 VHS589799 UXW589799 UOA589799 UEE589799 TUI589799 TKM589799 TAQ589799 SQU589799 SGY589799 RXC589799 RNG589799 RDK589799 QTO589799 QJS589799 PZW589799 PQA589799 PGE589799 OWI589799 OMM589799 OCQ589799 NSU589799 NIY589799 MZC589799 MPG589799 MFK589799 LVO589799 LLS589799 LBW589799 KSA589799 KIE589799 JYI589799 JOM589799 JEQ589799 IUU589799 IKY589799 IBC589799 HRG589799 HHK589799 GXO589799 GNS589799 GDW589799 FUA589799 FKE589799 FAI589799 EQM589799 EGQ589799 DWU589799 DMY589799 DDC589799 CTG589799 CJK589799 BZO589799 BPS589799 BFW589799 AWA589799 AME589799 ACI589799 SM589799 IQ589799 WVC524263 WLG524263 WBK524263 VRO524263 VHS524263 UXW524263 UOA524263 UEE524263 TUI524263 TKM524263 TAQ524263 SQU524263 SGY524263 RXC524263 RNG524263 RDK524263 QTO524263 QJS524263 PZW524263 PQA524263 PGE524263 OWI524263 OMM524263 OCQ524263 NSU524263 NIY524263 MZC524263 MPG524263 MFK524263 LVO524263 LLS524263 LBW524263 KSA524263 KIE524263 JYI524263 JOM524263 JEQ524263 IUU524263 IKY524263 IBC524263 HRG524263 HHK524263 GXO524263 GNS524263 GDW524263 FUA524263 FKE524263 FAI524263 EQM524263 EGQ524263 DWU524263 DMY524263 DDC524263 CTG524263 CJK524263 BZO524263 BPS524263 BFW524263 AWA524263 AME524263 ACI524263 SM524263 IQ524263 WVC458727 WLG458727 WBK458727 VRO458727 VHS458727 UXW458727 UOA458727 UEE458727 TUI458727 TKM458727 TAQ458727 SQU458727 SGY458727 RXC458727 RNG458727 RDK458727 QTO458727 QJS458727 PZW458727 PQA458727 PGE458727 OWI458727 OMM458727 OCQ458727 NSU458727 NIY458727 MZC458727 MPG458727 MFK458727 LVO458727 LLS458727 LBW458727 KSA458727 KIE458727 JYI458727 JOM458727 JEQ458727 IUU458727 IKY458727 IBC458727 HRG458727 HHK458727 GXO458727 GNS458727 GDW458727 FUA458727 FKE458727 FAI458727 EQM458727 EGQ458727 DWU458727 DMY458727 DDC458727 CTG458727 CJK458727 BZO458727 BPS458727 BFW458727 AWA458727 AME458727 ACI458727 SM458727 IQ458727 WVC393191 WLG393191 WBK393191 VRO393191 VHS393191 UXW393191 UOA393191 UEE393191 TUI393191 TKM393191 TAQ393191 SQU393191 SGY393191 RXC393191 RNG393191 RDK393191 QTO393191 QJS393191 PZW393191 PQA393191 PGE393191 OWI393191 OMM393191 OCQ393191 NSU393191 NIY393191 MZC393191 MPG393191 MFK393191 LVO393191 LLS393191 LBW393191 KSA393191 KIE393191 JYI393191 JOM393191 JEQ393191 IUU393191 IKY393191 IBC393191 HRG393191 HHK393191 GXO393191 GNS393191 GDW393191 FUA393191 FKE393191 FAI393191 EQM393191 EGQ393191 DWU393191 DMY393191 DDC393191 CTG393191 CJK393191 BZO393191 BPS393191 BFW393191 AWA393191 AME393191 ACI393191 SM393191 IQ393191 WVC327655 WLG327655 WBK327655 VRO327655 VHS327655 UXW327655 UOA327655 UEE327655 TUI327655 TKM327655 TAQ327655 SQU327655 SGY327655 RXC327655 RNG327655 RDK327655 QTO327655 QJS327655 PZW327655 PQA327655 PGE327655 OWI327655 OMM327655 OCQ327655 NSU327655 NIY327655 MZC327655 MPG327655 MFK327655 LVO327655 LLS327655 LBW327655 KSA327655 KIE327655 JYI327655 JOM327655 JEQ327655 IUU327655 IKY327655 IBC327655 HRG327655 HHK327655 GXO327655 GNS327655 GDW327655 FUA327655 FKE327655 FAI327655 EQM327655 EGQ327655 DWU327655 DMY327655 DDC327655 CTG327655 CJK327655 BZO327655 BPS327655 BFW327655 AWA327655 AME327655 ACI327655 SM327655 IQ327655 WVC262119 WLG262119 WBK262119 VRO262119 VHS262119 UXW262119 UOA262119 UEE262119 TUI262119 TKM262119 TAQ262119 SQU262119 SGY262119 RXC262119 RNG262119 RDK262119 QTO262119 QJS262119 PZW262119 PQA262119 PGE262119 OWI262119 OMM262119 OCQ262119 NSU262119 NIY262119 MZC262119 MPG262119 MFK262119 LVO262119 LLS262119 LBW262119 KSA262119 KIE262119 JYI262119 JOM262119 JEQ262119 IUU262119 IKY262119 IBC262119 HRG262119 HHK262119 GXO262119 GNS262119 GDW262119 FUA262119 FKE262119 FAI262119 EQM262119 EGQ262119 DWU262119 DMY262119 DDC262119 CTG262119 CJK262119 BZO262119 BPS262119 BFW262119 AWA262119 AME262119 ACI262119 SM262119 IQ262119 WVC196583 WLG196583 WBK196583 VRO196583 VHS196583 UXW196583 UOA196583 UEE196583 TUI196583 TKM196583 TAQ196583 SQU196583 SGY196583 RXC196583 RNG196583 RDK196583 QTO196583 QJS196583 PZW196583 PQA196583 PGE196583 OWI196583 OMM196583 OCQ196583 NSU196583 NIY196583 MZC196583 MPG196583 MFK196583 LVO196583 LLS196583 LBW196583 KSA196583 KIE196583 JYI196583 JOM196583 JEQ196583 IUU196583 IKY196583 IBC196583 HRG196583 HHK196583 GXO196583 GNS196583 GDW196583 FUA196583 FKE196583 FAI196583 EQM196583 EGQ196583 DWU196583 DMY196583 DDC196583 CTG196583 CJK196583 BZO196583 BPS196583 BFW196583 AWA196583 AME196583 ACI196583 SM196583 IQ196583 WVC131047 WLG131047 WBK131047 VRO131047 VHS131047 UXW131047 UOA131047 UEE131047 TUI131047 TKM131047 TAQ131047 SQU131047 SGY131047 RXC131047 RNG131047 RDK131047 QTO131047 QJS131047 PZW131047 PQA131047 PGE131047 OWI131047 OMM131047 OCQ131047 NSU131047 NIY131047 MZC131047 MPG131047 MFK131047 LVO131047 LLS131047 LBW131047 KSA131047 KIE131047 JYI131047 JOM131047 JEQ131047 IUU131047 IKY131047 IBC131047 HRG131047 HHK131047 GXO131047 GNS131047 GDW131047 FUA131047 FKE131047 FAI131047 EQM131047 EGQ131047 DWU131047 DMY131047 DDC131047 CTG131047 CJK131047 BZO131047 BPS131047 BFW131047 AWA131047 AME131047 ACI131047 SM131047 IQ131047 WVC65511 WLG65511 WBK65511 VRO65511 VHS65511 UXW65511 UOA65511 UEE65511 TUI65511 TKM65511 TAQ65511 SQU65511 SGY65511 RXC65511 RNG65511 RDK65511 QTO65511 QJS65511 PZW65511 PQA65511 PGE65511 OWI65511 OMM65511 OCQ65511 NSU65511 NIY65511 MZC65511 MPG65511 MFK65511 LVO65511 LLS65511 LBW65511 KSA65511 KIE65511 JYI65511 JOM65511 JEQ65511 IUU65511 IKY65511 IBC65511 HRG65511 HHK65511 GXO65511 GNS65511 GDW65511 FUA65511 FKE65511 FAI65511 EQM65511 EGQ65511 DWU65511 DMY65511 DDC65511 CTG65511 CJK65511 BZO65511 BPS65511 BFW65511 AWA65511 AME65511 ACI65511 SM65511 IQ65511" xr:uid="{00000000-0002-0000-0000-000000000000}">
      <formula1>"ILT, eLearning, Blended Learning, Outbound, Assessment, Virtual Classroom, Learning Lab"</formula1>
    </dataValidation>
    <dataValidation type="list" allowBlank="1" showInputMessage="1" showErrorMessage="1" sqref="G22 H28 H31 G8:G9 H9:H22 G14:G20" xr:uid="{00000000-0002-0000-0000-000001000000}">
      <formula1>"Knowledge,Skill,Awareness"</formula1>
    </dataValidation>
    <dataValidation type="list" allowBlank="1" showInputMessage="1" showErrorMessage="1" sqref="D5:D31" xr:uid="{00000000-0002-0000-0000-000002000000}">
      <formula1>"ILT,Elearning,ILT &amp; ELearning,Certification,NA,Blended Learning, Video Based, Hands-on"</formula1>
    </dataValidation>
  </dataValidation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94"/>
  <sheetViews>
    <sheetView showGridLines="0" zoomScale="89" zoomScaleNormal="89" workbookViewId="0">
      <pane xSplit="1" ySplit="6" topLeftCell="C7" activePane="bottomRight" state="frozen"/>
      <selection pane="topRight" activeCell="C1" sqref="C1"/>
      <selection pane="bottomLeft" activeCell="A7" sqref="A7"/>
      <selection pane="bottomRight" activeCell="D8" sqref="D8"/>
    </sheetView>
  </sheetViews>
  <sheetFormatPr defaultColWidth="9.1796875" defaultRowHeight="12.5" x14ac:dyDescent="0.35"/>
  <cols>
    <col min="1" max="1" width="9.26953125" style="23" customWidth="1"/>
    <col min="2" max="2" width="35.1796875" style="53" customWidth="1"/>
    <col min="3" max="3" width="20.54296875" style="32" bestFit="1" customWidth="1"/>
    <col min="4" max="4" width="83.81640625" style="53" bestFit="1" customWidth="1"/>
    <col min="5" max="6" width="12.54296875" style="53" customWidth="1"/>
    <col min="7" max="7" width="14.1796875" style="32" customWidth="1"/>
    <col min="8" max="16384" width="9.1796875" style="23"/>
  </cols>
  <sheetData>
    <row r="1" spans="1:7" ht="19" thickBot="1" x14ac:dyDescent="0.4">
      <c r="A1" s="187" t="s">
        <v>98</v>
      </c>
      <c r="B1" s="188"/>
      <c r="C1" s="188"/>
      <c r="D1" s="188"/>
      <c r="E1" s="188"/>
      <c r="F1" s="188"/>
      <c r="G1" s="189"/>
    </row>
    <row r="2" spans="1:7" ht="14.5" x14ac:dyDescent="0.35">
      <c r="A2" s="24" t="s">
        <v>99</v>
      </c>
      <c r="B2" s="25"/>
      <c r="C2" s="26"/>
      <c r="D2" s="25"/>
      <c r="E2" s="25"/>
      <c r="F2" s="25"/>
      <c r="G2" s="27"/>
    </row>
    <row r="3" spans="1:7" ht="14.5" x14ac:dyDescent="0.35">
      <c r="A3" s="28"/>
      <c r="B3" s="25"/>
      <c r="C3" s="26"/>
      <c r="D3" s="29"/>
      <c r="E3" s="29"/>
      <c r="F3" s="29"/>
      <c r="G3" s="27"/>
    </row>
    <row r="4" spans="1:7" ht="7.5" customHeight="1" x14ac:dyDescent="0.35">
      <c r="A4" s="190"/>
      <c r="B4" s="191"/>
      <c r="C4" s="191"/>
      <c r="D4" s="191"/>
      <c r="E4" s="191"/>
      <c r="F4" s="191"/>
      <c r="G4" s="192"/>
    </row>
    <row r="5" spans="1:7" s="30" customFormat="1" ht="18.75" customHeight="1" x14ac:dyDescent="0.35">
      <c r="A5" s="193" t="s">
        <v>100</v>
      </c>
      <c r="B5" s="194" t="s">
        <v>101</v>
      </c>
      <c r="C5" s="194"/>
      <c r="D5" s="194"/>
      <c r="E5" s="194"/>
      <c r="F5" s="194"/>
      <c r="G5" s="194"/>
    </row>
    <row r="6" spans="1:7" s="32" customFormat="1" ht="52" x14ac:dyDescent="0.35">
      <c r="A6" s="193"/>
      <c r="B6" s="31" t="s">
        <v>102</v>
      </c>
      <c r="C6" s="31" t="s">
        <v>103</v>
      </c>
      <c r="D6" s="31" t="s">
        <v>104</v>
      </c>
      <c r="E6" s="31" t="s">
        <v>105</v>
      </c>
      <c r="F6" s="31" t="s">
        <v>106</v>
      </c>
      <c r="G6" s="31" t="s">
        <v>107</v>
      </c>
    </row>
    <row r="7" spans="1:7" ht="13" x14ac:dyDescent="0.35">
      <c r="A7" s="33">
        <v>1</v>
      </c>
      <c r="B7" s="34" t="s">
        <v>108</v>
      </c>
      <c r="C7" s="35"/>
      <c r="D7" s="34" t="s">
        <v>109</v>
      </c>
      <c r="E7" s="36">
        <v>0</v>
      </c>
      <c r="F7" s="36"/>
      <c r="G7" s="37">
        <f t="shared" ref="G7:G31" si="0">SUM(E7:F7)</f>
        <v>0</v>
      </c>
    </row>
    <row r="8" spans="1:7" s="64" customFormat="1" ht="13" x14ac:dyDescent="0.35">
      <c r="A8" s="65"/>
      <c r="B8" s="66"/>
      <c r="C8" s="67"/>
      <c r="D8" s="66" t="s">
        <v>110</v>
      </c>
      <c r="E8" s="68"/>
      <c r="F8" s="68">
        <v>0</v>
      </c>
      <c r="G8" s="63">
        <f t="shared" si="0"/>
        <v>0</v>
      </c>
    </row>
    <row r="9" spans="1:7" ht="26" x14ac:dyDescent="0.35">
      <c r="A9" s="33"/>
      <c r="B9" s="34"/>
      <c r="C9" s="35"/>
      <c r="D9" s="38" t="s">
        <v>111</v>
      </c>
      <c r="E9" s="36"/>
      <c r="F9" s="36"/>
      <c r="G9" s="37">
        <f t="shared" si="0"/>
        <v>0</v>
      </c>
    </row>
    <row r="10" spans="1:7" ht="13" x14ac:dyDescent="0.35">
      <c r="A10" s="33"/>
      <c r="B10" s="34"/>
      <c r="C10" s="35"/>
      <c r="D10" s="34" t="s">
        <v>112</v>
      </c>
      <c r="E10" s="36"/>
      <c r="F10" s="36"/>
      <c r="G10" s="37"/>
    </row>
    <row r="11" spans="1:7" ht="13" x14ac:dyDescent="0.35">
      <c r="A11" s="33"/>
      <c r="B11" s="34"/>
      <c r="C11" s="35"/>
      <c r="D11" s="34" t="s">
        <v>113</v>
      </c>
      <c r="E11" s="36"/>
      <c r="F11" s="36"/>
      <c r="G11" s="37"/>
    </row>
    <row r="12" spans="1:7" ht="13" x14ac:dyDescent="0.35">
      <c r="A12" s="33"/>
      <c r="B12" s="34"/>
      <c r="C12" s="35"/>
      <c r="D12" s="34" t="s">
        <v>114</v>
      </c>
      <c r="E12" s="36"/>
      <c r="F12" s="36"/>
      <c r="G12" s="37"/>
    </row>
    <row r="13" spans="1:7" ht="13" x14ac:dyDescent="0.35">
      <c r="A13" s="33"/>
      <c r="B13" s="34"/>
      <c r="C13" s="35"/>
      <c r="D13" s="34" t="s">
        <v>115</v>
      </c>
      <c r="E13" s="36"/>
      <c r="F13" s="36"/>
      <c r="G13" s="37"/>
    </row>
    <row r="14" spans="1:7" ht="13" x14ac:dyDescent="0.35">
      <c r="A14" s="33">
        <v>2</v>
      </c>
      <c r="B14" s="39" t="s">
        <v>116</v>
      </c>
      <c r="C14" s="37"/>
      <c r="D14" s="36"/>
      <c r="E14" s="36"/>
      <c r="F14" s="36"/>
      <c r="G14" s="37"/>
    </row>
    <row r="15" spans="1:7" ht="13" x14ac:dyDescent="0.35">
      <c r="A15" s="33"/>
      <c r="B15" s="36"/>
      <c r="C15" s="40"/>
      <c r="D15" s="41" t="s">
        <v>117</v>
      </c>
      <c r="E15" s="36">
        <v>60</v>
      </c>
      <c r="F15" s="36">
        <v>60</v>
      </c>
      <c r="G15" s="37">
        <f t="shared" si="0"/>
        <v>120</v>
      </c>
    </row>
    <row r="16" spans="1:7" ht="13" x14ac:dyDescent="0.35">
      <c r="A16" s="33"/>
      <c r="B16" s="36"/>
      <c r="C16" s="40"/>
      <c r="D16" s="41" t="s">
        <v>118</v>
      </c>
      <c r="E16" s="36">
        <v>60</v>
      </c>
      <c r="F16" s="36">
        <v>60</v>
      </c>
      <c r="G16" s="37">
        <f t="shared" si="0"/>
        <v>120</v>
      </c>
    </row>
    <row r="17" spans="1:9" ht="13" x14ac:dyDescent="0.35">
      <c r="A17" s="33"/>
      <c r="B17" s="36"/>
      <c r="C17" s="40"/>
      <c r="D17" s="41" t="s">
        <v>116</v>
      </c>
      <c r="E17" s="36">
        <v>30</v>
      </c>
      <c r="F17" s="36">
        <v>60</v>
      </c>
      <c r="G17" s="37">
        <f t="shared" si="0"/>
        <v>90</v>
      </c>
    </row>
    <row r="18" spans="1:9" ht="13" x14ac:dyDescent="0.35">
      <c r="A18" s="33"/>
      <c r="B18" s="36"/>
      <c r="C18" s="40"/>
      <c r="D18" s="41" t="s">
        <v>119</v>
      </c>
      <c r="E18" s="36">
        <v>60</v>
      </c>
      <c r="F18" s="36">
        <v>60</v>
      </c>
      <c r="G18" s="37">
        <f t="shared" si="0"/>
        <v>120</v>
      </c>
    </row>
    <row r="19" spans="1:9" ht="13" x14ac:dyDescent="0.35">
      <c r="A19" s="33"/>
      <c r="B19" s="36"/>
      <c r="C19" s="40"/>
      <c r="D19" s="41" t="s">
        <v>120</v>
      </c>
      <c r="E19" s="36">
        <v>60</v>
      </c>
      <c r="F19" s="36">
        <v>90</v>
      </c>
      <c r="G19" s="37">
        <f t="shared" si="0"/>
        <v>150</v>
      </c>
    </row>
    <row r="20" spans="1:9" ht="13" x14ac:dyDescent="0.35">
      <c r="A20" s="33"/>
      <c r="B20" s="36"/>
      <c r="C20" s="40"/>
      <c r="D20" s="41" t="s">
        <v>121</v>
      </c>
      <c r="E20" s="36">
        <v>60</v>
      </c>
      <c r="F20" s="36">
        <v>60</v>
      </c>
      <c r="G20" s="37">
        <f t="shared" si="0"/>
        <v>120</v>
      </c>
    </row>
    <row r="21" spans="1:9" ht="13" x14ac:dyDescent="0.35">
      <c r="A21" s="33"/>
      <c r="B21" s="36"/>
      <c r="C21" s="40"/>
      <c r="D21" s="41" t="s">
        <v>122</v>
      </c>
      <c r="E21" s="36">
        <v>60</v>
      </c>
      <c r="F21" s="36">
        <v>90</v>
      </c>
      <c r="G21" s="37">
        <f t="shared" si="0"/>
        <v>150</v>
      </c>
    </row>
    <row r="22" spans="1:9" ht="13" x14ac:dyDescent="0.35">
      <c r="A22" s="33"/>
      <c r="B22" s="36"/>
      <c r="C22" s="40"/>
      <c r="D22" s="41" t="s">
        <v>123</v>
      </c>
      <c r="E22" s="36">
        <v>30</v>
      </c>
      <c r="F22" s="36">
        <v>60</v>
      </c>
      <c r="G22" s="37">
        <f t="shared" si="0"/>
        <v>90</v>
      </c>
    </row>
    <row r="23" spans="1:9" ht="13" x14ac:dyDescent="0.35">
      <c r="A23" s="33"/>
      <c r="B23" s="36"/>
      <c r="C23" s="40"/>
      <c r="D23" s="41" t="s">
        <v>124</v>
      </c>
      <c r="E23" s="36">
        <v>30</v>
      </c>
      <c r="F23" s="36">
        <v>90</v>
      </c>
      <c r="G23" s="37">
        <f t="shared" si="0"/>
        <v>120</v>
      </c>
    </row>
    <row r="24" spans="1:9" ht="13" x14ac:dyDescent="0.35">
      <c r="A24" s="33"/>
      <c r="B24" s="36"/>
      <c r="C24" s="40"/>
      <c r="D24" s="41" t="s">
        <v>125</v>
      </c>
      <c r="E24" s="36">
        <v>60</v>
      </c>
      <c r="F24" s="36">
        <v>60</v>
      </c>
      <c r="G24" s="37">
        <f t="shared" si="0"/>
        <v>120</v>
      </c>
    </row>
    <row r="25" spans="1:9" ht="13" x14ac:dyDescent="0.35">
      <c r="A25" s="33"/>
      <c r="B25" s="36"/>
      <c r="C25" s="40"/>
      <c r="D25" s="41" t="s">
        <v>126</v>
      </c>
      <c r="E25" s="36">
        <v>60</v>
      </c>
      <c r="F25" s="36">
        <v>90</v>
      </c>
      <c r="G25" s="37">
        <f t="shared" si="0"/>
        <v>150</v>
      </c>
    </row>
    <row r="26" spans="1:9" ht="13" x14ac:dyDescent="0.35">
      <c r="A26" s="33"/>
      <c r="B26" s="36"/>
      <c r="C26" s="40"/>
      <c r="D26" s="41" t="s">
        <v>127</v>
      </c>
      <c r="E26" s="36">
        <v>60</v>
      </c>
      <c r="F26" s="36">
        <v>90</v>
      </c>
      <c r="G26" s="37">
        <f t="shared" si="0"/>
        <v>150</v>
      </c>
      <c r="H26" s="23">
        <f>SUM(G15:G26)</f>
        <v>1500</v>
      </c>
      <c r="I26" s="23">
        <f>H26/60</f>
        <v>25</v>
      </c>
    </row>
    <row r="27" spans="1:9" ht="13" x14ac:dyDescent="0.35">
      <c r="A27" s="33">
        <v>3</v>
      </c>
      <c r="B27" s="39" t="s">
        <v>128</v>
      </c>
      <c r="C27" s="35" t="s">
        <v>128</v>
      </c>
      <c r="D27" s="36"/>
      <c r="E27" s="36"/>
      <c r="F27" s="36"/>
      <c r="G27" s="37">
        <f t="shared" si="0"/>
        <v>0</v>
      </c>
      <c r="H27" s="23">
        <f>620/60</f>
        <v>10.333333333333334</v>
      </c>
    </row>
    <row r="28" spans="1:9" ht="13" x14ac:dyDescent="0.35">
      <c r="A28" s="33"/>
      <c r="B28" s="36"/>
      <c r="C28" s="40"/>
      <c r="D28" s="41" t="s">
        <v>129</v>
      </c>
      <c r="E28" s="36">
        <v>0</v>
      </c>
      <c r="F28" s="36">
        <v>60</v>
      </c>
      <c r="G28" s="37">
        <f t="shared" si="0"/>
        <v>60</v>
      </c>
    </row>
    <row r="29" spans="1:9" ht="13" x14ac:dyDescent="0.35">
      <c r="A29" s="33"/>
      <c r="B29" s="36"/>
      <c r="C29" s="40"/>
      <c r="D29" s="41" t="s">
        <v>130</v>
      </c>
      <c r="E29" s="36">
        <v>0</v>
      </c>
      <c r="F29" s="36">
        <v>30</v>
      </c>
      <c r="G29" s="37">
        <f t="shared" si="0"/>
        <v>30</v>
      </c>
    </row>
    <row r="30" spans="1:9" ht="13" x14ac:dyDescent="0.35">
      <c r="A30" s="33"/>
      <c r="B30" s="36"/>
      <c r="C30" s="40"/>
      <c r="D30" s="41" t="s">
        <v>131</v>
      </c>
      <c r="E30" s="36">
        <v>0</v>
      </c>
      <c r="F30" s="36">
        <v>60</v>
      </c>
      <c r="G30" s="37">
        <f t="shared" si="0"/>
        <v>60</v>
      </c>
    </row>
    <row r="31" spans="1:9" ht="13" x14ac:dyDescent="0.35">
      <c r="A31" s="33"/>
      <c r="B31" s="36"/>
      <c r="C31" s="40"/>
      <c r="D31" s="41" t="s">
        <v>132</v>
      </c>
      <c r="E31" s="36">
        <v>0</v>
      </c>
      <c r="F31" s="36">
        <v>30</v>
      </c>
      <c r="G31" s="37">
        <f t="shared" si="0"/>
        <v>30</v>
      </c>
    </row>
    <row r="32" spans="1:9" ht="13" x14ac:dyDescent="0.35">
      <c r="A32" s="33"/>
      <c r="B32" s="36"/>
      <c r="C32" s="40"/>
      <c r="D32" s="41" t="s">
        <v>133</v>
      </c>
      <c r="E32" s="36">
        <v>0</v>
      </c>
      <c r="F32" s="36">
        <v>60</v>
      </c>
      <c r="G32" s="37">
        <f t="shared" ref="G32:G67" si="1">SUM(E32:F32)</f>
        <v>60</v>
      </c>
    </row>
    <row r="33" spans="1:9" ht="13" x14ac:dyDescent="0.35">
      <c r="A33" s="33"/>
      <c r="B33" s="33"/>
      <c r="C33" s="40"/>
      <c r="D33" s="41" t="s">
        <v>134</v>
      </c>
      <c r="E33" s="36">
        <v>60</v>
      </c>
      <c r="F33" s="42">
        <v>60</v>
      </c>
      <c r="G33" s="37">
        <f t="shared" si="1"/>
        <v>120</v>
      </c>
    </row>
    <row r="34" spans="1:9" x14ac:dyDescent="0.35">
      <c r="A34" s="33"/>
      <c r="B34" s="33"/>
      <c r="C34" s="33"/>
      <c r="D34" s="33"/>
      <c r="E34" s="33"/>
      <c r="F34" s="33"/>
      <c r="G34" s="37">
        <f t="shared" si="1"/>
        <v>0</v>
      </c>
      <c r="H34" s="23">
        <f>SUM(G28:G33)</f>
        <v>360</v>
      </c>
      <c r="I34" s="23">
        <f>H34/60</f>
        <v>6</v>
      </c>
    </row>
    <row r="35" spans="1:9" ht="13" x14ac:dyDescent="0.35">
      <c r="A35" s="43">
        <v>4</v>
      </c>
      <c r="B35" s="44" t="s">
        <v>135</v>
      </c>
      <c r="C35" s="45" t="s">
        <v>136</v>
      </c>
      <c r="D35" s="45"/>
      <c r="E35" s="46"/>
      <c r="F35" s="46"/>
      <c r="G35" s="47"/>
    </row>
    <row r="36" spans="1:9" ht="13" x14ac:dyDescent="0.35">
      <c r="A36" s="43"/>
      <c r="B36" s="45"/>
      <c r="C36" s="45"/>
      <c r="D36" s="45" t="s">
        <v>137</v>
      </c>
      <c r="E36" s="48">
        <v>45</v>
      </c>
      <c r="F36" s="48">
        <v>90</v>
      </c>
      <c r="G36" s="47">
        <f t="shared" si="1"/>
        <v>135</v>
      </c>
    </row>
    <row r="37" spans="1:9" ht="13" x14ac:dyDescent="0.35">
      <c r="A37" s="43"/>
      <c r="B37" s="45"/>
      <c r="C37" s="45"/>
      <c r="D37" s="45" t="s">
        <v>138</v>
      </c>
      <c r="E37" s="48">
        <v>45</v>
      </c>
      <c r="F37" s="48">
        <v>90</v>
      </c>
      <c r="G37" s="47">
        <f t="shared" si="1"/>
        <v>135</v>
      </c>
    </row>
    <row r="38" spans="1:9" ht="13" x14ac:dyDescent="0.35">
      <c r="A38" s="43"/>
      <c r="B38" s="45"/>
      <c r="C38" s="45"/>
      <c r="D38" s="45" t="s">
        <v>139</v>
      </c>
      <c r="E38" s="48">
        <v>60</v>
      </c>
      <c r="F38" s="48">
        <v>90</v>
      </c>
      <c r="G38" s="47">
        <f t="shared" si="1"/>
        <v>150</v>
      </c>
    </row>
    <row r="39" spans="1:9" ht="13" x14ac:dyDescent="0.35">
      <c r="A39" s="43"/>
      <c r="B39" s="45"/>
      <c r="C39" s="45"/>
      <c r="D39" s="45" t="s">
        <v>140</v>
      </c>
      <c r="E39" s="48">
        <v>60</v>
      </c>
      <c r="F39" s="48">
        <v>60</v>
      </c>
      <c r="G39" s="47">
        <f t="shared" si="1"/>
        <v>120</v>
      </c>
    </row>
    <row r="40" spans="1:9" ht="13" x14ac:dyDescent="0.35">
      <c r="A40" s="43"/>
      <c r="B40" s="45"/>
      <c r="C40" s="45"/>
      <c r="D40" s="45" t="s">
        <v>141</v>
      </c>
      <c r="E40" s="48">
        <v>30</v>
      </c>
      <c r="F40" s="48">
        <v>30</v>
      </c>
      <c r="G40" s="47">
        <f t="shared" si="1"/>
        <v>60</v>
      </c>
    </row>
    <row r="41" spans="1:9" ht="13" x14ac:dyDescent="0.35">
      <c r="A41" s="43"/>
      <c r="B41" s="45"/>
      <c r="C41" s="45"/>
      <c r="D41" s="45" t="s">
        <v>142</v>
      </c>
      <c r="E41" s="48">
        <v>60</v>
      </c>
      <c r="F41" s="48">
        <v>90</v>
      </c>
      <c r="G41" s="47">
        <f t="shared" si="1"/>
        <v>150</v>
      </c>
    </row>
    <row r="42" spans="1:9" ht="13" x14ac:dyDescent="0.35">
      <c r="A42" s="43"/>
      <c r="B42" s="45"/>
      <c r="C42" s="45"/>
      <c r="D42" s="45" t="s">
        <v>143</v>
      </c>
      <c r="E42" s="48">
        <v>30</v>
      </c>
      <c r="F42" s="48">
        <v>60</v>
      </c>
      <c r="G42" s="47">
        <f t="shared" si="1"/>
        <v>90</v>
      </c>
      <c r="H42" s="23">
        <f>SUM(G36:G42)</f>
        <v>840</v>
      </c>
      <c r="I42" s="23">
        <f>H42/60</f>
        <v>14</v>
      </c>
    </row>
    <row r="43" spans="1:9" ht="13" x14ac:dyDescent="0.35">
      <c r="A43" s="43"/>
      <c r="B43" s="45"/>
      <c r="C43" s="45"/>
      <c r="D43" s="45"/>
      <c r="E43" s="48"/>
      <c r="F43" s="48"/>
      <c r="G43" s="47"/>
    </row>
    <row r="44" spans="1:9" ht="13" x14ac:dyDescent="0.35">
      <c r="A44" s="43">
        <v>5</v>
      </c>
      <c r="B44" s="44" t="s">
        <v>144</v>
      </c>
      <c r="C44" s="45"/>
      <c r="D44" s="45" t="s">
        <v>145</v>
      </c>
      <c r="E44" s="48">
        <v>45</v>
      </c>
      <c r="F44" s="48">
        <v>60</v>
      </c>
      <c r="G44" s="47">
        <f t="shared" ref="G44:G57" si="2">SUM(E44:F44)</f>
        <v>105</v>
      </c>
    </row>
    <row r="45" spans="1:9" ht="13" x14ac:dyDescent="0.35">
      <c r="A45" s="43"/>
      <c r="B45" s="45"/>
      <c r="C45" s="45"/>
      <c r="D45" s="45" t="s">
        <v>146</v>
      </c>
      <c r="E45" s="48">
        <v>0</v>
      </c>
      <c r="F45" s="48">
        <v>60</v>
      </c>
      <c r="G45" s="47">
        <f t="shared" si="2"/>
        <v>60</v>
      </c>
    </row>
    <row r="46" spans="1:9" ht="13" x14ac:dyDescent="0.35">
      <c r="A46" s="43"/>
      <c r="B46" s="45"/>
      <c r="C46" s="45"/>
      <c r="D46" s="45" t="s">
        <v>147</v>
      </c>
      <c r="E46" s="48">
        <v>30</v>
      </c>
      <c r="F46" s="48">
        <v>60</v>
      </c>
      <c r="G46" s="47">
        <f t="shared" si="2"/>
        <v>90</v>
      </c>
    </row>
    <row r="47" spans="1:9" ht="13" x14ac:dyDescent="0.35">
      <c r="A47" s="43"/>
      <c r="B47" s="45"/>
      <c r="C47" s="45"/>
      <c r="D47" s="45" t="s">
        <v>148</v>
      </c>
      <c r="E47" s="48">
        <v>30</v>
      </c>
      <c r="F47" s="48">
        <v>60</v>
      </c>
      <c r="G47" s="47">
        <f t="shared" si="2"/>
        <v>90</v>
      </c>
    </row>
    <row r="48" spans="1:9" ht="13" x14ac:dyDescent="0.35">
      <c r="A48" s="43"/>
      <c r="B48" s="45"/>
      <c r="C48" s="45"/>
      <c r="D48" s="45" t="s">
        <v>149</v>
      </c>
      <c r="E48" s="48">
        <v>45</v>
      </c>
      <c r="F48" s="48">
        <v>60</v>
      </c>
      <c r="G48" s="47">
        <f t="shared" si="2"/>
        <v>105</v>
      </c>
    </row>
    <row r="49" spans="1:9" ht="13" x14ac:dyDescent="0.35">
      <c r="A49" s="43"/>
      <c r="B49" s="45"/>
      <c r="C49" s="45"/>
      <c r="D49" s="45" t="s">
        <v>150</v>
      </c>
      <c r="E49" s="48">
        <v>60</v>
      </c>
      <c r="F49" s="48">
        <v>60</v>
      </c>
      <c r="G49" s="47">
        <f t="shared" si="2"/>
        <v>120</v>
      </c>
    </row>
    <row r="50" spans="1:9" ht="13" x14ac:dyDescent="0.35">
      <c r="A50" s="43"/>
      <c r="B50" s="45"/>
      <c r="C50" s="45"/>
      <c r="D50" s="45" t="s">
        <v>151</v>
      </c>
      <c r="E50" s="48">
        <v>30</v>
      </c>
      <c r="F50" s="48">
        <v>60</v>
      </c>
      <c r="G50" s="47">
        <f t="shared" si="2"/>
        <v>90</v>
      </c>
    </row>
    <row r="51" spans="1:9" ht="13" x14ac:dyDescent="0.35">
      <c r="A51" s="43"/>
      <c r="B51" s="45"/>
      <c r="C51" s="45"/>
      <c r="D51" s="45" t="s">
        <v>152</v>
      </c>
      <c r="E51" s="48">
        <v>60</v>
      </c>
      <c r="F51" s="48">
        <v>60</v>
      </c>
      <c r="G51" s="47">
        <f t="shared" si="2"/>
        <v>120</v>
      </c>
    </row>
    <row r="52" spans="1:9" ht="13" x14ac:dyDescent="0.35">
      <c r="A52" s="43"/>
      <c r="B52" s="45"/>
      <c r="C52" s="45"/>
      <c r="D52" s="45" t="s">
        <v>153</v>
      </c>
      <c r="E52" s="48">
        <v>30</v>
      </c>
      <c r="F52" s="48">
        <v>60</v>
      </c>
      <c r="G52" s="47">
        <f t="shared" si="2"/>
        <v>90</v>
      </c>
    </row>
    <row r="53" spans="1:9" ht="13" x14ac:dyDescent="0.35">
      <c r="A53" s="43"/>
      <c r="B53" s="45"/>
      <c r="C53" s="45"/>
      <c r="D53" s="45" t="s">
        <v>154</v>
      </c>
      <c r="E53" s="48">
        <v>30</v>
      </c>
      <c r="F53" s="48">
        <v>60</v>
      </c>
      <c r="G53" s="47">
        <f t="shared" si="2"/>
        <v>90</v>
      </c>
    </row>
    <row r="54" spans="1:9" ht="13" x14ac:dyDescent="0.35">
      <c r="A54" s="43"/>
      <c r="B54" s="45"/>
      <c r="C54" s="45"/>
      <c r="D54" s="45" t="s">
        <v>155</v>
      </c>
      <c r="E54" s="48">
        <v>30</v>
      </c>
      <c r="F54" s="48">
        <v>90</v>
      </c>
      <c r="G54" s="47">
        <f t="shared" si="2"/>
        <v>120</v>
      </c>
      <c r="H54" s="23">
        <f>1115/60</f>
        <v>18.583333333333332</v>
      </c>
    </row>
    <row r="55" spans="1:9" ht="13" x14ac:dyDescent="0.35">
      <c r="A55" s="43"/>
      <c r="B55" s="45"/>
      <c r="C55" s="45"/>
      <c r="D55" s="45" t="s">
        <v>156</v>
      </c>
      <c r="E55" s="48">
        <v>30</v>
      </c>
      <c r="F55" s="48">
        <v>60</v>
      </c>
      <c r="G55" s="47">
        <f t="shared" si="2"/>
        <v>90</v>
      </c>
    </row>
    <row r="56" spans="1:9" ht="13" x14ac:dyDescent="0.35">
      <c r="A56" s="43"/>
      <c r="B56" s="45"/>
      <c r="C56" s="45"/>
      <c r="D56" s="45" t="s">
        <v>157</v>
      </c>
      <c r="E56" s="48">
        <v>60</v>
      </c>
      <c r="F56" s="48">
        <v>90</v>
      </c>
      <c r="G56" s="47">
        <f t="shared" si="2"/>
        <v>150</v>
      </c>
    </row>
    <row r="57" spans="1:9" ht="13" x14ac:dyDescent="0.35">
      <c r="A57" s="43"/>
      <c r="B57" s="45"/>
      <c r="C57" s="45"/>
      <c r="D57" s="45" t="s">
        <v>158</v>
      </c>
      <c r="E57" s="48">
        <v>60</v>
      </c>
      <c r="F57" s="48">
        <v>90</v>
      </c>
      <c r="G57" s="47">
        <f t="shared" si="2"/>
        <v>150</v>
      </c>
    </row>
    <row r="58" spans="1:9" ht="13" x14ac:dyDescent="0.35">
      <c r="A58" s="43"/>
      <c r="B58" s="45"/>
      <c r="C58" s="45"/>
      <c r="D58" s="45" t="s">
        <v>159</v>
      </c>
      <c r="E58" s="48">
        <v>60</v>
      </c>
      <c r="F58" s="48">
        <v>60</v>
      </c>
      <c r="G58" s="47">
        <f t="shared" si="1"/>
        <v>120</v>
      </c>
    </row>
    <row r="59" spans="1:9" ht="13" x14ac:dyDescent="0.35">
      <c r="A59" s="49"/>
      <c r="B59" s="50"/>
      <c r="C59" s="50"/>
      <c r="D59" s="45" t="s">
        <v>160</v>
      </c>
      <c r="E59" s="48">
        <v>120</v>
      </c>
      <c r="F59" s="48">
        <v>90</v>
      </c>
      <c r="G59" s="47">
        <f t="shared" si="1"/>
        <v>210</v>
      </c>
      <c r="H59" s="23">
        <f>SUM(G44:G59)</f>
        <v>1800</v>
      </c>
      <c r="I59" s="23">
        <f>H59/60</f>
        <v>30</v>
      </c>
    </row>
    <row r="60" spans="1:9" ht="13" x14ac:dyDescent="0.35">
      <c r="A60" s="49"/>
      <c r="B60" s="50"/>
      <c r="C60" s="50"/>
      <c r="D60" s="50"/>
      <c r="E60" s="51"/>
      <c r="F60" s="51"/>
      <c r="G60" s="47">
        <f t="shared" si="1"/>
        <v>0</v>
      </c>
    </row>
    <row r="61" spans="1:9" ht="13" x14ac:dyDescent="0.35">
      <c r="A61" s="49"/>
      <c r="B61" s="50"/>
      <c r="C61" s="50"/>
      <c r="D61" s="50"/>
      <c r="E61" s="52"/>
      <c r="F61" s="52"/>
      <c r="G61" s="47">
        <f t="shared" si="1"/>
        <v>0</v>
      </c>
    </row>
    <row r="62" spans="1:9" ht="13" x14ac:dyDescent="0.35">
      <c r="A62" s="49">
        <v>6</v>
      </c>
      <c r="B62" s="50"/>
      <c r="C62" s="50"/>
      <c r="D62" s="45" t="s">
        <v>161</v>
      </c>
      <c r="E62" s="52"/>
      <c r="F62" s="48">
        <v>1200</v>
      </c>
      <c r="G62" s="47">
        <f t="shared" si="1"/>
        <v>1200</v>
      </c>
    </row>
    <row r="63" spans="1:9" ht="13" x14ac:dyDescent="0.35">
      <c r="A63" s="49"/>
      <c r="B63" s="50"/>
      <c r="C63" s="50"/>
      <c r="D63" s="45" t="s">
        <v>162</v>
      </c>
      <c r="E63" s="52"/>
      <c r="F63" s="52"/>
      <c r="G63" s="47">
        <f t="shared" si="1"/>
        <v>0</v>
      </c>
    </row>
    <row r="64" spans="1:9" ht="13" x14ac:dyDescent="0.35">
      <c r="A64" s="49"/>
      <c r="B64" s="50"/>
      <c r="C64" s="50"/>
      <c r="D64" s="50"/>
      <c r="E64" s="52"/>
      <c r="F64" s="52"/>
      <c r="G64" s="47">
        <f t="shared" si="1"/>
        <v>0</v>
      </c>
    </row>
    <row r="65" spans="1:9" ht="13" x14ac:dyDescent="0.35">
      <c r="A65" s="49">
        <v>7</v>
      </c>
      <c r="B65" s="50"/>
      <c r="C65" s="50"/>
      <c r="D65" s="75"/>
      <c r="E65" s="52"/>
      <c r="F65" s="52"/>
      <c r="G65" s="47">
        <f t="shared" si="1"/>
        <v>0</v>
      </c>
    </row>
    <row r="66" spans="1:9" ht="13" x14ac:dyDescent="0.35">
      <c r="A66" s="49">
        <v>8</v>
      </c>
      <c r="B66" s="50"/>
      <c r="C66" s="50"/>
      <c r="D66" s="50"/>
      <c r="E66" s="52"/>
      <c r="F66" s="52"/>
      <c r="G66" s="47">
        <f t="shared" si="1"/>
        <v>0</v>
      </c>
    </row>
    <row r="67" spans="1:9" ht="13" x14ac:dyDescent="0.35">
      <c r="A67" s="49"/>
      <c r="B67" s="50"/>
      <c r="C67" s="50"/>
      <c r="D67" s="50"/>
      <c r="E67" s="52"/>
      <c r="F67" s="52"/>
      <c r="G67" s="47">
        <f t="shared" si="1"/>
        <v>0</v>
      </c>
    </row>
    <row r="68" spans="1:9" ht="13" x14ac:dyDescent="0.35">
      <c r="A68" s="49"/>
      <c r="B68" s="50"/>
      <c r="C68" s="50"/>
      <c r="D68" s="50"/>
      <c r="E68" s="52"/>
      <c r="F68" s="52"/>
      <c r="G68" s="47"/>
    </row>
    <row r="69" spans="1:9" ht="13" x14ac:dyDescent="0.35">
      <c r="A69" s="49"/>
      <c r="B69" s="50"/>
      <c r="C69" s="50"/>
      <c r="D69" s="50"/>
      <c r="E69" s="52"/>
      <c r="F69" s="52"/>
      <c r="G69" s="47"/>
    </row>
    <row r="70" spans="1:9" ht="13" x14ac:dyDescent="0.35">
      <c r="A70" s="49"/>
      <c r="B70" s="50"/>
      <c r="C70" s="50"/>
      <c r="D70" s="50"/>
      <c r="E70" s="52"/>
      <c r="F70" s="52"/>
      <c r="G70" s="47"/>
    </row>
    <row r="71" spans="1:9" ht="13" x14ac:dyDescent="0.35">
      <c r="A71" s="49"/>
      <c r="B71" s="50"/>
      <c r="C71" s="50"/>
      <c r="D71" s="50"/>
      <c r="E71" s="52"/>
      <c r="F71" s="52"/>
      <c r="G71" s="47"/>
    </row>
    <row r="72" spans="1:9" ht="13" x14ac:dyDescent="0.35">
      <c r="A72" s="49"/>
      <c r="B72" s="50"/>
      <c r="C72" s="50"/>
      <c r="D72" s="50"/>
      <c r="E72" s="52"/>
      <c r="F72" s="52"/>
      <c r="G72" s="47"/>
    </row>
    <row r="73" spans="1:9" ht="13" x14ac:dyDescent="0.35">
      <c r="A73" s="49"/>
      <c r="B73" s="50"/>
      <c r="C73" s="50"/>
      <c r="D73" s="50"/>
      <c r="E73" s="52"/>
      <c r="F73" s="52"/>
      <c r="G73" s="47"/>
    </row>
    <row r="75" spans="1:9" x14ac:dyDescent="0.35">
      <c r="G75" s="32">
        <f>3840/60</f>
        <v>64</v>
      </c>
      <c r="H75" s="23">
        <f>G75/9</f>
        <v>7.1111111111111107</v>
      </c>
    </row>
    <row r="77" spans="1:9" ht="13" x14ac:dyDescent="0.35">
      <c r="D77" s="54" t="s">
        <v>163</v>
      </c>
      <c r="E77" s="55">
        <f>SUM(E7:E73)</f>
        <v>1740</v>
      </c>
      <c r="F77" s="55">
        <f>SUM(F7:F73)</f>
        <v>3960</v>
      </c>
      <c r="G77" s="55">
        <f>SUM(G7:G73)</f>
        <v>5700</v>
      </c>
      <c r="H77" s="23">
        <f>G77/60</f>
        <v>95</v>
      </c>
      <c r="I77" s="23">
        <f>H77/9</f>
        <v>10.555555555555555</v>
      </c>
    </row>
    <row r="78" spans="1:9" x14ac:dyDescent="0.35">
      <c r="I78" s="23">
        <f>I77-H75</f>
        <v>3.4444444444444446</v>
      </c>
    </row>
    <row r="94" spans="8:8" x14ac:dyDescent="0.35">
      <c r="H94" s="23">
        <f>1500/60</f>
        <v>25</v>
      </c>
    </row>
  </sheetData>
  <mergeCells count="4">
    <mergeCell ref="A1:G1"/>
    <mergeCell ref="A4:G4"/>
    <mergeCell ref="A5:A6"/>
    <mergeCell ref="B5:G5"/>
  </mergeCells>
  <pageMargins left="0.18" right="0.25" top="0.17" bottom="1" header="0.5" footer="0.5"/>
  <pageSetup scale="70" fitToHeight="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18"/>
  <sheetViews>
    <sheetView showGridLines="0" zoomScale="85" zoomScaleNormal="85" workbookViewId="0">
      <pane xSplit="1" ySplit="6" topLeftCell="B102" activePane="bottomRight" state="frozen"/>
      <selection pane="topRight" activeCell="C1" sqref="C1"/>
      <selection pane="bottomLeft" activeCell="A7" sqref="A7"/>
      <selection pane="bottomRight" activeCell="H114" sqref="H114"/>
    </sheetView>
  </sheetViews>
  <sheetFormatPr defaultRowHeight="12.5" x14ac:dyDescent="0.35"/>
  <cols>
    <col min="1" max="1" width="5.81640625" style="23" customWidth="1"/>
    <col min="2" max="2" width="35.7265625" style="53" customWidth="1"/>
    <col min="3" max="3" width="11.26953125" style="32" customWidth="1"/>
    <col min="4" max="4" width="50.1796875" style="53" customWidth="1"/>
    <col min="5" max="6" width="12.54296875" style="53" customWidth="1"/>
    <col min="7" max="7" width="14.1796875" style="32" customWidth="1"/>
    <col min="8" max="8" width="10.81640625" style="23" customWidth="1"/>
    <col min="9" max="256" width="9.1796875" style="23"/>
    <col min="257" max="257" width="5.81640625" style="23" customWidth="1"/>
    <col min="258" max="258" width="50.1796875" style="23" customWidth="1"/>
    <col min="259" max="259" width="11.26953125" style="23" customWidth="1"/>
    <col min="260" max="260" width="50.1796875" style="23" customWidth="1"/>
    <col min="261" max="262" width="12.54296875" style="23" customWidth="1"/>
    <col min="263" max="263" width="14.1796875" style="23" customWidth="1"/>
    <col min="264" max="512" width="9.1796875" style="23"/>
    <col min="513" max="513" width="5.81640625" style="23" customWidth="1"/>
    <col min="514" max="514" width="50.1796875" style="23" customWidth="1"/>
    <col min="515" max="515" width="11.26953125" style="23" customWidth="1"/>
    <col min="516" max="516" width="50.1796875" style="23" customWidth="1"/>
    <col min="517" max="518" width="12.54296875" style="23" customWidth="1"/>
    <col min="519" max="519" width="14.1796875" style="23" customWidth="1"/>
    <col min="520" max="768" width="9.1796875" style="23"/>
    <col min="769" max="769" width="5.81640625" style="23" customWidth="1"/>
    <col min="770" max="770" width="50.1796875" style="23" customWidth="1"/>
    <col min="771" max="771" width="11.26953125" style="23" customWidth="1"/>
    <col min="772" max="772" width="50.1796875" style="23" customWidth="1"/>
    <col min="773" max="774" width="12.54296875" style="23" customWidth="1"/>
    <col min="775" max="775" width="14.1796875" style="23" customWidth="1"/>
    <col min="776" max="1024" width="9.1796875" style="23"/>
    <col min="1025" max="1025" width="5.81640625" style="23" customWidth="1"/>
    <col min="1026" max="1026" width="50.1796875" style="23" customWidth="1"/>
    <col min="1027" max="1027" width="11.26953125" style="23" customWidth="1"/>
    <col min="1028" max="1028" width="50.1796875" style="23" customWidth="1"/>
    <col min="1029" max="1030" width="12.54296875" style="23" customWidth="1"/>
    <col min="1031" max="1031" width="14.1796875" style="23" customWidth="1"/>
    <col min="1032" max="1280" width="9.1796875" style="23"/>
    <col min="1281" max="1281" width="5.81640625" style="23" customWidth="1"/>
    <col min="1282" max="1282" width="50.1796875" style="23" customWidth="1"/>
    <col min="1283" max="1283" width="11.26953125" style="23" customWidth="1"/>
    <col min="1284" max="1284" width="50.1796875" style="23" customWidth="1"/>
    <col min="1285" max="1286" width="12.54296875" style="23" customWidth="1"/>
    <col min="1287" max="1287" width="14.1796875" style="23" customWidth="1"/>
    <col min="1288" max="1536" width="9.1796875" style="23"/>
    <col min="1537" max="1537" width="5.81640625" style="23" customWidth="1"/>
    <col min="1538" max="1538" width="50.1796875" style="23" customWidth="1"/>
    <col min="1539" max="1539" width="11.26953125" style="23" customWidth="1"/>
    <col min="1540" max="1540" width="50.1796875" style="23" customWidth="1"/>
    <col min="1541" max="1542" width="12.54296875" style="23" customWidth="1"/>
    <col min="1543" max="1543" width="14.1796875" style="23" customWidth="1"/>
    <col min="1544" max="1792" width="9.1796875" style="23"/>
    <col min="1793" max="1793" width="5.81640625" style="23" customWidth="1"/>
    <col min="1794" max="1794" width="50.1796875" style="23" customWidth="1"/>
    <col min="1795" max="1795" width="11.26953125" style="23" customWidth="1"/>
    <col min="1796" max="1796" width="50.1796875" style="23" customWidth="1"/>
    <col min="1797" max="1798" width="12.54296875" style="23" customWidth="1"/>
    <col min="1799" max="1799" width="14.1796875" style="23" customWidth="1"/>
    <col min="1800" max="2048" width="9.1796875" style="23"/>
    <col min="2049" max="2049" width="5.81640625" style="23" customWidth="1"/>
    <col min="2050" max="2050" width="50.1796875" style="23" customWidth="1"/>
    <col min="2051" max="2051" width="11.26953125" style="23" customWidth="1"/>
    <col min="2052" max="2052" width="50.1796875" style="23" customWidth="1"/>
    <col min="2053" max="2054" width="12.54296875" style="23" customWidth="1"/>
    <col min="2055" max="2055" width="14.1796875" style="23" customWidth="1"/>
    <col min="2056" max="2304" width="9.1796875" style="23"/>
    <col min="2305" max="2305" width="5.81640625" style="23" customWidth="1"/>
    <col min="2306" max="2306" width="50.1796875" style="23" customWidth="1"/>
    <col min="2307" max="2307" width="11.26953125" style="23" customWidth="1"/>
    <col min="2308" max="2308" width="50.1796875" style="23" customWidth="1"/>
    <col min="2309" max="2310" width="12.54296875" style="23" customWidth="1"/>
    <col min="2311" max="2311" width="14.1796875" style="23" customWidth="1"/>
    <col min="2312" max="2560" width="9.1796875" style="23"/>
    <col min="2561" max="2561" width="5.81640625" style="23" customWidth="1"/>
    <col min="2562" max="2562" width="50.1796875" style="23" customWidth="1"/>
    <col min="2563" max="2563" width="11.26953125" style="23" customWidth="1"/>
    <col min="2564" max="2564" width="50.1796875" style="23" customWidth="1"/>
    <col min="2565" max="2566" width="12.54296875" style="23" customWidth="1"/>
    <col min="2567" max="2567" width="14.1796875" style="23" customWidth="1"/>
    <col min="2568" max="2816" width="9.1796875" style="23"/>
    <col min="2817" max="2817" width="5.81640625" style="23" customWidth="1"/>
    <col min="2818" max="2818" width="50.1796875" style="23" customWidth="1"/>
    <col min="2819" max="2819" width="11.26953125" style="23" customWidth="1"/>
    <col min="2820" max="2820" width="50.1796875" style="23" customWidth="1"/>
    <col min="2821" max="2822" width="12.54296875" style="23" customWidth="1"/>
    <col min="2823" max="2823" width="14.1796875" style="23" customWidth="1"/>
    <col min="2824" max="3072" width="9.1796875" style="23"/>
    <col min="3073" max="3073" width="5.81640625" style="23" customWidth="1"/>
    <col min="3074" max="3074" width="50.1796875" style="23" customWidth="1"/>
    <col min="3075" max="3075" width="11.26953125" style="23" customWidth="1"/>
    <col min="3076" max="3076" width="50.1796875" style="23" customWidth="1"/>
    <col min="3077" max="3078" width="12.54296875" style="23" customWidth="1"/>
    <col min="3079" max="3079" width="14.1796875" style="23" customWidth="1"/>
    <col min="3080" max="3328" width="9.1796875" style="23"/>
    <col min="3329" max="3329" width="5.81640625" style="23" customWidth="1"/>
    <col min="3330" max="3330" width="50.1796875" style="23" customWidth="1"/>
    <col min="3331" max="3331" width="11.26953125" style="23" customWidth="1"/>
    <col min="3332" max="3332" width="50.1796875" style="23" customWidth="1"/>
    <col min="3333" max="3334" width="12.54296875" style="23" customWidth="1"/>
    <col min="3335" max="3335" width="14.1796875" style="23" customWidth="1"/>
    <col min="3336" max="3584" width="9.1796875" style="23"/>
    <col min="3585" max="3585" width="5.81640625" style="23" customWidth="1"/>
    <col min="3586" max="3586" width="50.1796875" style="23" customWidth="1"/>
    <col min="3587" max="3587" width="11.26953125" style="23" customWidth="1"/>
    <col min="3588" max="3588" width="50.1796875" style="23" customWidth="1"/>
    <col min="3589" max="3590" width="12.54296875" style="23" customWidth="1"/>
    <col min="3591" max="3591" width="14.1796875" style="23" customWidth="1"/>
    <col min="3592" max="3840" width="9.1796875" style="23"/>
    <col min="3841" max="3841" width="5.81640625" style="23" customWidth="1"/>
    <col min="3842" max="3842" width="50.1796875" style="23" customWidth="1"/>
    <col min="3843" max="3843" width="11.26953125" style="23" customWidth="1"/>
    <col min="3844" max="3844" width="50.1796875" style="23" customWidth="1"/>
    <col min="3845" max="3846" width="12.54296875" style="23" customWidth="1"/>
    <col min="3847" max="3847" width="14.1796875" style="23" customWidth="1"/>
    <col min="3848" max="4096" width="9.1796875" style="23"/>
    <col min="4097" max="4097" width="5.81640625" style="23" customWidth="1"/>
    <col min="4098" max="4098" width="50.1796875" style="23" customWidth="1"/>
    <col min="4099" max="4099" width="11.26953125" style="23" customWidth="1"/>
    <col min="4100" max="4100" width="50.1796875" style="23" customWidth="1"/>
    <col min="4101" max="4102" width="12.54296875" style="23" customWidth="1"/>
    <col min="4103" max="4103" width="14.1796875" style="23" customWidth="1"/>
    <col min="4104" max="4352" width="9.1796875" style="23"/>
    <col min="4353" max="4353" width="5.81640625" style="23" customWidth="1"/>
    <col min="4354" max="4354" width="50.1796875" style="23" customWidth="1"/>
    <col min="4355" max="4355" width="11.26953125" style="23" customWidth="1"/>
    <col min="4356" max="4356" width="50.1796875" style="23" customWidth="1"/>
    <col min="4357" max="4358" width="12.54296875" style="23" customWidth="1"/>
    <col min="4359" max="4359" width="14.1796875" style="23" customWidth="1"/>
    <col min="4360" max="4608" width="9.1796875" style="23"/>
    <col min="4609" max="4609" width="5.81640625" style="23" customWidth="1"/>
    <col min="4610" max="4610" width="50.1796875" style="23" customWidth="1"/>
    <col min="4611" max="4611" width="11.26953125" style="23" customWidth="1"/>
    <col min="4612" max="4612" width="50.1796875" style="23" customWidth="1"/>
    <col min="4613" max="4614" width="12.54296875" style="23" customWidth="1"/>
    <col min="4615" max="4615" width="14.1796875" style="23" customWidth="1"/>
    <col min="4616" max="4864" width="9.1796875" style="23"/>
    <col min="4865" max="4865" width="5.81640625" style="23" customWidth="1"/>
    <col min="4866" max="4866" width="50.1796875" style="23" customWidth="1"/>
    <col min="4867" max="4867" width="11.26953125" style="23" customWidth="1"/>
    <col min="4868" max="4868" width="50.1796875" style="23" customWidth="1"/>
    <col min="4869" max="4870" width="12.54296875" style="23" customWidth="1"/>
    <col min="4871" max="4871" width="14.1796875" style="23" customWidth="1"/>
    <col min="4872" max="5120" width="9.1796875" style="23"/>
    <col min="5121" max="5121" width="5.81640625" style="23" customWidth="1"/>
    <col min="5122" max="5122" width="50.1796875" style="23" customWidth="1"/>
    <col min="5123" max="5123" width="11.26953125" style="23" customWidth="1"/>
    <col min="5124" max="5124" width="50.1796875" style="23" customWidth="1"/>
    <col min="5125" max="5126" width="12.54296875" style="23" customWidth="1"/>
    <col min="5127" max="5127" width="14.1796875" style="23" customWidth="1"/>
    <col min="5128" max="5376" width="9.1796875" style="23"/>
    <col min="5377" max="5377" width="5.81640625" style="23" customWidth="1"/>
    <col min="5378" max="5378" width="50.1796875" style="23" customWidth="1"/>
    <col min="5379" max="5379" width="11.26953125" style="23" customWidth="1"/>
    <col min="5380" max="5380" width="50.1796875" style="23" customWidth="1"/>
    <col min="5381" max="5382" width="12.54296875" style="23" customWidth="1"/>
    <col min="5383" max="5383" width="14.1796875" style="23" customWidth="1"/>
    <col min="5384" max="5632" width="9.1796875" style="23"/>
    <col min="5633" max="5633" width="5.81640625" style="23" customWidth="1"/>
    <col min="5634" max="5634" width="50.1796875" style="23" customWidth="1"/>
    <col min="5635" max="5635" width="11.26953125" style="23" customWidth="1"/>
    <col min="5636" max="5636" width="50.1796875" style="23" customWidth="1"/>
    <col min="5637" max="5638" width="12.54296875" style="23" customWidth="1"/>
    <col min="5639" max="5639" width="14.1796875" style="23" customWidth="1"/>
    <col min="5640" max="5888" width="9.1796875" style="23"/>
    <col min="5889" max="5889" width="5.81640625" style="23" customWidth="1"/>
    <col min="5890" max="5890" width="50.1796875" style="23" customWidth="1"/>
    <col min="5891" max="5891" width="11.26953125" style="23" customWidth="1"/>
    <col min="5892" max="5892" width="50.1796875" style="23" customWidth="1"/>
    <col min="5893" max="5894" width="12.54296875" style="23" customWidth="1"/>
    <col min="5895" max="5895" width="14.1796875" style="23" customWidth="1"/>
    <col min="5896" max="6144" width="9.1796875" style="23"/>
    <col min="6145" max="6145" width="5.81640625" style="23" customWidth="1"/>
    <col min="6146" max="6146" width="50.1796875" style="23" customWidth="1"/>
    <col min="6147" max="6147" width="11.26953125" style="23" customWidth="1"/>
    <col min="6148" max="6148" width="50.1796875" style="23" customWidth="1"/>
    <col min="6149" max="6150" width="12.54296875" style="23" customWidth="1"/>
    <col min="6151" max="6151" width="14.1796875" style="23" customWidth="1"/>
    <col min="6152" max="6400" width="9.1796875" style="23"/>
    <col min="6401" max="6401" width="5.81640625" style="23" customWidth="1"/>
    <col min="6402" max="6402" width="50.1796875" style="23" customWidth="1"/>
    <col min="6403" max="6403" width="11.26953125" style="23" customWidth="1"/>
    <col min="6404" max="6404" width="50.1796875" style="23" customWidth="1"/>
    <col min="6405" max="6406" width="12.54296875" style="23" customWidth="1"/>
    <col min="6407" max="6407" width="14.1796875" style="23" customWidth="1"/>
    <col min="6408" max="6656" width="9.1796875" style="23"/>
    <col min="6657" max="6657" width="5.81640625" style="23" customWidth="1"/>
    <col min="6658" max="6658" width="50.1796875" style="23" customWidth="1"/>
    <col min="6659" max="6659" width="11.26953125" style="23" customWidth="1"/>
    <col min="6660" max="6660" width="50.1796875" style="23" customWidth="1"/>
    <col min="6661" max="6662" width="12.54296875" style="23" customWidth="1"/>
    <col min="6663" max="6663" width="14.1796875" style="23" customWidth="1"/>
    <col min="6664" max="6912" width="9.1796875" style="23"/>
    <col min="6913" max="6913" width="5.81640625" style="23" customWidth="1"/>
    <col min="6914" max="6914" width="50.1796875" style="23" customWidth="1"/>
    <col min="6915" max="6915" width="11.26953125" style="23" customWidth="1"/>
    <col min="6916" max="6916" width="50.1796875" style="23" customWidth="1"/>
    <col min="6917" max="6918" width="12.54296875" style="23" customWidth="1"/>
    <col min="6919" max="6919" width="14.1796875" style="23" customWidth="1"/>
    <col min="6920" max="7168" width="9.1796875" style="23"/>
    <col min="7169" max="7169" width="5.81640625" style="23" customWidth="1"/>
    <col min="7170" max="7170" width="50.1796875" style="23" customWidth="1"/>
    <col min="7171" max="7171" width="11.26953125" style="23" customWidth="1"/>
    <col min="7172" max="7172" width="50.1796875" style="23" customWidth="1"/>
    <col min="7173" max="7174" width="12.54296875" style="23" customWidth="1"/>
    <col min="7175" max="7175" width="14.1796875" style="23" customWidth="1"/>
    <col min="7176" max="7424" width="9.1796875" style="23"/>
    <col min="7425" max="7425" width="5.81640625" style="23" customWidth="1"/>
    <col min="7426" max="7426" width="50.1796875" style="23" customWidth="1"/>
    <col min="7427" max="7427" width="11.26953125" style="23" customWidth="1"/>
    <col min="7428" max="7428" width="50.1796875" style="23" customWidth="1"/>
    <col min="7429" max="7430" width="12.54296875" style="23" customWidth="1"/>
    <col min="7431" max="7431" width="14.1796875" style="23" customWidth="1"/>
    <col min="7432" max="7680" width="9.1796875" style="23"/>
    <col min="7681" max="7681" width="5.81640625" style="23" customWidth="1"/>
    <col min="7682" max="7682" width="50.1796875" style="23" customWidth="1"/>
    <col min="7683" max="7683" width="11.26953125" style="23" customWidth="1"/>
    <col min="7684" max="7684" width="50.1796875" style="23" customWidth="1"/>
    <col min="7685" max="7686" width="12.54296875" style="23" customWidth="1"/>
    <col min="7687" max="7687" width="14.1796875" style="23" customWidth="1"/>
    <col min="7688" max="7936" width="9.1796875" style="23"/>
    <col min="7937" max="7937" width="5.81640625" style="23" customWidth="1"/>
    <col min="7938" max="7938" width="50.1796875" style="23" customWidth="1"/>
    <col min="7939" max="7939" width="11.26953125" style="23" customWidth="1"/>
    <col min="7940" max="7940" width="50.1796875" style="23" customWidth="1"/>
    <col min="7941" max="7942" width="12.54296875" style="23" customWidth="1"/>
    <col min="7943" max="7943" width="14.1796875" style="23" customWidth="1"/>
    <col min="7944" max="8192" width="9.1796875" style="23"/>
    <col min="8193" max="8193" width="5.81640625" style="23" customWidth="1"/>
    <col min="8194" max="8194" width="50.1796875" style="23" customWidth="1"/>
    <col min="8195" max="8195" width="11.26953125" style="23" customWidth="1"/>
    <col min="8196" max="8196" width="50.1796875" style="23" customWidth="1"/>
    <col min="8197" max="8198" width="12.54296875" style="23" customWidth="1"/>
    <col min="8199" max="8199" width="14.1796875" style="23" customWidth="1"/>
    <col min="8200" max="8448" width="9.1796875" style="23"/>
    <col min="8449" max="8449" width="5.81640625" style="23" customWidth="1"/>
    <col min="8450" max="8450" width="50.1796875" style="23" customWidth="1"/>
    <col min="8451" max="8451" width="11.26953125" style="23" customWidth="1"/>
    <col min="8452" max="8452" width="50.1796875" style="23" customWidth="1"/>
    <col min="8453" max="8454" width="12.54296875" style="23" customWidth="1"/>
    <col min="8455" max="8455" width="14.1796875" style="23" customWidth="1"/>
    <col min="8456" max="8704" width="9.1796875" style="23"/>
    <col min="8705" max="8705" width="5.81640625" style="23" customWidth="1"/>
    <col min="8706" max="8706" width="50.1796875" style="23" customWidth="1"/>
    <col min="8707" max="8707" width="11.26953125" style="23" customWidth="1"/>
    <col min="8708" max="8708" width="50.1796875" style="23" customWidth="1"/>
    <col min="8709" max="8710" width="12.54296875" style="23" customWidth="1"/>
    <col min="8711" max="8711" width="14.1796875" style="23" customWidth="1"/>
    <col min="8712" max="8960" width="9.1796875" style="23"/>
    <col min="8961" max="8961" width="5.81640625" style="23" customWidth="1"/>
    <col min="8962" max="8962" width="50.1796875" style="23" customWidth="1"/>
    <col min="8963" max="8963" width="11.26953125" style="23" customWidth="1"/>
    <col min="8964" max="8964" width="50.1796875" style="23" customWidth="1"/>
    <col min="8965" max="8966" width="12.54296875" style="23" customWidth="1"/>
    <col min="8967" max="8967" width="14.1796875" style="23" customWidth="1"/>
    <col min="8968" max="9216" width="9.1796875" style="23"/>
    <col min="9217" max="9217" width="5.81640625" style="23" customWidth="1"/>
    <col min="9218" max="9218" width="50.1796875" style="23" customWidth="1"/>
    <col min="9219" max="9219" width="11.26953125" style="23" customWidth="1"/>
    <col min="9220" max="9220" width="50.1796875" style="23" customWidth="1"/>
    <col min="9221" max="9222" width="12.54296875" style="23" customWidth="1"/>
    <col min="9223" max="9223" width="14.1796875" style="23" customWidth="1"/>
    <col min="9224" max="9472" width="9.1796875" style="23"/>
    <col min="9473" max="9473" width="5.81640625" style="23" customWidth="1"/>
    <col min="9474" max="9474" width="50.1796875" style="23" customWidth="1"/>
    <col min="9475" max="9475" width="11.26953125" style="23" customWidth="1"/>
    <col min="9476" max="9476" width="50.1796875" style="23" customWidth="1"/>
    <col min="9477" max="9478" width="12.54296875" style="23" customWidth="1"/>
    <col min="9479" max="9479" width="14.1796875" style="23" customWidth="1"/>
    <col min="9480" max="9728" width="9.1796875" style="23"/>
    <col min="9729" max="9729" width="5.81640625" style="23" customWidth="1"/>
    <col min="9730" max="9730" width="50.1796875" style="23" customWidth="1"/>
    <col min="9731" max="9731" width="11.26953125" style="23" customWidth="1"/>
    <col min="9732" max="9732" width="50.1796875" style="23" customWidth="1"/>
    <col min="9733" max="9734" width="12.54296875" style="23" customWidth="1"/>
    <col min="9735" max="9735" width="14.1796875" style="23" customWidth="1"/>
    <col min="9736" max="9984" width="9.1796875" style="23"/>
    <col min="9985" max="9985" width="5.81640625" style="23" customWidth="1"/>
    <col min="9986" max="9986" width="50.1796875" style="23" customWidth="1"/>
    <col min="9987" max="9987" width="11.26953125" style="23" customWidth="1"/>
    <col min="9988" max="9988" width="50.1796875" style="23" customWidth="1"/>
    <col min="9989" max="9990" width="12.54296875" style="23" customWidth="1"/>
    <col min="9991" max="9991" width="14.1796875" style="23" customWidth="1"/>
    <col min="9992" max="10240" width="9.1796875" style="23"/>
    <col min="10241" max="10241" width="5.81640625" style="23" customWidth="1"/>
    <col min="10242" max="10242" width="50.1796875" style="23" customWidth="1"/>
    <col min="10243" max="10243" width="11.26953125" style="23" customWidth="1"/>
    <col min="10244" max="10244" width="50.1796875" style="23" customWidth="1"/>
    <col min="10245" max="10246" width="12.54296875" style="23" customWidth="1"/>
    <col min="10247" max="10247" width="14.1796875" style="23" customWidth="1"/>
    <col min="10248" max="10496" width="9.1796875" style="23"/>
    <col min="10497" max="10497" width="5.81640625" style="23" customWidth="1"/>
    <col min="10498" max="10498" width="50.1796875" style="23" customWidth="1"/>
    <col min="10499" max="10499" width="11.26953125" style="23" customWidth="1"/>
    <col min="10500" max="10500" width="50.1796875" style="23" customWidth="1"/>
    <col min="10501" max="10502" width="12.54296875" style="23" customWidth="1"/>
    <col min="10503" max="10503" width="14.1796875" style="23" customWidth="1"/>
    <col min="10504" max="10752" width="9.1796875" style="23"/>
    <col min="10753" max="10753" width="5.81640625" style="23" customWidth="1"/>
    <col min="10754" max="10754" width="50.1796875" style="23" customWidth="1"/>
    <col min="10755" max="10755" width="11.26953125" style="23" customWidth="1"/>
    <col min="10756" max="10756" width="50.1796875" style="23" customWidth="1"/>
    <col min="10757" max="10758" width="12.54296875" style="23" customWidth="1"/>
    <col min="10759" max="10759" width="14.1796875" style="23" customWidth="1"/>
    <col min="10760" max="11008" width="9.1796875" style="23"/>
    <col min="11009" max="11009" width="5.81640625" style="23" customWidth="1"/>
    <col min="11010" max="11010" width="50.1796875" style="23" customWidth="1"/>
    <col min="11011" max="11011" width="11.26953125" style="23" customWidth="1"/>
    <col min="11012" max="11012" width="50.1796875" style="23" customWidth="1"/>
    <col min="11013" max="11014" width="12.54296875" style="23" customWidth="1"/>
    <col min="11015" max="11015" width="14.1796875" style="23" customWidth="1"/>
    <col min="11016" max="11264" width="9.1796875" style="23"/>
    <col min="11265" max="11265" width="5.81640625" style="23" customWidth="1"/>
    <col min="11266" max="11266" width="50.1796875" style="23" customWidth="1"/>
    <col min="11267" max="11267" width="11.26953125" style="23" customWidth="1"/>
    <col min="11268" max="11268" width="50.1796875" style="23" customWidth="1"/>
    <col min="11269" max="11270" width="12.54296875" style="23" customWidth="1"/>
    <col min="11271" max="11271" width="14.1796875" style="23" customWidth="1"/>
    <col min="11272" max="11520" width="9.1796875" style="23"/>
    <col min="11521" max="11521" width="5.81640625" style="23" customWidth="1"/>
    <col min="11522" max="11522" width="50.1796875" style="23" customWidth="1"/>
    <col min="11523" max="11523" width="11.26953125" style="23" customWidth="1"/>
    <col min="11524" max="11524" width="50.1796875" style="23" customWidth="1"/>
    <col min="11525" max="11526" width="12.54296875" style="23" customWidth="1"/>
    <col min="11527" max="11527" width="14.1796875" style="23" customWidth="1"/>
    <col min="11528" max="11776" width="9.1796875" style="23"/>
    <col min="11777" max="11777" width="5.81640625" style="23" customWidth="1"/>
    <col min="11778" max="11778" width="50.1796875" style="23" customWidth="1"/>
    <col min="11779" max="11779" width="11.26953125" style="23" customWidth="1"/>
    <col min="11780" max="11780" width="50.1796875" style="23" customWidth="1"/>
    <col min="11781" max="11782" width="12.54296875" style="23" customWidth="1"/>
    <col min="11783" max="11783" width="14.1796875" style="23" customWidth="1"/>
    <col min="11784" max="12032" width="9.1796875" style="23"/>
    <col min="12033" max="12033" width="5.81640625" style="23" customWidth="1"/>
    <col min="12034" max="12034" width="50.1796875" style="23" customWidth="1"/>
    <col min="12035" max="12035" width="11.26953125" style="23" customWidth="1"/>
    <col min="12036" max="12036" width="50.1796875" style="23" customWidth="1"/>
    <col min="12037" max="12038" width="12.54296875" style="23" customWidth="1"/>
    <col min="12039" max="12039" width="14.1796875" style="23" customWidth="1"/>
    <col min="12040" max="12288" width="9.1796875" style="23"/>
    <col min="12289" max="12289" width="5.81640625" style="23" customWidth="1"/>
    <col min="12290" max="12290" width="50.1796875" style="23" customWidth="1"/>
    <col min="12291" max="12291" width="11.26953125" style="23" customWidth="1"/>
    <col min="12292" max="12292" width="50.1796875" style="23" customWidth="1"/>
    <col min="12293" max="12294" width="12.54296875" style="23" customWidth="1"/>
    <col min="12295" max="12295" width="14.1796875" style="23" customWidth="1"/>
    <col min="12296" max="12544" width="9.1796875" style="23"/>
    <col min="12545" max="12545" width="5.81640625" style="23" customWidth="1"/>
    <col min="12546" max="12546" width="50.1796875" style="23" customWidth="1"/>
    <col min="12547" max="12547" width="11.26953125" style="23" customWidth="1"/>
    <col min="12548" max="12548" width="50.1796875" style="23" customWidth="1"/>
    <col min="12549" max="12550" width="12.54296875" style="23" customWidth="1"/>
    <col min="12551" max="12551" width="14.1796875" style="23" customWidth="1"/>
    <col min="12552" max="12800" width="9.1796875" style="23"/>
    <col min="12801" max="12801" width="5.81640625" style="23" customWidth="1"/>
    <col min="12802" max="12802" width="50.1796875" style="23" customWidth="1"/>
    <col min="12803" max="12803" width="11.26953125" style="23" customWidth="1"/>
    <col min="12804" max="12804" width="50.1796875" style="23" customWidth="1"/>
    <col min="12805" max="12806" width="12.54296875" style="23" customWidth="1"/>
    <col min="12807" max="12807" width="14.1796875" style="23" customWidth="1"/>
    <col min="12808" max="13056" width="9.1796875" style="23"/>
    <col min="13057" max="13057" width="5.81640625" style="23" customWidth="1"/>
    <col min="13058" max="13058" width="50.1796875" style="23" customWidth="1"/>
    <col min="13059" max="13059" width="11.26953125" style="23" customWidth="1"/>
    <col min="13060" max="13060" width="50.1796875" style="23" customWidth="1"/>
    <col min="13061" max="13062" width="12.54296875" style="23" customWidth="1"/>
    <col min="13063" max="13063" width="14.1796875" style="23" customWidth="1"/>
    <col min="13064" max="13312" width="9.1796875" style="23"/>
    <col min="13313" max="13313" width="5.81640625" style="23" customWidth="1"/>
    <col min="13314" max="13314" width="50.1796875" style="23" customWidth="1"/>
    <col min="13315" max="13315" width="11.26953125" style="23" customWidth="1"/>
    <col min="13316" max="13316" width="50.1796875" style="23" customWidth="1"/>
    <col min="13317" max="13318" width="12.54296875" style="23" customWidth="1"/>
    <col min="13319" max="13319" width="14.1796875" style="23" customWidth="1"/>
    <col min="13320" max="13568" width="9.1796875" style="23"/>
    <col min="13569" max="13569" width="5.81640625" style="23" customWidth="1"/>
    <col min="13570" max="13570" width="50.1796875" style="23" customWidth="1"/>
    <col min="13571" max="13571" width="11.26953125" style="23" customWidth="1"/>
    <col min="13572" max="13572" width="50.1796875" style="23" customWidth="1"/>
    <col min="13573" max="13574" width="12.54296875" style="23" customWidth="1"/>
    <col min="13575" max="13575" width="14.1796875" style="23" customWidth="1"/>
    <col min="13576" max="13824" width="9.1796875" style="23"/>
    <col min="13825" max="13825" width="5.81640625" style="23" customWidth="1"/>
    <col min="13826" max="13826" width="50.1796875" style="23" customWidth="1"/>
    <col min="13827" max="13827" width="11.26953125" style="23" customWidth="1"/>
    <col min="13828" max="13828" width="50.1796875" style="23" customWidth="1"/>
    <col min="13829" max="13830" width="12.54296875" style="23" customWidth="1"/>
    <col min="13831" max="13831" width="14.1796875" style="23" customWidth="1"/>
    <col min="13832" max="14080" width="9.1796875" style="23"/>
    <col min="14081" max="14081" width="5.81640625" style="23" customWidth="1"/>
    <col min="14082" max="14082" width="50.1796875" style="23" customWidth="1"/>
    <col min="14083" max="14083" width="11.26953125" style="23" customWidth="1"/>
    <col min="14084" max="14084" width="50.1796875" style="23" customWidth="1"/>
    <col min="14085" max="14086" width="12.54296875" style="23" customWidth="1"/>
    <col min="14087" max="14087" width="14.1796875" style="23" customWidth="1"/>
    <col min="14088" max="14336" width="9.1796875" style="23"/>
    <col min="14337" max="14337" width="5.81640625" style="23" customWidth="1"/>
    <col min="14338" max="14338" width="50.1796875" style="23" customWidth="1"/>
    <col min="14339" max="14339" width="11.26953125" style="23" customWidth="1"/>
    <col min="14340" max="14340" width="50.1796875" style="23" customWidth="1"/>
    <col min="14341" max="14342" width="12.54296875" style="23" customWidth="1"/>
    <col min="14343" max="14343" width="14.1796875" style="23" customWidth="1"/>
    <col min="14344" max="14592" width="9.1796875" style="23"/>
    <col min="14593" max="14593" width="5.81640625" style="23" customWidth="1"/>
    <col min="14594" max="14594" width="50.1796875" style="23" customWidth="1"/>
    <col min="14595" max="14595" width="11.26953125" style="23" customWidth="1"/>
    <col min="14596" max="14596" width="50.1796875" style="23" customWidth="1"/>
    <col min="14597" max="14598" width="12.54296875" style="23" customWidth="1"/>
    <col min="14599" max="14599" width="14.1796875" style="23" customWidth="1"/>
    <col min="14600" max="14848" width="9.1796875" style="23"/>
    <col min="14849" max="14849" width="5.81640625" style="23" customWidth="1"/>
    <col min="14850" max="14850" width="50.1796875" style="23" customWidth="1"/>
    <col min="14851" max="14851" width="11.26953125" style="23" customWidth="1"/>
    <col min="14852" max="14852" width="50.1796875" style="23" customWidth="1"/>
    <col min="14853" max="14854" width="12.54296875" style="23" customWidth="1"/>
    <col min="14855" max="14855" width="14.1796875" style="23" customWidth="1"/>
    <col min="14856" max="15104" width="9.1796875" style="23"/>
    <col min="15105" max="15105" width="5.81640625" style="23" customWidth="1"/>
    <col min="15106" max="15106" width="50.1796875" style="23" customWidth="1"/>
    <col min="15107" max="15107" width="11.26953125" style="23" customWidth="1"/>
    <col min="15108" max="15108" width="50.1796875" style="23" customWidth="1"/>
    <col min="15109" max="15110" width="12.54296875" style="23" customWidth="1"/>
    <col min="15111" max="15111" width="14.1796875" style="23" customWidth="1"/>
    <col min="15112" max="15360" width="9.1796875" style="23"/>
    <col min="15361" max="15361" width="5.81640625" style="23" customWidth="1"/>
    <col min="15362" max="15362" width="50.1796875" style="23" customWidth="1"/>
    <col min="15363" max="15363" width="11.26953125" style="23" customWidth="1"/>
    <col min="15364" max="15364" width="50.1796875" style="23" customWidth="1"/>
    <col min="15365" max="15366" width="12.54296875" style="23" customWidth="1"/>
    <col min="15367" max="15367" width="14.1796875" style="23" customWidth="1"/>
    <col min="15368" max="15616" width="9.1796875" style="23"/>
    <col min="15617" max="15617" width="5.81640625" style="23" customWidth="1"/>
    <col min="15618" max="15618" width="50.1796875" style="23" customWidth="1"/>
    <col min="15619" max="15619" width="11.26953125" style="23" customWidth="1"/>
    <col min="15620" max="15620" width="50.1796875" style="23" customWidth="1"/>
    <col min="15621" max="15622" width="12.54296875" style="23" customWidth="1"/>
    <col min="15623" max="15623" width="14.1796875" style="23" customWidth="1"/>
    <col min="15624" max="15872" width="9.1796875" style="23"/>
    <col min="15873" max="15873" width="5.81640625" style="23" customWidth="1"/>
    <col min="15874" max="15874" width="50.1796875" style="23" customWidth="1"/>
    <col min="15875" max="15875" width="11.26953125" style="23" customWidth="1"/>
    <col min="15876" max="15876" width="50.1796875" style="23" customWidth="1"/>
    <col min="15877" max="15878" width="12.54296875" style="23" customWidth="1"/>
    <col min="15879" max="15879" width="14.1796875" style="23" customWidth="1"/>
    <col min="15880" max="16128" width="9.1796875" style="23"/>
    <col min="16129" max="16129" width="5.81640625" style="23" customWidth="1"/>
    <col min="16130" max="16130" width="50.1796875" style="23" customWidth="1"/>
    <col min="16131" max="16131" width="11.26953125" style="23" customWidth="1"/>
    <col min="16132" max="16132" width="50.1796875" style="23" customWidth="1"/>
    <col min="16133" max="16134" width="12.54296875" style="23" customWidth="1"/>
    <col min="16135" max="16135" width="14.1796875" style="23" customWidth="1"/>
    <col min="16136" max="16384" width="9.1796875" style="23"/>
  </cols>
  <sheetData>
    <row r="1" spans="1:10" ht="19" thickBot="1" x14ac:dyDescent="0.4">
      <c r="A1" s="195" t="s">
        <v>164</v>
      </c>
      <c r="B1" s="196"/>
      <c r="C1" s="196"/>
      <c r="D1" s="196"/>
      <c r="E1" s="196"/>
      <c r="F1" s="196"/>
      <c r="G1" s="197"/>
    </row>
    <row r="2" spans="1:10" ht="14.5" x14ac:dyDescent="0.35">
      <c r="A2" s="56" t="s">
        <v>165</v>
      </c>
      <c r="B2" s="57"/>
      <c r="C2" s="58"/>
      <c r="D2" s="57"/>
      <c r="E2" s="57"/>
      <c r="F2" s="57"/>
      <c r="G2" s="27"/>
    </row>
    <row r="3" spans="1:10" ht="14.5" x14ac:dyDescent="0.35">
      <c r="A3" s="28"/>
      <c r="B3" s="25"/>
      <c r="C3" s="58"/>
      <c r="D3" s="29"/>
      <c r="E3" s="59"/>
      <c r="F3" s="59"/>
      <c r="G3" s="27"/>
    </row>
    <row r="4" spans="1:10" ht="7.5" customHeight="1" x14ac:dyDescent="0.35">
      <c r="A4" s="198"/>
      <c r="B4" s="199"/>
      <c r="C4" s="199"/>
      <c r="D4" s="199"/>
      <c r="E4" s="199"/>
      <c r="F4" s="199"/>
      <c r="G4" s="200"/>
    </row>
    <row r="5" spans="1:10" s="30" customFormat="1" ht="18.75" customHeight="1" x14ac:dyDescent="0.35">
      <c r="A5" s="193" t="s">
        <v>100</v>
      </c>
      <c r="B5" s="194" t="s">
        <v>101</v>
      </c>
      <c r="C5" s="194"/>
      <c r="D5" s="194"/>
      <c r="E5" s="194"/>
      <c r="F5" s="194"/>
      <c r="G5" s="194"/>
    </row>
    <row r="6" spans="1:10" s="32" customFormat="1" ht="52" x14ac:dyDescent="0.35">
      <c r="A6" s="193"/>
      <c r="B6" s="31" t="s">
        <v>102</v>
      </c>
      <c r="C6" s="31" t="s">
        <v>103</v>
      </c>
      <c r="D6" s="31" t="s">
        <v>104</v>
      </c>
      <c r="E6" s="31" t="s">
        <v>105</v>
      </c>
      <c r="F6" s="31" t="s">
        <v>106</v>
      </c>
      <c r="G6" s="31" t="s">
        <v>107</v>
      </c>
    </row>
    <row r="7" spans="1:10" x14ac:dyDescent="0.35">
      <c r="A7" s="33"/>
      <c r="B7" s="36"/>
      <c r="C7" s="37"/>
      <c r="D7" s="36"/>
      <c r="E7" s="36"/>
      <c r="F7" s="36"/>
      <c r="G7" s="37"/>
    </row>
    <row r="8" spans="1:10" x14ac:dyDescent="0.35">
      <c r="A8" s="33"/>
      <c r="B8" s="36"/>
      <c r="C8" s="37"/>
      <c r="D8" s="36"/>
      <c r="E8" s="36"/>
      <c r="F8" s="36"/>
      <c r="G8" s="37"/>
    </row>
    <row r="9" spans="1:10" ht="13" x14ac:dyDescent="0.35">
      <c r="A9" s="60">
        <v>1</v>
      </c>
      <c r="B9" s="60" t="s">
        <v>166</v>
      </c>
      <c r="C9" s="60"/>
      <c r="D9" s="60"/>
      <c r="E9" s="60"/>
      <c r="F9" s="60"/>
      <c r="G9" s="60"/>
      <c r="H9" s="23" t="s">
        <v>383</v>
      </c>
      <c r="I9" s="23" t="s">
        <v>384</v>
      </c>
      <c r="J9" s="23" t="s">
        <v>385</v>
      </c>
    </row>
    <row r="10" spans="1:10" ht="13" x14ac:dyDescent="0.35">
      <c r="A10" s="33"/>
      <c r="B10" s="36"/>
      <c r="C10" s="133">
        <v>1</v>
      </c>
      <c r="D10" s="133" t="s">
        <v>108</v>
      </c>
      <c r="E10" s="134">
        <v>10</v>
      </c>
      <c r="F10" s="134">
        <v>20</v>
      </c>
      <c r="G10" s="135">
        <f>SUM(E10:F10)</f>
        <v>30</v>
      </c>
    </row>
    <row r="11" spans="1:10" ht="13" x14ac:dyDescent="0.35">
      <c r="A11" s="33"/>
      <c r="B11" s="36"/>
      <c r="C11" s="133">
        <v>2</v>
      </c>
      <c r="D11" s="133" t="s">
        <v>167</v>
      </c>
      <c r="E11" s="134">
        <v>10</v>
      </c>
      <c r="F11" s="134">
        <v>10</v>
      </c>
      <c r="G11" s="135">
        <f t="shared" ref="G11:G74" si="0">SUM(E11:F11)</f>
        <v>20</v>
      </c>
    </row>
    <row r="12" spans="1:10" ht="13" x14ac:dyDescent="0.35">
      <c r="A12" s="33"/>
      <c r="B12" s="36"/>
      <c r="C12" s="133">
        <v>3</v>
      </c>
      <c r="D12" s="133" t="s">
        <v>168</v>
      </c>
      <c r="E12" s="134">
        <v>10</v>
      </c>
      <c r="F12" s="134">
        <v>10</v>
      </c>
      <c r="G12" s="135">
        <f t="shared" si="0"/>
        <v>20</v>
      </c>
    </row>
    <row r="13" spans="1:10" ht="13" x14ac:dyDescent="0.35">
      <c r="A13" s="33"/>
      <c r="B13" s="36"/>
      <c r="C13" s="133">
        <v>4</v>
      </c>
      <c r="D13" s="133" t="s">
        <v>169</v>
      </c>
      <c r="E13" s="134">
        <v>20</v>
      </c>
      <c r="F13" s="134">
        <v>30</v>
      </c>
      <c r="G13" s="135">
        <f t="shared" si="0"/>
        <v>50</v>
      </c>
    </row>
    <row r="14" spans="1:10" ht="13" x14ac:dyDescent="0.35">
      <c r="A14" s="33"/>
      <c r="B14" s="36"/>
      <c r="C14" s="133">
        <v>5</v>
      </c>
      <c r="D14" s="133" t="s">
        <v>170</v>
      </c>
      <c r="E14" s="134">
        <v>20</v>
      </c>
      <c r="F14" s="134">
        <v>20</v>
      </c>
      <c r="G14" s="135">
        <f t="shared" si="0"/>
        <v>40</v>
      </c>
    </row>
    <row r="15" spans="1:10" ht="13" x14ac:dyDescent="0.35">
      <c r="A15" s="33"/>
      <c r="B15" s="36"/>
      <c r="C15" s="133">
        <v>6</v>
      </c>
      <c r="D15" s="133" t="s">
        <v>171</v>
      </c>
      <c r="E15" s="134">
        <v>20</v>
      </c>
      <c r="F15" s="134">
        <v>20</v>
      </c>
      <c r="G15" s="135">
        <f t="shared" si="0"/>
        <v>40</v>
      </c>
    </row>
    <row r="16" spans="1:10" ht="13" x14ac:dyDescent="0.35">
      <c r="A16" s="33"/>
      <c r="B16" s="36"/>
      <c r="C16" s="133">
        <v>7</v>
      </c>
      <c r="D16" s="133" t="s">
        <v>172</v>
      </c>
      <c r="E16" s="134">
        <v>20</v>
      </c>
      <c r="F16" s="134">
        <v>20</v>
      </c>
      <c r="G16" s="135">
        <f t="shared" si="0"/>
        <v>40</v>
      </c>
    </row>
    <row r="17" spans="1:9" ht="13" x14ac:dyDescent="0.35">
      <c r="A17" s="33"/>
      <c r="B17" s="36"/>
      <c r="C17" s="133">
        <v>8</v>
      </c>
      <c r="D17" s="133" t="s">
        <v>173</v>
      </c>
      <c r="E17" s="134">
        <v>20</v>
      </c>
      <c r="F17" s="134">
        <v>20</v>
      </c>
      <c r="G17" s="135">
        <f t="shared" si="0"/>
        <v>40</v>
      </c>
    </row>
    <row r="18" spans="1:9" ht="13" x14ac:dyDescent="0.35">
      <c r="A18" s="33"/>
      <c r="B18" s="36"/>
      <c r="C18" s="133">
        <v>9</v>
      </c>
      <c r="D18" s="133" t="s">
        <v>174</v>
      </c>
      <c r="E18" s="134">
        <v>20</v>
      </c>
      <c r="F18" s="134">
        <v>20</v>
      </c>
      <c r="G18" s="135">
        <f t="shared" si="0"/>
        <v>40</v>
      </c>
    </row>
    <row r="19" spans="1:9" ht="13" x14ac:dyDescent="0.35">
      <c r="A19" s="33"/>
      <c r="B19" s="36"/>
      <c r="C19" s="133">
        <v>10</v>
      </c>
      <c r="D19" s="133" t="s">
        <v>175</v>
      </c>
      <c r="E19" s="134">
        <v>20</v>
      </c>
      <c r="F19" s="134">
        <v>20</v>
      </c>
      <c r="G19" s="135">
        <f t="shared" si="0"/>
        <v>40</v>
      </c>
    </row>
    <row r="20" spans="1:9" ht="13" x14ac:dyDescent="0.35">
      <c r="A20" s="33"/>
      <c r="B20" s="36"/>
      <c r="C20" s="133">
        <v>11</v>
      </c>
      <c r="D20" s="133" t="s">
        <v>176</v>
      </c>
      <c r="E20" s="134">
        <v>20</v>
      </c>
      <c r="F20" s="134">
        <v>20</v>
      </c>
      <c r="G20" s="135">
        <f t="shared" si="0"/>
        <v>40</v>
      </c>
      <c r="H20" s="129">
        <f>400/60</f>
        <v>6.666666666666667</v>
      </c>
      <c r="I20" s="129">
        <f>H20/8</f>
        <v>0.83333333333333337</v>
      </c>
    </row>
    <row r="21" spans="1:9" x14ac:dyDescent="0.35">
      <c r="A21" s="33"/>
      <c r="B21" s="36"/>
      <c r="C21" s="37"/>
      <c r="D21" s="36"/>
      <c r="E21" s="36"/>
      <c r="F21" s="36"/>
      <c r="G21" s="37"/>
    </row>
    <row r="22" spans="1:9" ht="13" x14ac:dyDescent="0.35">
      <c r="A22" s="60">
        <v>2</v>
      </c>
      <c r="B22" s="60" t="s">
        <v>169</v>
      </c>
      <c r="C22" s="60"/>
      <c r="D22" s="60"/>
      <c r="E22" s="60"/>
      <c r="F22" s="60"/>
      <c r="G22" s="37"/>
    </row>
    <row r="23" spans="1:9" ht="13" x14ac:dyDescent="0.35">
      <c r="A23" s="49"/>
      <c r="B23" s="62"/>
      <c r="C23" s="133">
        <v>1</v>
      </c>
      <c r="D23" s="133" t="s">
        <v>108</v>
      </c>
      <c r="E23" s="134">
        <v>10</v>
      </c>
      <c r="F23" s="134">
        <v>15</v>
      </c>
      <c r="G23" s="135">
        <f t="shared" si="0"/>
        <v>25</v>
      </c>
    </row>
    <row r="24" spans="1:9" ht="13" x14ac:dyDescent="0.35">
      <c r="A24" s="49"/>
      <c r="B24" s="62"/>
      <c r="C24" s="133">
        <v>2</v>
      </c>
      <c r="D24" s="133" t="s">
        <v>177</v>
      </c>
      <c r="E24" s="134">
        <v>20</v>
      </c>
      <c r="F24" s="134">
        <v>20</v>
      </c>
      <c r="G24" s="135">
        <f t="shared" si="0"/>
        <v>40</v>
      </c>
    </row>
    <row r="25" spans="1:9" ht="13" x14ac:dyDescent="0.35">
      <c r="A25" s="49"/>
      <c r="B25" s="62"/>
      <c r="C25" s="133">
        <v>3</v>
      </c>
      <c r="D25" s="133" t="s">
        <v>178</v>
      </c>
      <c r="E25" s="134">
        <v>30</v>
      </c>
      <c r="F25" s="134">
        <v>20</v>
      </c>
      <c r="G25" s="135">
        <f t="shared" si="0"/>
        <v>50</v>
      </c>
    </row>
    <row r="26" spans="1:9" ht="13" x14ac:dyDescent="0.35">
      <c r="A26" s="49"/>
      <c r="B26" s="62"/>
      <c r="C26" s="133">
        <v>4</v>
      </c>
      <c r="D26" s="133" t="s">
        <v>179</v>
      </c>
      <c r="E26" s="134">
        <v>20</v>
      </c>
      <c r="F26" s="134">
        <v>20</v>
      </c>
      <c r="G26" s="135">
        <f t="shared" si="0"/>
        <v>40</v>
      </c>
    </row>
    <row r="27" spans="1:9" ht="13" x14ac:dyDescent="0.35">
      <c r="A27" s="49"/>
      <c r="B27" s="62"/>
      <c r="C27" s="133">
        <v>5</v>
      </c>
      <c r="D27" s="133" t="s">
        <v>180</v>
      </c>
      <c r="E27" s="134">
        <v>20</v>
      </c>
      <c r="F27" s="134">
        <v>20</v>
      </c>
      <c r="G27" s="135">
        <f t="shared" si="0"/>
        <v>40</v>
      </c>
    </row>
    <row r="28" spans="1:9" ht="13" x14ac:dyDescent="0.35">
      <c r="A28" s="49"/>
      <c r="B28" s="62"/>
      <c r="C28" s="133">
        <v>6</v>
      </c>
      <c r="D28" s="133" t="s">
        <v>181</v>
      </c>
      <c r="E28" s="134">
        <v>20</v>
      </c>
      <c r="F28" s="134">
        <v>20</v>
      </c>
      <c r="G28" s="135">
        <f t="shared" si="0"/>
        <v>40</v>
      </c>
    </row>
    <row r="29" spans="1:9" ht="13" x14ac:dyDescent="0.35">
      <c r="A29" s="49"/>
      <c r="B29" s="62"/>
      <c r="C29" s="133">
        <v>7</v>
      </c>
      <c r="D29" s="133" t="s">
        <v>182</v>
      </c>
      <c r="E29" s="134">
        <v>20</v>
      </c>
      <c r="F29" s="134">
        <v>20</v>
      </c>
      <c r="G29" s="135">
        <f t="shared" si="0"/>
        <v>40</v>
      </c>
    </row>
    <row r="30" spans="1:9" ht="13" x14ac:dyDescent="0.35">
      <c r="A30" s="49"/>
      <c r="B30" s="62"/>
      <c r="C30" s="133">
        <v>8</v>
      </c>
      <c r="D30" s="133" t="s">
        <v>183</v>
      </c>
      <c r="E30" s="134">
        <v>20</v>
      </c>
      <c r="F30" s="134">
        <v>20</v>
      </c>
      <c r="G30" s="135">
        <f t="shared" si="0"/>
        <v>40</v>
      </c>
    </row>
    <row r="31" spans="1:9" ht="13" x14ac:dyDescent="0.35">
      <c r="A31" s="49"/>
      <c r="B31" s="62"/>
      <c r="C31" s="133">
        <v>9</v>
      </c>
      <c r="D31" s="133" t="s">
        <v>184</v>
      </c>
      <c r="E31" s="134">
        <v>20</v>
      </c>
      <c r="F31" s="134">
        <v>20</v>
      </c>
      <c r="G31" s="135">
        <f t="shared" si="0"/>
        <v>40</v>
      </c>
    </row>
    <row r="32" spans="1:9" ht="13" x14ac:dyDescent="0.35">
      <c r="A32" s="49"/>
      <c r="B32" s="62"/>
      <c r="C32" s="133">
        <v>10</v>
      </c>
      <c r="D32" s="133" t="s">
        <v>185</v>
      </c>
      <c r="E32" s="134">
        <v>30</v>
      </c>
      <c r="F32" s="134">
        <v>20</v>
      </c>
      <c r="G32" s="135">
        <f t="shared" si="0"/>
        <v>50</v>
      </c>
    </row>
    <row r="33" spans="1:9" ht="13" x14ac:dyDescent="0.35">
      <c r="A33" s="49"/>
      <c r="B33" s="62"/>
      <c r="C33" s="133">
        <v>11</v>
      </c>
      <c r="D33" s="133" t="s">
        <v>186</v>
      </c>
      <c r="E33" s="134">
        <v>20</v>
      </c>
      <c r="F33" s="134">
        <v>20</v>
      </c>
      <c r="G33" s="135">
        <f t="shared" si="0"/>
        <v>40</v>
      </c>
    </row>
    <row r="34" spans="1:9" ht="13" x14ac:dyDescent="0.35">
      <c r="A34" s="49"/>
      <c r="B34" s="62"/>
      <c r="C34" s="133">
        <v>12</v>
      </c>
      <c r="D34" s="133" t="s">
        <v>187</v>
      </c>
      <c r="E34" s="134">
        <v>30</v>
      </c>
      <c r="F34" s="134">
        <v>20</v>
      </c>
      <c r="G34" s="135">
        <f t="shared" si="0"/>
        <v>50</v>
      </c>
    </row>
    <row r="35" spans="1:9" ht="13" x14ac:dyDescent="0.35">
      <c r="A35" s="49"/>
      <c r="B35" s="62"/>
      <c r="C35" s="133">
        <v>13</v>
      </c>
      <c r="D35" s="133" t="s">
        <v>188</v>
      </c>
      <c r="E35" s="134">
        <v>30</v>
      </c>
      <c r="F35" s="134">
        <v>30</v>
      </c>
      <c r="G35" s="135">
        <f t="shared" si="0"/>
        <v>60</v>
      </c>
    </row>
    <row r="36" spans="1:9" ht="13" x14ac:dyDescent="0.35">
      <c r="A36" s="49"/>
      <c r="B36" s="62"/>
      <c r="C36" s="133">
        <v>14</v>
      </c>
      <c r="D36" s="133" t="s">
        <v>189</v>
      </c>
      <c r="E36" s="134">
        <v>30</v>
      </c>
      <c r="F36" s="134">
        <v>30</v>
      </c>
      <c r="G36" s="135">
        <f t="shared" si="0"/>
        <v>60</v>
      </c>
    </row>
    <row r="37" spans="1:9" ht="13" x14ac:dyDescent="0.35">
      <c r="A37" s="49"/>
      <c r="B37" s="62"/>
      <c r="C37" s="133">
        <v>15</v>
      </c>
      <c r="D37" s="133" t="s">
        <v>190</v>
      </c>
      <c r="E37" s="134">
        <v>30</v>
      </c>
      <c r="F37" s="134">
        <v>20</v>
      </c>
      <c r="G37" s="135">
        <f t="shared" si="0"/>
        <v>50</v>
      </c>
    </row>
    <row r="38" spans="1:9" ht="13" x14ac:dyDescent="0.35">
      <c r="A38" s="49"/>
      <c r="B38" s="62"/>
      <c r="C38" s="133">
        <v>16</v>
      </c>
      <c r="D38" s="133" t="s">
        <v>191</v>
      </c>
      <c r="E38" s="134">
        <v>30</v>
      </c>
      <c r="F38" s="134">
        <v>20</v>
      </c>
      <c r="G38" s="135">
        <f t="shared" si="0"/>
        <v>50</v>
      </c>
    </row>
    <row r="39" spans="1:9" ht="13" x14ac:dyDescent="0.35">
      <c r="A39" s="49"/>
      <c r="B39" s="62"/>
      <c r="C39" s="133">
        <v>17</v>
      </c>
      <c r="D39" s="133" t="s">
        <v>192</v>
      </c>
      <c r="E39" s="134">
        <v>30</v>
      </c>
      <c r="F39" s="134">
        <v>20</v>
      </c>
      <c r="G39" s="135">
        <f t="shared" si="0"/>
        <v>50</v>
      </c>
    </row>
    <row r="40" spans="1:9" ht="13" x14ac:dyDescent="0.35">
      <c r="A40" s="49"/>
      <c r="B40" s="62"/>
      <c r="C40" s="133">
        <v>18</v>
      </c>
      <c r="D40" s="133" t="s">
        <v>193</v>
      </c>
      <c r="E40" s="134">
        <v>30</v>
      </c>
      <c r="F40" s="134">
        <v>20</v>
      </c>
      <c r="G40" s="135">
        <f t="shared" si="0"/>
        <v>50</v>
      </c>
    </row>
    <row r="41" spans="1:9" ht="13" x14ac:dyDescent="0.35">
      <c r="A41" s="49"/>
      <c r="B41" s="62"/>
      <c r="C41" s="133">
        <v>19</v>
      </c>
      <c r="D41" s="133" t="s">
        <v>194</v>
      </c>
      <c r="E41" s="134">
        <v>30</v>
      </c>
      <c r="F41" s="134">
        <v>20</v>
      </c>
      <c r="G41" s="135">
        <f t="shared" si="0"/>
        <v>50</v>
      </c>
    </row>
    <row r="42" spans="1:9" ht="13" x14ac:dyDescent="0.35">
      <c r="A42" s="49"/>
      <c r="B42" s="62"/>
      <c r="C42" s="133">
        <v>20</v>
      </c>
      <c r="D42" s="133" t="s">
        <v>195</v>
      </c>
      <c r="E42" s="134">
        <v>20</v>
      </c>
      <c r="F42" s="134">
        <v>20</v>
      </c>
      <c r="G42" s="135">
        <f t="shared" si="0"/>
        <v>40</v>
      </c>
    </row>
    <row r="43" spans="1:9" ht="13" x14ac:dyDescent="0.35">
      <c r="A43" s="49"/>
      <c r="B43" s="62"/>
      <c r="C43" s="133">
        <v>21</v>
      </c>
      <c r="D43" s="133" t="s">
        <v>196</v>
      </c>
      <c r="E43" s="134">
        <v>30</v>
      </c>
      <c r="F43" s="134">
        <v>20</v>
      </c>
      <c r="G43" s="135">
        <f t="shared" si="0"/>
        <v>50</v>
      </c>
    </row>
    <row r="44" spans="1:9" ht="13" x14ac:dyDescent="0.35">
      <c r="A44" s="49"/>
      <c r="B44" s="62"/>
      <c r="C44" s="133">
        <v>22</v>
      </c>
      <c r="D44" s="133" t="s">
        <v>197</v>
      </c>
      <c r="E44" s="134">
        <v>30</v>
      </c>
      <c r="F44" s="134">
        <v>20</v>
      </c>
      <c r="G44" s="135">
        <f t="shared" si="0"/>
        <v>50</v>
      </c>
    </row>
    <row r="45" spans="1:9" ht="13" x14ac:dyDescent="0.35">
      <c r="A45" s="49"/>
      <c r="B45" s="62"/>
      <c r="C45" s="133">
        <v>23</v>
      </c>
      <c r="D45" s="133" t="s">
        <v>198</v>
      </c>
      <c r="E45" s="134">
        <v>30</v>
      </c>
      <c r="F45" s="134">
        <v>20</v>
      </c>
      <c r="G45" s="135">
        <f t="shared" si="0"/>
        <v>50</v>
      </c>
    </row>
    <row r="46" spans="1:9" ht="13" x14ac:dyDescent="0.35">
      <c r="A46" s="49"/>
      <c r="B46" s="62"/>
      <c r="C46" s="133">
        <v>24</v>
      </c>
      <c r="D46" s="133" t="s">
        <v>199</v>
      </c>
      <c r="E46" s="134">
        <v>20</v>
      </c>
      <c r="F46" s="134">
        <v>20</v>
      </c>
      <c r="G46" s="135">
        <f t="shared" si="0"/>
        <v>40</v>
      </c>
      <c r="H46" s="129">
        <f>SUM(G27:G46)/60</f>
        <v>15.666666666666666</v>
      </c>
      <c r="I46" s="23">
        <f>1095/60</f>
        <v>18.25</v>
      </c>
    </row>
    <row r="47" spans="1:9" x14ac:dyDescent="0.35">
      <c r="A47" s="33"/>
      <c r="B47" s="36"/>
      <c r="C47" s="37"/>
      <c r="D47" s="36"/>
      <c r="E47" s="36"/>
      <c r="F47" s="36"/>
      <c r="G47" s="37"/>
    </row>
    <row r="48" spans="1:9" ht="13" x14ac:dyDescent="0.35">
      <c r="A48" s="60">
        <v>3</v>
      </c>
      <c r="B48" s="60" t="s">
        <v>200</v>
      </c>
      <c r="C48" s="60"/>
      <c r="D48" s="60"/>
      <c r="E48" s="60"/>
      <c r="F48" s="60"/>
      <c r="G48" s="37"/>
    </row>
    <row r="49" spans="1:8" ht="13" x14ac:dyDescent="0.35">
      <c r="A49" s="49"/>
      <c r="B49" s="62"/>
      <c r="C49" s="136">
        <v>1</v>
      </c>
      <c r="D49" s="136" t="s">
        <v>108</v>
      </c>
      <c r="E49" s="137">
        <v>20</v>
      </c>
      <c r="F49" s="137">
        <v>20</v>
      </c>
      <c r="G49" s="138">
        <f t="shared" si="0"/>
        <v>40</v>
      </c>
    </row>
    <row r="50" spans="1:8" ht="13" x14ac:dyDescent="0.35">
      <c r="A50" s="49"/>
      <c r="B50" s="62"/>
      <c r="C50" s="136">
        <v>2</v>
      </c>
      <c r="D50" s="136" t="s">
        <v>201</v>
      </c>
      <c r="E50" s="137">
        <v>20</v>
      </c>
      <c r="F50" s="137">
        <v>30</v>
      </c>
      <c r="G50" s="138">
        <f t="shared" si="0"/>
        <v>50</v>
      </c>
    </row>
    <row r="51" spans="1:8" ht="13" x14ac:dyDescent="0.35">
      <c r="A51" s="49"/>
      <c r="B51" s="62"/>
      <c r="C51" s="136">
        <v>3</v>
      </c>
      <c r="D51" s="136" t="s">
        <v>202</v>
      </c>
      <c r="E51" s="137">
        <v>20</v>
      </c>
      <c r="F51" s="137">
        <v>30</v>
      </c>
      <c r="G51" s="138">
        <f t="shared" si="0"/>
        <v>50</v>
      </c>
    </row>
    <row r="52" spans="1:8" ht="13" x14ac:dyDescent="0.35">
      <c r="A52" s="49"/>
      <c r="B52" s="62"/>
      <c r="C52" s="136">
        <v>4</v>
      </c>
      <c r="D52" s="136" t="s">
        <v>203</v>
      </c>
      <c r="E52" s="137">
        <v>20</v>
      </c>
      <c r="F52" s="137">
        <v>30</v>
      </c>
      <c r="G52" s="138">
        <f t="shared" si="0"/>
        <v>50</v>
      </c>
    </row>
    <row r="53" spans="1:8" ht="13" x14ac:dyDescent="0.35">
      <c r="A53" s="49"/>
      <c r="B53" s="62"/>
      <c r="C53" s="136">
        <v>5</v>
      </c>
      <c r="D53" s="136" t="s">
        <v>204</v>
      </c>
      <c r="E53" s="137">
        <v>30</v>
      </c>
      <c r="F53" s="137">
        <v>30</v>
      </c>
      <c r="G53" s="138">
        <f t="shared" si="0"/>
        <v>60</v>
      </c>
    </row>
    <row r="54" spans="1:8" ht="13" x14ac:dyDescent="0.35">
      <c r="A54" s="49"/>
      <c r="B54" s="62"/>
      <c r="C54" s="136">
        <v>6</v>
      </c>
      <c r="D54" s="136" t="s">
        <v>205</v>
      </c>
      <c r="E54" s="137">
        <v>20</v>
      </c>
      <c r="F54" s="137">
        <v>20</v>
      </c>
      <c r="G54" s="138">
        <f t="shared" si="0"/>
        <v>40</v>
      </c>
    </row>
    <row r="55" spans="1:8" ht="13" x14ac:dyDescent="0.35">
      <c r="A55" s="49"/>
      <c r="B55" s="62"/>
      <c r="C55" s="136">
        <v>7</v>
      </c>
      <c r="D55" s="136" t="s">
        <v>206</v>
      </c>
      <c r="E55" s="137">
        <v>20</v>
      </c>
      <c r="F55" s="137">
        <v>20</v>
      </c>
      <c r="G55" s="138">
        <f t="shared" si="0"/>
        <v>40</v>
      </c>
      <c r="H55" s="23">
        <f>500/60</f>
        <v>8.3333333333333339</v>
      </c>
    </row>
    <row r="56" spans="1:8" ht="13" x14ac:dyDescent="0.35">
      <c r="A56" s="49"/>
      <c r="B56" s="62"/>
      <c r="C56" s="136">
        <v>8</v>
      </c>
      <c r="D56" s="136" t="s">
        <v>207</v>
      </c>
      <c r="E56" s="137">
        <v>20</v>
      </c>
      <c r="F56" s="137">
        <v>20</v>
      </c>
      <c r="G56" s="138">
        <f t="shared" si="0"/>
        <v>40</v>
      </c>
    </row>
    <row r="57" spans="1:8" ht="13" x14ac:dyDescent="0.35">
      <c r="A57" s="49"/>
      <c r="B57" s="62"/>
      <c r="C57" s="136">
        <v>9</v>
      </c>
      <c r="D57" s="136" t="s">
        <v>208</v>
      </c>
      <c r="E57" s="137">
        <v>20</v>
      </c>
      <c r="F57" s="137">
        <v>20</v>
      </c>
      <c r="G57" s="138">
        <f t="shared" si="0"/>
        <v>40</v>
      </c>
    </row>
    <row r="58" spans="1:8" ht="13" x14ac:dyDescent="0.35">
      <c r="A58" s="49"/>
      <c r="B58" s="62"/>
      <c r="C58" s="136">
        <v>10</v>
      </c>
      <c r="D58" s="136" t="s">
        <v>209</v>
      </c>
      <c r="E58" s="137">
        <v>20</v>
      </c>
      <c r="F58" s="137">
        <v>20</v>
      </c>
      <c r="G58" s="138">
        <f t="shared" si="0"/>
        <v>40</v>
      </c>
    </row>
    <row r="59" spans="1:8" ht="13" x14ac:dyDescent="0.35">
      <c r="A59" s="49"/>
      <c r="B59" s="62"/>
      <c r="C59" s="136">
        <v>11</v>
      </c>
      <c r="D59" s="136" t="s">
        <v>210</v>
      </c>
      <c r="E59" s="137">
        <v>20</v>
      </c>
      <c r="F59" s="137">
        <v>30</v>
      </c>
      <c r="G59" s="138">
        <f t="shared" si="0"/>
        <v>50</v>
      </c>
    </row>
    <row r="60" spans="1:8" x14ac:dyDescent="0.35">
      <c r="A60" s="33"/>
      <c r="B60" s="36"/>
      <c r="C60" s="37"/>
      <c r="D60" s="36"/>
      <c r="E60" s="36"/>
      <c r="F60" s="36"/>
      <c r="G60" s="37"/>
    </row>
    <row r="61" spans="1:8" ht="13" x14ac:dyDescent="0.35">
      <c r="A61" s="60">
        <v>4</v>
      </c>
      <c r="B61" s="60" t="s">
        <v>211</v>
      </c>
      <c r="C61" s="60"/>
      <c r="D61" s="60"/>
      <c r="E61" s="60"/>
      <c r="F61" s="60"/>
      <c r="G61" s="37"/>
    </row>
    <row r="62" spans="1:8" ht="13" x14ac:dyDescent="0.35">
      <c r="A62" s="33"/>
      <c r="B62" s="36"/>
      <c r="C62" s="61">
        <v>1</v>
      </c>
      <c r="D62" s="61" t="s">
        <v>108</v>
      </c>
      <c r="E62" s="36">
        <v>10</v>
      </c>
      <c r="F62" s="36">
        <v>10</v>
      </c>
      <c r="G62" s="37">
        <f t="shared" si="0"/>
        <v>20</v>
      </c>
    </row>
    <row r="63" spans="1:8" ht="13" x14ac:dyDescent="0.35">
      <c r="A63" s="33"/>
      <c r="B63" s="36"/>
      <c r="C63" s="61">
        <v>2</v>
      </c>
      <c r="D63" s="61" t="s">
        <v>212</v>
      </c>
      <c r="E63" s="36">
        <v>20</v>
      </c>
      <c r="F63" s="36">
        <v>20</v>
      </c>
      <c r="G63" s="37">
        <f t="shared" si="0"/>
        <v>40</v>
      </c>
    </row>
    <row r="64" spans="1:8" ht="13" x14ac:dyDescent="0.35">
      <c r="A64" s="33"/>
      <c r="B64" s="36"/>
      <c r="C64" s="61">
        <v>3</v>
      </c>
      <c r="D64" s="61" t="s">
        <v>213</v>
      </c>
      <c r="E64" s="36">
        <v>20</v>
      </c>
      <c r="F64" s="36">
        <v>20</v>
      </c>
      <c r="G64" s="37">
        <f t="shared" si="0"/>
        <v>40</v>
      </c>
    </row>
    <row r="65" spans="1:9" ht="13" x14ac:dyDescent="0.35">
      <c r="A65" s="33"/>
      <c r="B65" s="36"/>
      <c r="C65" s="61">
        <v>4</v>
      </c>
      <c r="D65" s="61" t="s">
        <v>214</v>
      </c>
      <c r="E65" s="36">
        <v>20</v>
      </c>
      <c r="F65" s="36">
        <v>20</v>
      </c>
      <c r="G65" s="37">
        <f t="shared" si="0"/>
        <v>40</v>
      </c>
    </row>
    <row r="66" spans="1:9" ht="13" x14ac:dyDescent="0.35">
      <c r="A66" s="33"/>
      <c r="B66" s="36"/>
      <c r="C66" s="61">
        <v>5</v>
      </c>
      <c r="D66" s="61" t="s">
        <v>215</v>
      </c>
      <c r="E66" s="36">
        <v>20</v>
      </c>
      <c r="F66" s="36">
        <v>20</v>
      </c>
      <c r="G66" s="37">
        <f t="shared" si="0"/>
        <v>40</v>
      </c>
    </row>
    <row r="67" spans="1:9" ht="13" x14ac:dyDescent="0.35">
      <c r="A67" s="33"/>
      <c r="B67" s="36"/>
      <c r="C67" s="61">
        <v>6</v>
      </c>
      <c r="D67" s="61" t="s">
        <v>216</v>
      </c>
      <c r="E67" s="36">
        <v>20</v>
      </c>
      <c r="F67" s="36">
        <v>20</v>
      </c>
      <c r="G67" s="37">
        <f t="shared" si="0"/>
        <v>40</v>
      </c>
    </row>
    <row r="68" spans="1:9" ht="13" x14ac:dyDescent="0.35">
      <c r="A68" s="33"/>
      <c r="B68" s="36"/>
      <c r="C68" s="61">
        <v>7</v>
      </c>
      <c r="D68" s="61" t="s">
        <v>217</v>
      </c>
      <c r="E68" s="36">
        <v>20</v>
      </c>
      <c r="F68" s="36">
        <v>20</v>
      </c>
      <c r="G68" s="37">
        <f t="shared" si="0"/>
        <v>40</v>
      </c>
    </row>
    <row r="69" spans="1:9" ht="13" x14ac:dyDescent="0.35">
      <c r="A69" s="33"/>
      <c r="B69" s="36"/>
      <c r="C69" s="61">
        <v>8</v>
      </c>
      <c r="D69" s="61" t="s">
        <v>218</v>
      </c>
      <c r="E69" s="36">
        <v>30</v>
      </c>
      <c r="F69" s="36">
        <v>20</v>
      </c>
      <c r="G69" s="37">
        <f t="shared" si="0"/>
        <v>50</v>
      </c>
    </row>
    <row r="70" spans="1:9" ht="13" x14ac:dyDescent="0.35">
      <c r="A70" s="33"/>
      <c r="B70" s="36"/>
      <c r="C70" s="61">
        <v>9</v>
      </c>
      <c r="D70" s="61" t="s">
        <v>219</v>
      </c>
      <c r="E70" s="36">
        <v>30</v>
      </c>
      <c r="F70" s="36">
        <v>20</v>
      </c>
      <c r="G70" s="37">
        <f t="shared" si="0"/>
        <v>50</v>
      </c>
    </row>
    <row r="71" spans="1:9" ht="13" x14ac:dyDescent="0.35">
      <c r="A71" s="33"/>
      <c r="B71" s="36"/>
      <c r="C71" s="61">
        <v>10</v>
      </c>
      <c r="D71" s="61" t="s">
        <v>220</v>
      </c>
      <c r="E71" s="36">
        <v>30</v>
      </c>
      <c r="F71" s="36">
        <v>20</v>
      </c>
      <c r="G71" s="37">
        <f t="shared" si="0"/>
        <v>50</v>
      </c>
    </row>
    <row r="72" spans="1:9" ht="13" x14ac:dyDescent="0.35">
      <c r="A72" s="33"/>
      <c r="B72" s="36"/>
      <c r="C72" s="61">
        <v>11</v>
      </c>
      <c r="D72" s="61" t="s">
        <v>221</v>
      </c>
      <c r="E72" s="36">
        <v>30</v>
      </c>
      <c r="F72" s="36">
        <v>30</v>
      </c>
      <c r="G72" s="37">
        <f t="shared" si="0"/>
        <v>60</v>
      </c>
      <c r="H72" s="23">
        <f>710/60</f>
        <v>11.833333333333334</v>
      </c>
    </row>
    <row r="73" spans="1:9" ht="13" x14ac:dyDescent="0.35">
      <c r="A73" s="33"/>
      <c r="B73" s="36"/>
      <c r="C73" s="61">
        <v>12</v>
      </c>
      <c r="D73" s="61" t="s">
        <v>222</v>
      </c>
      <c r="E73" s="36">
        <v>30</v>
      </c>
      <c r="F73" s="36">
        <v>30</v>
      </c>
      <c r="G73" s="37">
        <f t="shared" si="0"/>
        <v>60</v>
      </c>
    </row>
    <row r="74" spans="1:9" ht="13" x14ac:dyDescent="0.35">
      <c r="A74" s="33"/>
      <c r="B74" s="36"/>
      <c r="C74" s="61">
        <v>13</v>
      </c>
      <c r="D74" s="61" t="s">
        <v>223</v>
      </c>
      <c r="E74" s="36">
        <v>20</v>
      </c>
      <c r="F74" s="36">
        <v>30</v>
      </c>
      <c r="G74" s="37">
        <f t="shared" si="0"/>
        <v>50</v>
      </c>
    </row>
    <row r="75" spans="1:9" ht="13" x14ac:dyDescent="0.35">
      <c r="A75" s="33"/>
      <c r="B75" s="36"/>
      <c r="C75" s="61">
        <v>14</v>
      </c>
      <c r="D75" s="61" t="s">
        <v>173</v>
      </c>
      <c r="E75" s="36">
        <v>20</v>
      </c>
      <c r="F75" s="36">
        <v>20</v>
      </c>
      <c r="G75" s="37">
        <f t="shared" ref="G75:G99" si="1">SUM(E75:F75)</f>
        <v>40</v>
      </c>
    </row>
    <row r="76" spans="1:9" ht="13" x14ac:dyDescent="0.35">
      <c r="A76" s="33"/>
      <c r="B76" s="36"/>
      <c r="C76" s="61">
        <v>15</v>
      </c>
      <c r="D76" s="61" t="s">
        <v>224</v>
      </c>
      <c r="E76" s="36">
        <v>20</v>
      </c>
      <c r="F76" s="36">
        <v>30</v>
      </c>
      <c r="G76" s="37">
        <f t="shared" si="1"/>
        <v>50</v>
      </c>
    </row>
    <row r="77" spans="1:9" ht="13" x14ac:dyDescent="0.35">
      <c r="A77" s="33"/>
      <c r="B77" s="36"/>
      <c r="C77" s="61"/>
      <c r="D77" s="61"/>
      <c r="E77" s="36"/>
      <c r="F77" s="36"/>
      <c r="G77" s="37"/>
      <c r="H77" s="131">
        <f>SUM(G62:G76)/60</f>
        <v>11.166666666666666</v>
      </c>
      <c r="I77" s="131">
        <f>H77/8</f>
        <v>1.3958333333333333</v>
      </c>
    </row>
    <row r="78" spans="1:9" ht="13" x14ac:dyDescent="0.35">
      <c r="A78" s="60">
        <v>5</v>
      </c>
      <c r="B78" s="60" t="s">
        <v>225</v>
      </c>
      <c r="C78" s="60"/>
      <c r="D78" s="60" t="s">
        <v>226</v>
      </c>
      <c r="E78" s="60"/>
      <c r="F78" s="60"/>
      <c r="G78" s="37"/>
    </row>
    <row r="79" spans="1:9" ht="13" x14ac:dyDescent="0.35">
      <c r="A79" s="33"/>
      <c r="B79" s="36"/>
      <c r="C79" s="61">
        <v>1</v>
      </c>
      <c r="D79" s="61" t="s">
        <v>174</v>
      </c>
      <c r="E79" s="36">
        <v>30</v>
      </c>
      <c r="F79" s="36">
        <v>30</v>
      </c>
      <c r="G79" s="37">
        <f t="shared" si="1"/>
        <v>60</v>
      </c>
    </row>
    <row r="80" spans="1:9" ht="13" x14ac:dyDescent="0.35">
      <c r="A80" s="33"/>
      <c r="B80" s="36"/>
      <c r="C80" s="61">
        <v>2</v>
      </c>
      <c r="D80" s="61" t="s">
        <v>227</v>
      </c>
      <c r="E80" s="36">
        <v>30</v>
      </c>
      <c r="F80" s="36">
        <v>45</v>
      </c>
      <c r="G80" s="37">
        <f t="shared" si="1"/>
        <v>75</v>
      </c>
    </row>
    <row r="81" spans="1:10" ht="13" x14ac:dyDescent="0.35">
      <c r="A81" s="33"/>
      <c r="B81" s="36"/>
      <c r="C81" s="61">
        <v>3</v>
      </c>
      <c r="D81" s="61" t="s">
        <v>228</v>
      </c>
      <c r="E81" s="36">
        <v>60</v>
      </c>
      <c r="F81" s="36">
        <v>60</v>
      </c>
      <c r="G81" s="37">
        <f t="shared" si="1"/>
        <v>120</v>
      </c>
      <c r="H81" s="23">
        <f>270/60</f>
        <v>4.5</v>
      </c>
    </row>
    <row r="82" spans="1:10" ht="13" x14ac:dyDescent="0.35">
      <c r="A82" s="33"/>
      <c r="B82" s="36"/>
      <c r="C82" s="61">
        <v>4</v>
      </c>
      <c r="D82" s="61" t="s">
        <v>229</v>
      </c>
      <c r="E82" s="36">
        <v>60</v>
      </c>
      <c r="F82" s="36">
        <v>60</v>
      </c>
      <c r="G82" s="37">
        <f t="shared" si="1"/>
        <v>120</v>
      </c>
    </row>
    <row r="83" spans="1:10" ht="13" x14ac:dyDescent="0.35">
      <c r="A83" s="33"/>
      <c r="B83" s="36"/>
      <c r="C83" s="61">
        <v>5</v>
      </c>
      <c r="D83" s="61" t="s">
        <v>230</v>
      </c>
      <c r="E83" s="36">
        <v>60</v>
      </c>
      <c r="F83" s="36">
        <v>90</v>
      </c>
      <c r="G83" s="37">
        <f t="shared" si="1"/>
        <v>150</v>
      </c>
    </row>
    <row r="84" spans="1:10" ht="13" x14ac:dyDescent="0.35">
      <c r="A84" s="33"/>
      <c r="B84" s="36"/>
      <c r="C84" s="61">
        <v>6</v>
      </c>
      <c r="D84" s="61" t="s">
        <v>231</v>
      </c>
      <c r="E84" s="36">
        <v>60</v>
      </c>
      <c r="F84" s="36">
        <v>60</v>
      </c>
      <c r="G84" s="37">
        <f t="shared" si="1"/>
        <v>120</v>
      </c>
    </row>
    <row r="85" spans="1:10" ht="13" x14ac:dyDescent="0.35">
      <c r="A85" s="33"/>
      <c r="B85" s="36"/>
      <c r="C85" s="61">
        <v>7</v>
      </c>
      <c r="D85" s="61" t="s">
        <v>232</v>
      </c>
      <c r="E85" s="36">
        <v>60</v>
      </c>
      <c r="F85" s="36">
        <v>90</v>
      </c>
      <c r="G85" s="37">
        <f t="shared" si="1"/>
        <v>150</v>
      </c>
    </row>
    <row r="86" spans="1:10" ht="39" x14ac:dyDescent="0.35">
      <c r="A86" s="33"/>
      <c r="B86" s="36"/>
      <c r="C86" s="61">
        <v>8</v>
      </c>
      <c r="D86" s="61" t="s">
        <v>233</v>
      </c>
      <c r="E86" s="36">
        <v>45</v>
      </c>
      <c r="F86" s="36">
        <v>90</v>
      </c>
      <c r="G86" s="37">
        <f t="shared" si="1"/>
        <v>135</v>
      </c>
    </row>
    <row r="87" spans="1:10" ht="13" x14ac:dyDescent="0.35">
      <c r="A87" s="33"/>
      <c r="B87" s="36"/>
      <c r="C87" s="61">
        <v>9</v>
      </c>
      <c r="D87" s="61" t="s">
        <v>234</v>
      </c>
      <c r="E87" s="36">
        <v>45</v>
      </c>
      <c r="F87" s="36">
        <v>90</v>
      </c>
      <c r="G87" s="37">
        <f t="shared" si="1"/>
        <v>135</v>
      </c>
      <c r="H87" s="130">
        <f>SUM(G79:G87)/60</f>
        <v>17.75</v>
      </c>
      <c r="I87" s="131">
        <f>H87/8</f>
        <v>2.21875</v>
      </c>
    </row>
    <row r="88" spans="1:10" x14ac:dyDescent="0.35">
      <c r="A88" s="33"/>
      <c r="B88" s="36"/>
      <c r="C88" s="37"/>
      <c r="D88" s="36"/>
      <c r="E88" s="36"/>
      <c r="F88" s="36"/>
      <c r="G88" s="37"/>
    </row>
    <row r="89" spans="1:10" ht="13" x14ac:dyDescent="0.35">
      <c r="A89" s="60">
        <v>6</v>
      </c>
      <c r="B89" s="60" t="s">
        <v>235</v>
      </c>
      <c r="C89" s="60"/>
      <c r="D89" s="60"/>
      <c r="E89" s="60"/>
      <c r="F89" s="60"/>
      <c r="G89" s="37"/>
    </row>
    <row r="90" spans="1:10" ht="13" x14ac:dyDescent="0.35">
      <c r="A90" s="33"/>
      <c r="B90" s="36"/>
      <c r="C90" s="61">
        <v>1</v>
      </c>
      <c r="D90" s="61" t="s">
        <v>236</v>
      </c>
      <c r="E90" s="36">
        <v>40</v>
      </c>
      <c r="F90" s="36">
        <v>30</v>
      </c>
      <c r="G90" s="37">
        <f t="shared" si="1"/>
        <v>70</v>
      </c>
    </row>
    <row r="91" spans="1:10" ht="13" x14ac:dyDescent="0.35">
      <c r="A91" s="33"/>
      <c r="B91" s="36"/>
      <c r="C91" s="61">
        <v>2</v>
      </c>
      <c r="D91" s="61" t="s">
        <v>237</v>
      </c>
      <c r="E91" s="36"/>
      <c r="F91" s="36"/>
      <c r="G91" s="37">
        <f t="shared" si="1"/>
        <v>0</v>
      </c>
    </row>
    <row r="92" spans="1:10" ht="13" x14ac:dyDescent="0.35">
      <c r="A92" s="33"/>
      <c r="B92" s="36"/>
      <c r="C92" s="61">
        <v>3</v>
      </c>
      <c r="D92" s="61" t="s">
        <v>238</v>
      </c>
      <c r="E92" s="36">
        <v>40</v>
      </c>
      <c r="F92" s="36">
        <v>60</v>
      </c>
      <c r="G92" s="37">
        <f t="shared" si="1"/>
        <v>100</v>
      </c>
    </row>
    <row r="93" spans="1:10" ht="13" x14ac:dyDescent="0.35">
      <c r="A93" s="33"/>
      <c r="B93" s="36"/>
      <c r="C93" s="61">
        <v>4</v>
      </c>
      <c r="D93" s="61" t="s">
        <v>239</v>
      </c>
      <c r="E93" s="36">
        <v>40</v>
      </c>
      <c r="F93" s="36">
        <v>60</v>
      </c>
      <c r="G93" s="37">
        <f t="shared" si="1"/>
        <v>100</v>
      </c>
    </row>
    <row r="94" spans="1:10" ht="13" x14ac:dyDescent="0.35">
      <c r="A94" s="33"/>
      <c r="B94" s="36"/>
      <c r="C94" s="61">
        <v>5</v>
      </c>
      <c r="D94" s="61" t="s">
        <v>240</v>
      </c>
      <c r="E94" s="36">
        <v>40</v>
      </c>
      <c r="F94" s="36">
        <v>60</v>
      </c>
      <c r="G94" s="37">
        <f t="shared" si="1"/>
        <v>100</v>
      </c>
    </row>
    <row r="95" spans="1:10" ht="13" x14ac:dyDescent="0.35">
      <c r="A95" s="33"/>
      <c r="B95" s="36"/>
      <c r="C95" s="61">
        <v>6</v>
      </c>
      <c r="D95" s="61" t="s">
        <v>241</v>
      </c>
      <c r="E95" s="36">
        <v>30</v>
      </c>
      <c r="F95" s="36">
        <v>60</v>
      </c>
      <c r="G95" s="37">
        <f t="shared" si="1"/>
        <v>90</v>
      </c>
      <c r="J95" s="23">
        <f>1155/480</f>
        <v>2.40625</v>
      </c>
    </row>
    <row r="96" spans="1:10" ht="13" x14ac:dyDescent="0.35">
      <c r="A96" s="33"/>
      <c r="B96" s="36"/>
      <c r="C96" s="61">
        <v>7</v>
      </c>
      <c r="D96" s="61" t="s">
        <v>242</v>
      </c>
      <c r="E96" s="36">
        <v>30</v>
      </c>
      <c r="F96" s="36">
        <v>30</v>
      </c>
      <c r="G96" s="37">
        <f t="shared" si="1"/>
        <v>60</v>
      </c>
    </row>
    <row r="97" spans="1:9" ht="13" x14ac:dyDescent="0.35">
      <c r="A97" s="33"/>
      <c r="B97" s="36"/>
      <c r="C97" s="61">
        <v>8</v>
      </c>
      <c r="D97" s="61" t="s">
        <v>243</v>
      </c>
      <c r="E97" s="36">
        <v>40</v>
      </c>
      <c r="F97" s="36">
        <v>60</v>
      </c>
      <c r="G97" s="37">
        <f t="shared" si="1"/>
        <v>100</v>
      </c>
      <c r="H97" s="23">
        <f>600/60</f>
        <v>10</v>
      </c>
    </row>
    <row r="98" spans="1:9" ht="13" x14ac:dyDescent="0.35">
      <c r="A98" s="33"/>
      <c r="B98" s="36"/>
      <c r="C98" s="61">
        <v>9</v>
      </c>
      <c r="D98" s="61" t="s">
        <v>244</v>
      </c>
      <c r="E98" s="36">
        <v>40</v>
      </c>
      <c r="F98" s="36">
        <v>60</v>
      </c>
      <c r="G98" s="37">
        <f t="shared" si="1"/>
        <v>100</v>
      </c>
    </row>
    <row r="99" spans="1:9" ht="13" x14ac:dyDescent="0.35">
      <c r="A99" s="33"/>
      <c r="B99" s="36"/>
      <c r="C99" s="61">
        <v>10</v>
      </c>
      <c r="D99" s="61" t="s">
        <v>245</v>
      </c>
      <c r="E99" s="36">
        <v>40</v>
      </c>
      <c r="F99" s="36">
        <v>60</v>
      </c>
      <c r="G99" s="37">
        <f t="shared" si="1"/>
        <v>100</v>
      </c>
      <c r="H99" s="131">
        <f>SUM(G90:G99)/60</f>
        <v>13.666666666666666</v>
      </c>
      <c r="I99" s="132">
        <f>H99/8</f>
        <v>1.7083333333333333</v>
      </c>
    </row>
    <row r="100" spans="1:9" x14ac:dyDescent="0.35">
      <c r="A100" s="33"/>
      <c r="B100" s="36"/>
      <c r="C100" s="37"/>
      <c r="D100" s="36"/>
      <c r="E100" s="36"/>
      <c r="F100" s="36"/>
      <c r="G100" s="37"/>
    </row>
    <row r="101" spans="1:9" ht="13" x14ac:dyDescent="0.35">
      <c r="A101" s="60">
        <v>7</v>
      </c>
      <c r="B101" s="60" t="s">
        <v>246</v>
      </c>
      <c r="C101" s="60"/>
      <c r="D101" s="60"/>
      <c r="E101" s="60"/>
      <c r="F101" s="60"/>
      <c r="G101" s="37"/>
    </row>
    <row r="102" spans="1:9" ht="13" x14ac:dyDescent="0.35">
      <c r="A102" s="33"/>
      <c r="B102" s="36"/>
      <c r="C102" s="61">
        <v>1</v>
      </c>
      <c r="D102" s="61" t="s">
        <v>247</v>
      </c>
      <c r="E102" s="36">
        <v>45</v>
      </c>
      <c r="F102" s="36">
        <v>30</v>
      </c>
      <c r="G102" s="37">
        <f t="shared" ref="G102:G107" si="2">SUM(E102:F102)</f>
        <v>75</v>
      </c>
    </row>
    <row r="103" spans="1:9" ht="13" x14ac:dyDescent="0.35">
      <c r="A103" s="33"/>
      <c r="B103" s="36"/>
      <c r="C103" s="61">
        <v>2</v>
      </c>
      <c r="D103" s="61" t="s">
        <v>248</v>
      </c>
      <c r="E103" s="36">
        <v>45</v>
      </c>
      <c r="F103" s="36">
        <v>30</v>
      </c>
      <c r="G103" s="37">
        <f t="shared" si="2"/>
        <v>75</v>
      </c>
    </row>
    <row r="104" spans="1:9" ht="13" x14ac:dyDescent="0.35">
      <c r="A104" s="33"/>
      <c r="B104" s="36"/>
      <c r="C104" s="61">
        <v>3</v>
      </c>
      <c r="D104" s="61" t="s">
        <v>249</v>
      </c>
      <c r="E104" s="36">
        <v>30</v>
      </c>
      <c r="F104" s="36">
        <v>30</v>
      </c>
      <c r="G104" s="37">
        <f t="shared" si="2"/>
        <v>60</v>
      </c>
    </row>
    <row r="105" spans="1:9" ht="13" x14ac:dyDescent="0.35">
      <c r="A105" s="33"/>
      <c r="B105" s="36"/>
      <c r="C105" s="61">
        <v>4</v>
      </c>
      <c r="D105" s="61" t="s">
        <v>250</v>
      </c>
      <c r="E105" s="36">
        <v>30</v>
      </c>
      <c r="F105" s="36">
        <v>30</v>
      </c>
      <c r="G105" s="37">
        <f t="shared" si="2"/>
        <v>60</v>
      </c>
    </row>
    <row r="106" spans="1:9" ht="13" x14ac:dyDescent="0.35">
      <c r="A106" s="33"/>
      <c r="B106" s="36"/>
      <c r="C106" s="61">
        <v>5</v>
      </c>
      <c r="D106" s="61" t="s">
        <v>251</v>
      </c>
      <c r="E106" s="36">
        <v>30</v>
      </c>
      <c r="F106" s="36">
        <v>30</v>
      </c>
      <c r="G106" s="37">
        <f t="shared" si="2"/>
        <v>60</v>
      </c>
    </row>
    <row r="107" spans="1:9" ht="13" x14ac:dyDescent="0.35">
      <c r="A107" s="33"/>
      <c r="B107" s="36"/>
      <c r="C107" s="61">
        <v>6</v>
      </c>
      <c r="D107" s="61" t="s">
        <v>252</v>
      </c>
      <c r="E107" s="36">
        <v>20</v>
      </c>
      <c r="F107" s="36">
        <v>20</v>
      </c>
      <c r="G107" s="37">
        <f t="shared" si="2"/>
        <v>40</v>
      </c>
      <c r="H107" s="131">
        <f>SUM(G102:G107)/60</f>
        <v>6.166666666666667</v>
      </c>
      <c r="I107" s="131">
        <f>H107/8</f>
        <v>0.77083333333333337</v>
      </c>
    </row>
    <row r="108" spans="1:9" x14ac:dyDescent="0.35">
      <c r="A108" s="33"/>
      <c r="B108" s="36"/>
      <c r="C108" s="37"/>
      <c r="D108" s="36"/>
      <c r="E108" s="36"/>
      <c r="F108" s="36"/>
      <c r="G108" s="37"/>
    </row>
    <row r="109" spans="1:9" ht="13" x14ac:dyDescent="0.35">
      <c r="A109" s="60">
        <v>9</v>
      </c>
      <c r="B109" s="60" t="s">
        <v>253</v>
      </c>
      <c r="C109" s="60"/>
      <c r="D109" s="60" t="s">
        <v>254</v>
      </c>
      <c r="E109" s="60"/>
      <c r="F109" s="60"/>
      <c r="G109" s="37"/>
    </row>
    <row r="110" spans="1:9" ht="13" x14ac:dyDescent="0.35">
      <c r="A110" s="49"/>
      <c r="B110" s="62"/>
      <c r="C110" s="44">
        <v>1</v>
      </c>
      <c r="D110" s="44" t="s">
        <v>255</v>
      </c>
      <c r="E110" s="62">
        <v>30</v>
      </c>
      <c r="F110" s="62">
        <v>30</v>
      </c>
      <c r="G110" s="47">
        <f>SUM(E110:F110)</f>
        <v>60</v>
      </c>
    </row>
    <row r="111" spans="1:9" ht="13" x14ac:dyDescent="0.35">
      <c r="A111" s="49"/>
      <c r="B111" s="62"/>
      <c r="C111" s="44">
        <v>2</v>
      </c>
      <c r="D111" s="44" t="s">
        <v>256</v>
      </c>
      <c r="E111" s="62">
        <v>30</v>
      </c>
      <c r="F111" s="62">
        <v>30</v>
      </c>
      <c r="G111" s="47">
        <f>SUM(E111:F111)</f>
        <v>60</v>
      </c>
    </row>
    <row r="112" spans="1:9" ht="13" x14ac:dyDescent="0.35">
      <c r="A112" s="49"/>
      <c r="B112" s="62"/>
      <c r="C112" s="44">
        <v>3</v>
      </c>
      <c r="D112" s="44" t="s">
        <v>257</v>
      </c>
      <c r="E112" s="62">
        <v>20</v>
      </c>
      <c r="F112" s="62">
        <v>60</v>
      </c>
      <c r="G112" s="47">
        <f>SUM(E112:F112)</f>
        <v>80</v>
      </c>
    </row>
    <row r="113" spans="1:9" ht="13" x14ac:dyDescent="0.35">
      <c r="A113" s="49"/>
      <c r="B113" s="62"/>
      <c r="C113" s="44">
        <v>4</v>
      </c>
      <c r="D113" s="44" t="s">
        <v>258</v>
      </c>
      <c r="E113" s="62">
        <v>20</v>
      </c>
      <c r="F113" s="62">
        <v>40</v>
      </c>
      <c r="G113" s="47">
        <f>SUM(E113:F113)</f>
        <v>60</v>
      </c>
    </row>
    <row r="114" spans="1:9" ht="13" x14ac:dyDescent="0.35">
      <c r="A114" s="49"/>
      <c r="B114" s="62"/>
      <c r="C114" s="44">
        <v>5</v>
      </c>
      <c r="D114" s="44" t="s">
        <v>259</v>
      </c>
      <c r="E114" s="62">
        <v>30</v>
      </c>
      <c r="F114" s="62">
        <v>40</v>
      </c>
      <c r="G114" s="47">
        <f>SUM(E114:F114)</f>
        <v>70</v>
      </c>
      <c r="H114" s="23">
        <f>4920/60/9</f>
        <v>9.1111111111111107</v>
      </c>
    </row>
    <row r="117" spans="1:9" x14ac:dyDescent="0.35">
      <c r="H117" s="23">
        <f>52</f>
        <v>52</v>
      </c>
      <c r="I117" s="23">
        <f>5250/60</f>
        <v>87.5</v>
      </c>
    </row>
    <row r="118" spans="1:9" ht="13" x14ac:dyDescent="0.35">
      <c r="D118" s="54" t="s">
        <v>163</v>
      </c>
      <c r="E118" s="55">
        <f>SUM(E7:E108)</f>
        <v>2350</v>
      </c>
      <c r="F118" s="55">
        <f>SUM(F7:F108)</f>
        <v>2570</v>
      </c>
      <c r="G118" s="55">
        <f>SUM(G7:G108)</f>
        <v>4920</v>
      </c>
      <c r="H118" s="23">
        <f>G118/60</f>
        <v>82</v>
      </c>
      <c r="I118" s="23">
        <f>H118/8</f>
        <v>10.25</v>
      </c>
    </row>
  </sheetData>
  <mergeCells count="4">
    <mergeCell ref="A1:G1"/>
    <mergeCell ref="A4:G4"/>
    <mergeCell ref="A5:A6"/>
    <mergeCell ref="B5:G5"/>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429:F65431 JB65429:JB65431 SX65429:SX65431 ACT65429:ACT65431 AMP65429:AMP65431 AWL65429:AWL65431 BGH65429:BGH65431 BQD65429:BQD65431 BZZ65429:BZZ65431 CJV65429:CJV65431 CTR65429:CTR65431 DDN65429:DDN65431 DNJ65429:DNJ65431 DXF65429:DXF65431 EHB65429:EHB65431 EQX65429:EQX65431 FAT65429:FAT65431 FKP65429:FKP65431 FUL65429:FUL65431 GEH65429:GEH65431 GOD65429:GOD65431 GXZ65429:GXZ65431 HHV65429:HHV65431 HRR65429:HRR65431 IBN65429:IBN65431 ILJ65429:ILJ65431 IVF65429:IVF65431 JFB65429:JFB65431 JOX65429:JOX65431 JYT65429:JYT65431 KIP65429:KIP65431 KSL65429:KSL65431 LCH65429:LCH65431 LMD65429:LMD65431 LVZ65429:LVZ65431 MFV65429:MFV65431 MPR65429:MPR65431 MZN65429:MZN65431 NJJ65429:NJJ65431 NTF65429:NTF65431 ODB65429:ODB65431 OMX65429:OMX65431 OWT65429:OWT65431 PGP65429:PGP65431 PQL65429:PQL65431 QAH65429:QAH65431 QKD65429:QKD65431 QTZ65429:QTZ65431 RDV65429:RDV65431 RNR65429:RNR65431 RXN65429:RXN65431 SHJ65429:SHJ65431 SRF65429:SRF65431 TBB65429:TBB65431 TKX65429:TKX65431 TUT65429:TUT65431 UEP65429:UEP65431 UOL65429:UOL65431 UYH65429:UYH65431 VID65429:VID65431 VRZ65429:VRZ65431 WBV65429:WBV65431 WLR65429:WLR65431 WVN65429:WVN65431 F130965:F130967 JB130965:JB130967 SX130965:SX130967 ACT130965:ACT130967 AMP130965:AMP130967 AWL130965:AWL130967 BGH130965:BGH130967 BQD130965:BQD130967 BZZ130965:BZZ130967 CJV130965:CJV130967 CTR130965:CTR130967 DDN130965:DDN130967 DNJ130965:DNJ130967 DXF130965:DXF130967 EHB130965:EHB130967 EQX130965:EQX130967 FAT130965:FAT130967 FKP130965:FKP130967 FUL130965:FUL130967 GEH130965:GEH130967 GOD130965:GOD130967 GXZ130965:GXZ130967 HHV130965:HHV130967 HRR130965:HRR130967 IBN130965:IBN130967 ILJ130965:ILJ130967 IVF130965:IVF130967 JFB130965:JFB130967 JOX130965:JOX130967 JYT130965:JYT130967 KIP130965:KIP130967 KSL130965:KSL130967 LCH130965:LCH130967 LMD130965:LMD130967 LVZ130965:LVZ130967 MFV130965:MFV130967 MPR130965:MPR130967 MZN130965:MZN130967 NJJ130965:NJJ130967 NTF130965:NTF130967 ODB130965:ODB130967 OMX130965:OMX130967 OWT130965:OWT130967 PGP130965:PGP130967 PQL130965:PQL130967 QAH130965:QAH130967 QKD130965:QKD130967 QTZ130965:QTZ130967 RDV130965:RDV130967 RNR130965:RNR130967 RXN130965:RXN130967 SHJ130965:SHJ130967 SRF130965:SRF130967 TBB130965:TBB130967 TKX130965:TKX130967 TUT130965:TUT130967 UEP130965:UEP130967 UOL130965:UOL130967 UYH130965:UYH130967 VID130965:VID130967 VRZ130965:VRZ130967 WBV130965:WBV130967 WLR130965:WLR130967 WVN130965:WVN130967 F196501:F196503 JB196501:JB196503 SX196501:SX196503 ACT196501:ACT196503 AMP196501:AMP196503 AWL196501:AWL196503 BGH196501:BGH196503 BQD196501:BQD196503 BZZ196501:BZZ196503 CJV196501:CJV196503 CTR196501:CTR196503 DDN196501:DDN196503 DNJ196501:DNJ196503 DXF196501:DXF196503 EHB196501:EHB196503 EQX196501:EQX196503 FAT196501:FAT196503 FKP196501:FKP196503 FUL196501:FUL196503 GEH196501:GEH196503 GOD196501:GOD196503 GXZ196501:GXZ196503 HHV196501:HHV196503 HRR196501:HRR196503 IBN196501:IBN196503 ILJ196501:ILJ196503 IVF196501:IVF196503 JFB196501:JFB196503 JOX196501:JOX196503 JYT196501:JYT196503 KIP196501:KIP196503 KSL196501:KSL196503 LCH196501:LCH196503 LMD196501:LMD196503 LVZ196501:LVZ196503 MFV196501:MFV196503 MPR196501:MPR196503 MZN196501:MZN196503 NJJ196501:NJJ196503 NTF196501:NTF196503 ODB196501:ODB196503 OMX196501:OMX196503 OWT196501:OWT196503 PGP196501:PGP196503 PQL196501:PQL196503 QAH196501:QAH196503 QKD196501:QKD196503 QTZ196501:QTZ196503 RDV196501:RDV196503 RNR196501:RNR196503 RXN196501:RXN196503 SHJ196501:SHJ196503 SRF196501:SRF196503 TBB196501:TBB196503 TKX196501:TKX196503 TUT196501:TUT196503 UEP196501:UEP196503 UOL196501:UOL196503 UYH196501:UYH196503 VID196501:VID196503 VRZ196501:VRZ196503 WBV196501:WBV196503 WLR196501:WLR196503 WVN196501:WVN196503 F262037:F262039 JB262037:JB262039 SX262037:SX262039 ACT262037:ACT262039 AMP262037:AMP262039 AWL262037:AWL262039 BGH262037:BGH262039 BQD262037:BQD262039 BZZ262037:BZZ262039 CJV262037:CJV262039 CTR262037:CTR262039 DDN262037:DDN262039 DNJ262037:DNJ262039 DXF262037:DXF262039 EHB262037:EHB262039 EQX262037:EQX262039 FAT262037:FAT262039 FKP262037:FKP262039 FUL262037:FUL262039 GEH262037:GEH262039 GOD262037:GOD262039 GXZ262037:GXZ262039 HHV262037:HHV262039 HRR262037:HRR262039 IBN262037:IBN262039 ILJ262037:ILJ262039 IVF262037:IVF262039 JFB262037:JFB262039 JOX262037:JOX262039 JYT262037:JYT262039 KIP262037:KIP262039 KSL262037:KSL262039 LCH262037:LCH262039 LMD262037:LMD262039 LVZ262037:LVZ262039 MFV262037:MFV262039 MPR262037:MPR262039 MZN262037:MZN262039 NJJ262037:NJJ262039 NTF262037:NTF262039 ODB262037:ODB262039 OMX262037:OMX262039 OWT262037:OWT262039 PGP262037:PGP262039 PQL262037:PQL262039 QAH262037:QAH262039 QKD262037:QKD262039 QTZ262037:QTZ262039 RDV262037:RDV262039 RNR262037:RNR262039 RXN262037:RXN262039 SHJ262037:SHJ262039 SRF262037:SRF262039 TBB262037:TBB262039 TKX262037:TKX262039 TUT262037:TUT262039 UEP262037:UEP262039 UOL262037:UOL262039 UYH262037:UYH262039 VID262037:VID262039 VRZ262037:VRZ262039 WBV262037:WBV262039 WLR262037:WLR262039 WVN262037:WVN262039 F327573:F327575 JB327573:JB327575 SX327573:SX327575 ACT327573:ACT327575 AMP327573:AMP327575 AWL327573:AWL327575 BGH327573:BGH327575 BQD327573:BQD327575 BZZ327573:BZZ327575 CJV327573:CJV327575 CTR327573:CTR327575 DDN327573:DDN327575 DNJ327573:DNJ327575 DXF327573:DXF327575 EHB327573:EHB327575 EQX327573:EQX327575 FAT327573:FAT327575 FKP327573:FKP327575 FUL327573:FUL327575 GEH327573:GEH327575 GOD327573:GOD327575 GXZ327573:GXZ327575 HHV327573:HHV327575 HRR327573:HRR327575 IBN327573:IBN327575 ILJ327573:ILJ327575 IVF327573:IVF327575 JFB327573:JFB327575 JOX327573:JOX327575 JYT327573:JYT327575 KIP327573:KIP327575 KSL327573:KSL327575 LCH327573:LCH327575 LMD327573:LMD327575 LVZ327573:LVZ327575 MFV327573:MFV327575 MPR327573:MPR327575 MZN327573:MZN327575 NJJ327573:NJJ327575 NTF327573:NTF327575 ODB327573:ODB327575 OMX327573:OMX327575 OWT327573:OWT327575 PGP327573:PGP327575 PQL327573:PQL327575 QAH327573:QAH327575 QKD327573:QKD327575 QTZ327573:QTZ327575 RDV327573:RDV327575 RNR327573:RNR327575 RXN327573:RXN327575 SHJ327573:SHJ327575 SRF327573:SRF327575 TBB327573:TBB327575 TKX327573:TKX327575 TUT327573:TUT327575 UEP327573:UEP327575 UOL327573:UOL327575 UYH327573:UYH327575 VID327573:VID327575 VRZ327573:VRZ327575 WBV327573:WBV327575 WLR327573:WLR327575 WVN327573:WVN327575 F393109:F393111 JB393109:JB393111 SX393109:SX393111 ACT393109:ACT393111 AMP393109:AMP393111 AWL393109:AWL393111 BGH393109:BGH393111 BQD393109:BQD393111 BZZ393109:BZZ393111 CJV393109:CJV393111 CTR393109:CTR393111 DDN393109:DDN393111 DNJ393109:DNJ393111 DXF393109:DXF393111 EHB393109:EHB393111 EQX393109:EQX393111 FAT393109:FAT393111 FKP393109:FKP393111 FUL393109:FUL393111 GEH393109:GEH393111 GOD393109:GOD393111 GXZ393109:GXZ393111 HHV393109:HHV393111 HRR393109:HRR393111 IBN393109:IBN393111 ILJ393109:ILJ393111 IVF393109:IVF393111 JFB393109:JFB393111 JOX393109:JOX393111 JYT393109:JYT393111 KIP393109:KIP393111 KSL393109:KSL393111 LCH393109:LCH393111 LMD393109:LMD393111 LVZ393109:LVZ393111 MFV393109:MFV393111 MPR393109:MPR393111 MZN393109:MZN393111 NJJ393109:NJJ393111 NTF393109:NTF393111 ODB393109:ODB393111 OMX393109:OMX393111 OWT393109:OWT393111 PGP393109:PGP393111 PQL393109:PQL393111 QAH393109:QAH393111 QKD393109:QKD393111 QTZ393109:QTZ393111 RDV393109:RDV393111 RNR393109:RNR393111 RXN393109:RXN393111 SHJ393109:SHJ393111 SRF393109:SRF393111 TBB393109:TBB393111 TKX393109:TKX393111 TUT393109:TUT393111 UEP393109:UEP393111 UOL393109:UOL393111 UYH393109:UYH393111 VID393109:VID393111 VRZ393109:VRZ393111 WBV393109:WBV393111 WLR393109:WLR393111 WVN393109:WVN393111 F458645:F458647 JB458645:JB458647 SX458645:SX458647 ACT458645:ACT458647 AMP458645:AMP458647 AWL458645:AWL458647 BGH458645:BGH458647 BQD458645:BQD458647 BZZ458645:BZZ458647 CJV458645:CJV458647 CTR458645:CTR458647 DDN458645:DDN458647 DNJ458645:DNJ458647 DXF458645:DXF458647 EHB458645:EHB458647 EQX458645:EQX458647 FAT458645:FAT458647 FKP458645:FKP458647 FUL458645:FUL458647 GEH458645:GEH458647 GOD458645:GOD458647 GXZ458645:GXZ458647 HHV458645:HHV458647 HRR458645:HRR458647 IBN458645:IBN458647 ILJ458645:ILJ458647 IVF458645:IVF458647 JFB458645:JFB458647 JOX458645:JOX458647 JYT458645:JYT458647 KIP458645:KIP458647 KSL458645:KSL458647 LCH458645:LCH458647 LMD458645:LMD458647 LVZ458645:LVZ458647 MFV458645:MFV458647 MPR458645:MPR458647 MZN458645:MZN458647 NJJ458645:NJJ458647 NTF458645:NTF458647 ODB458645:ODB458647 OMX458645:OMX458647 OWT458645:OWT458647 PGP458645:PGP458647 PQL458645:PQL458647 QAH458645:QAH458647 QKD458645:QKD458647 QTZ458645:QTZ458647 RDV458645:RDV458647 RNR458645:RNR458647 RXN458645:RXN458647 SHJ458645:SHJ458647 SRF458645:SRF458647 TBB458645:TBB458647 TKX458645:TKX458647 TUT458645:TUT458647 UEP458645:UEP458647 UOL458645:UOL458647 UYH458645:UYH458647 VID458645:VID458647 VRZ458645:VRZ458647 WBV458645:WBV458647 WLR458645:WLR458647 WVN458645:WVN458647 F524181:F524183 JB524181:JB524183 SX524181:SX524183 ACT524181:ACT524183 AMP524181:AMP524183 AWL524181:AWL524183 BGH524181:BGH524183 BQD524181:BQD524183 BZZ524181:BZZ524183 CJV524181:CJV524183 CTR524181:CTR524183 DDN524181:DDN524183 DNJ524181:DNJ524183 DXF524181:DXF524183 EHB524181:EHB524183 EQX524181:EQX524183 FAT524181:FAT524183 FKP524181:FKP524183 FUL524181:FUL524183 GEH524181:GEH524183 GOD524181:GOD524183 GXZ524181:GXZ524183 HHV524181:HHV524183 HRR524181:HRR524183 IBN524181:IBN524183 ILJ524181:ILJ524183 IVF524181:IVF524183 JFB524181:JFB524183 JOX524181:JOX524183 JYT524181:JYT524183 KIP524181:KIP524183 KSL524181:KSL524183 LCH524181:LCH524183 LMD524181:LMD524183 LVZ524181:LVZ524183 MFV524181:MFV524183 MPR524181:MPR524183 MZN524181:MZN524183 NJJ524181:NJJ524183 NTF524181:NTF524183 ODB524181:ODB524183 OMX524181:OMX524183 OWT524181:OWT524183 PGP524181:PGP524183 PQL524181:PQL524183 QAH524181:QAH524183 QKD524181:QKD524183 QTZ524181:QTZ524183 RDV524181:RDV524183 RNR524181:RNR524183 RXN524181:RXN524183 SHJ524181:SHJ524183 SRF524181:SRF524183 TBB524181:TBB524183 TKX524181:TKX524183 TUT524181:TUT524183 UEP524181:UEP524183 UOL524181:UOL524183 UYH524181:UYH524183 VID524181:VID524183 VRZ524181:VRZ524183 WBV524181:WBV524183 WLR524181:WLR524183 WVN524181:WVN524183 F589717:F589719 JB589717:JB589719 SX589717:SX589719 ACT589717:ACT589719 AMP589717:AMP589719 AWL589717:AWL589719 BGH589717:BGH589719 BQD589717:BQD589719 BZZ589717:BZZ589719 CJV589717:CJV589719 CTR589717:CTR589719 DDN589717:DDN589719 DNJ589717:DNJ589719 DXF589717:DXF589719 EHB589717:EHB589719 EQX589717:EQX589719 FAT589717:FAT589719 FKP589717:FKP589719 FUL589717:FUL589719 GEH589717:GEH589719 GOD589717:GOD589719 GXZ589717:GXZ589719 HHV589717:HHV589719 HRR589717:HRR589719 IBN589717:IBN589719 ILJ589717:ILJ589719 IVF589717:IVF589719 JFB589717:JFB589719 JOX589717:JOX589719 JYT589717:JYT589719 KIP589717:KIP589719 KSL589717:KSL589719 LCH589717:LCH589719 LMD589717:LMD589719 LVZ589717:LVZ589719 MFV589717:MFV589719 MPR589717:MPR589719 MZN589717:MZN589719 NJJ589717:NJJ589719 NTF589717:NTF589719 ODB589717:ODB589719 OMX589717:OMX589719 OWT589717:OWT589719 PGP589717:PGP589719 PQL589717:PQL589719 QAH589717:QAH589719 QKD589717:QKD589719 QTZ589717:QTZ589719 RDV589717:RDV589719 RNR589717:RNR589719 RXN589717:RXN589719 SHJ589717:SHJ589719 SRF589717:SRF589719 TBB589717:TBB589719 TKX589717:TKX589719 TUT589717:TUT589719 UEP589717:UEP589719 UOL589717:UOL589719 UYH589717:UYH589719 VID589717:VID589719 VRZ589717:VRZ589719 WBV589717:WBV589719 WLR589717:WLR589719 WVN589717:WVN589719 F655253:F655255 JB655253:JB655255 SX655253:SX655255 ACT655253:ACT655255 AMP655253:AMP655255 AWL655253:AWL655255 BGH655253:BGH655255 BQD655253:BQD655255 BZZ655253:BZZ655255 CJV655253:CJV655255 CTR655253:CTR655255 DDN655253:DDN655255 DNJ655253:DNJ655255 DXF655253:DXF655255 EHB655253:EHB655255 EQX655253:EQX655255 FAT655253:FAT655255 FKP655253:FKP655255 FUL655253:FUL655255 GEH655253:GEH655255 GOD655253:GOD655255 GXZ655253:GXZ655255 HHV655253:HHV655255 HRR655253:HRR655255 IBN655253:IBN655255 ILJ655253:ILJ655255 IVF655253:IVF655255 JFB655253:JFB655255 JOX655253:JOX655255 JYT655253:JYT655255 KIP655253:KIP655255 KSL655253:KSL655255 LCH655253:LCH655255 LMD655253:LMD655255 LVZ655253:LVZ655255 MFV655253:MFV655255 MPR655253:MPR655255 MZN655253:MZN655255 NJJ655253:NJJ655255 NTF655253:NTF655255 ODB655253:ODB655255 OMX655253:OMX655255 OWT655253:OWT655255 PGP655253:PGP655255 PQL655253:PQL655255 QAH655253:QAH655255 QKD655253:QKD655255 QTZ655253:QTZ655255 RDV655253:RDV655255 RNR655253:RNR655255 RXN655253:RXN655255 SHJ655253:SHJ655255 SRF655253:SRF655255 TBB655253:TBB655255 TKX655253:TKX655255 TUT655253:TUT655255 UEP655253:UEP655255 UOL655253:UOL655255 UYH655253:UYH655255 VID655253:VID655255 VRZ655253:VRZ655255 WBV655253:WBV655255 WLR655253:WLR655255 WVN655253:WVN655255 F720789:F720791 JB720789:JB720791 SX720789:SX720791 ACT720789:ACT720791 AMP720789:AMP720791 AWL720789:AWL720791 BGH720789:BGH720791 BQD720789:BQD720791 BZZ720789:BZZ720791 CJV720789:CJV720791 CTR720789:CTR720791 DDN720789:DDN720791 DNJ720789:DNJ720791 DXF720789:DXF720791 EHB720789:EHB720791 EQX720789:EQX720791 FAT720789:FAT720791 FKP720789:FKP720791 FUL720789:FUL720791 GEH720789:GEH720791 GOD720789:GOD720791 GXZ720789:GXZ720791 HHV720789:HHV720791 HRR720789:HRR720791 IBN720789:IBN720791 ILJ720789:ILJ720791 IVF720789:IVF720791 JFB720789:JFB720791 JOX720789:JOX720791 JYT720789:JYT720791 KIP720789:KIP720791 KSL720789:KSL720791 LCH720789:LCH720791 LMD720789:LMD720791 LVZ720789:LVZ720791 MFV720789:MFV720791 MPR720789:MPR720791 MZN720789:MZN720791 NJJ720789:NJJ720791 NTF720789:NTF720791 ODB720789:ODB720791 OMX720789:OMX720791 OWT720789:OWT720791 PGP720789:PGP720791 PQL720789:PQL720791 QAH720789:QAH720791 QKD720789:QKD720791 QTZ720789:QTZ720791 RDV720789:RDV720791 RNR720789:RNR720791 RXN720789:RXN720791 SHJ720789:SHJ720791 SRF720789:SRF720791 TBB720789:TBB720791 TKX720789:TKX720791 TUT720789:TUT720791 UEP720789:UEP720791 UOL720789:UOL720791 UYH720789:UYH720791 VID720789:VID720791 VRZ720789:VRZ720791 WBV720789:WBV720791 WLR720789:WLR720791 WVN720789:WVN720791 F786325:F786327 JB786325:JB786327 SX786325:SX786327 ACT786325:ACT786327 AMP786325:AMP786327 AWL786325:AWL786327 BGH786325:BGH786327 BQD786325:BQD786327 BZZ786325:BZZ786327 CJV786325:CJV786327 CTR786325:CTR786327 DDN786325:DDN786327 DNJ786325:DNJ786327 DXF786325:DXF786327 EHB786325:EHB786327 EQX786325:EQX786327 FAT786325:FAT786327 FKP786325:FKP786327 FUL786325:FUL786327 GEH786325:GEH786327 GOD786325:GOD786327 GXZ786325:GXZ786327 HHV786325:HHV786327 HRR786325:HRR786327 IBN786325:IBN786327 ILJ786325:ILJ786327 IVF786325:IVF786327 JFB786325:JFB786327 JOX786325:JOX786327 JYT786325:JYT786327 KIP786325:KIP786327 KSL786325:KSL786327 LCH786325:LCH786327 LMD786325:LMD786327 LVZ786325:LVZ786327 MFV786325:MFV786327 MPR786325:MPR786327 MZN786325:MZN786327 NJJ786325:NJJ786327 NTF786325:NTF786327 ODB786325:ODB786327 OMX786325:OMX786327 OWT786325:OWT786327 PGP786325:PGP786327 PQL786325:PQL786327 QAH786325:QAH786327 QKD786325:QKD786327 QTZ786325:QTZ786327 RDV786325:RDV786327 RNR786325:RNR786327 RXN786325:RXN786327 SHJ786325:SHJ786327 SRF786325:SRF786327 TBB786325:TBB786327 TKX786325:TKX786327 TUT786325:TUT786327 UEP786325:UEP786327 UOL786325:UOL786327 UYH786325:UYH786327 VID786325:VID786327 VRZ786325:VRZ786327 WBV786325:WBV786327 WLR786325:WLR786327 WVN786325:WVN786327 F851861:F851863 JB851861:JB851863 SX851861:SX851863 ACT851861:ACT851863 AMP851861:AMP851863 AWL851861:AWL851863 BGH851861:BGH851863 BQD851861:BQD851863 BZZ851861:BZZ851863 CJV851861:CJV851863 CTR851861:CTR851863 DDN851861:DDN851863 DNJ851861:DNJ851863 DXF851861:DXF851863 EHB851861:EHB851863 EQX851861:EQX851863 FAT851861:FAT851863 FKP851861:FKP851863 FUL851861:FUL851863 GEH851861:GEH851863 GOD851861:GOD851863 GXZ851861:GXZ851863 HHV851861:HHV851863 HRR851861:HRR851863 IBN851861:IBN851863 ILJ851861:ILJ851863 IVF851861:IVF851863 JFB851861:JFB851863 JOX851861:JOX851863 JYT851861:JYT851863 KIP851861:KIP851863 KSL851861:KSL851863 LCH851861:LCH851863 LMD851861:LMD851863 LVZ851861:LVZ851863 MFV851861:MFV851863 MPR851861:MPR851863 MZN851861:MZN851863 NJJ851861:NJJ851863 NTF851861:NTF851863 ODB851861:ODB851863 OMX851861:OMX851863 OWT851861:OWT851863 PGP851861:PGP851863 PQL851861:PQL851863 QAH851861:QAH851863 QKD851861:QKD851863 QTZ851861:QTZ851863 RDV851861:RDV851863 RNR851861:RNR851863 RXN851861:RXN851863 SHJ851861:SHJ851863 SRF851861:SRF851863 TBB851861:TBB851863 TKX851861:TKX851863 TUT851861:TUT851863 UEP851861:UEP851863 UOL851861:UOL851863 UYH851861:UYH851863 VID851861:VID851863 VRZ851861:VRZ851863 WBV851861:WBV851863 WLR851861:WLR851863 WVN851861:WVN851863 F917397:F917399 JB917397:JB917399 SX917397:SX917399 ACT917397:ACT917399 AMP917397:AMP917399 AWL917397:AWL917399 BGH917397:BGH917399 BQD917397:BQD917399 BZZ917397:BZZ917399 CJV917397:CJV917399 CTR917397:CTR917399 DDN917397:DDN917399 DNJ917397:DNJ917399 DXF917397:DXF917399 EHB917397:EHB917399 EQX917397:EQX917399 FAT917397:FAT917399 FKP917397:FKP917399 FUL917397:FUL917399 GEH917397:GEH917399 GOD917397:GOD917399 GXZ917397:GXZ917399 HHV917397:HHV917399 HRR917397:HRR917399 IBN917397:IBN917399 ILJ917397:ILJ917399 IVF917397:IVF917399 JFB917397:JFB917399 JOX917397:JOX917399 JYT917397:JYT917399 KIP917397:KIP917399 KSL917397:KSL917399 LCH917397:LCH917399 LMD917397:LMD917399 LVZ917397:LVZ917399 MFV917397:MFV917399 MPR917397:MPR917399 MZN917397:MZN917399 NJJ917397:NJJ917399 NTF917397:NTF917399 ODB917397:ODB917399 OMX917397:OMX917399 OWT917397:OWT917399 PGP917397:PGP917399 PQL917397:PQL917399 QAH917397:QAH917399 QKD917397:QKD917399 QTZ917397:QTZ917399 RDV917397:RDV917399 RNR917397:RNR917399 RXN917397:RXN917399 SHJ917397:SHJ917399 SRF917397:SRF917399 TBB917397:TBB917399 TKX917397:TKX917399 TUT917397:TUT917399 UEP917397:UEP917399 UOL917397:UOL917399 UYH917397:UYH917399 VID917397:VID917399 VRZ917397:VRZ917399 WBV917397:WBV917399 WLR917397:WLR917399 WVN917397:WVN917399 F982933:F982935 JB982933:JB982935 SX982933:SX982935 ACT982933:ACT982935 AMP982933:AMP982935 AWL982933:AWL982935 BGH982933:BGH982935 BQD982933:BQD982935 BZZ982933:BZZ982935 CJV982933:CJV982935 CTR982933:CTR982935 DDN982933:DDN982935 DNJ982933:DNJ982935 DXF982933:DXF982935 EHB982933:EHB982935 EQX982933:EQX982935 FAT982933:FAT982935 FKP982933:FKP982935 FUL982933:FUL982935 GEH982933:GEH982935 GOD982933:GOD982935 GXZ982933:GXZ982935 HHV982933:HHV982935 HRR982933:HRR982935 IBN982933:IBN982935 ILJ982933:ILJ982935 IVF982933:IVF982935 JFB982933:JFB982935 JOX982933:JOX982935 JYT982933:JYT982935 KIP982933:KIP982935 KSL982933:KSL982935 LCH982933:LCH982935 LMD982933:LMD982935 LVZ982933:LVZ982935 MFV982933:MFV982935 MPR982933:MPR982935 MZN982933:MZN982935 NJJ982933:NJJ982935 NTF982933:NTF982935 ODB982933:ODB982935 OMX982933:OMX982935 OWT982933:OWT982935 PGP982933:PGP982935 PQL982933:PQL982935 QAH982933:QAH982935 QKD982933:QKD982935 QTZ982933:QTZ982935 RDV982933:RDV982935 RNR982933:RNR982935 RXN982933:RXN982935 SHJ982933:SHJ982935 SRF982933:SRF982935 TBB982933:TBB982935 TKX982933:TKX982935 TUT982933:TUT982935 UEP982933:UEP982935 UOL982933:UOL982935 UYH982933:UYH982935 VID982933:VID982935 VRZ982933:VRZ982935 WBV982933:WBV982935 WLR982933:WLR982935 WVN982933:WVN982935 F65417:F65420 JB65417:JB65420 SX65417:SX65420 ACT65417:ACT65420 AMP65417:AMP65420 AWL65417:AWL65420 BGH65417:BGH65420 BQD65417:BQD65420 BZZ65417:BZZ65420 CJV65417:CJV65420 CTR65417:CTR65420 DDN65417:DDN65420 DNJ65417:DNJ65420 DXF65417:DXF65420 EHB65417:EHB65420 EQX65417:EQX65420 FAT65417:FAT65420 FKP65417:FKP65420 FUL65417:FUL65420 GEH65417:GEH65420 GOD65417:GOD65420 GXZ65417:GXZ65420 HHV65417:HHV65420 HRR65417:HRR65420 IBN65417:IBN65420 ILJ65417:ILJ65420 IVF65417:IVF65420 JFB65417:JFB65420 JOX65417:JOX65420 JYT65417:JYT65420 KIP65417:KIP65420 KSL65417:KSL65420 LCH65417:LCH65420 LMD65417:LMD65420 LVZ65417:LVZ65420 MFV65417:MFV65420 MPR65417:MPR65420 MZN65417:MZN65420 NJJ65417:NJJ65420 NTF65417:NTF65420 ODB65417:ODB65420 OMX65417:OMX65420 OWT65417:OWT65420 PGP65417:PGP65420 PQL65417:PQL65420 QAH65417:QAH65420 QKD65417:QKD65420 QTZ65417:QTZ65420 RDV65417:RDV65420 RNR65417:RNR65420 RXN65417:RXN65420 SHJ65417:SHJ65420 SRF65417:SRF65420 TBB65417:TBB65420 TKX65417:TKX65420 TUT65417:TUT65420 UEP65417:UEP65420 UOL65417:UOL65420 UYH65417:UYH65420 VID65417:VID65420 VRZ65417:VRZ65420 WBV65417:WBV65420 WLR65417:WLR65420 WVN65417:WVN65420 F130953:F130956 JB130953:JB130956 SX130953:SX130956 ACT130953:ACT130956 AMP130953:AMP130956 AWL130953:AWL130956 BGH130953:BGH130956 BQD130953:BQD130956 BZZ130953:BZZ130956 CJV130953:CJV130956 CTR130953:CTR130956 DDN130953:DDN130956 DNJ130953:DNJ130956 DXF130953:DXF130956 EHB130953:EHB130956 EQX130953:EQX130956 FAT130953:FAT130956 FKP130953:FKP130956 FUL130953:FUL130956 GEH130953:GEH130956 GOD130953:GOD130956 GXZ130953:GXZ130956 HHV130953:HHV130956 HRR130953:HRR130956 IBN130953:IBN130956 ILJ130953:ILJ130956 IVF130953:IVF130956 JFB130953:JFB130956 JOX130953:JOX130956 JYT130953:JYT130956 KIP130953:KIP130956 KSL130953:KSL130956 LCH130953:LCH130956 LMD130953:LMD130956 LVZ130953:LVZ130956 MFV130953:MFV130956 MPR130953:MPR130956 MZN130953:MZN130956 NJJ130953:NJJ130956 NTF130953:NTF130956 ODB130953:ODB130956 OMX130953:OMX130956 OWT130953:OWT130956 PGP130953:PGP130956 PQL130953:PQL130956 QAH130953:QAH130956 QKD130953:QKD130956 QTZ130953:QTZ130956 RDV130953:RDV130956 RNR130953:RNR130956 RXN130953:RXN130956 SHJ130953:SHJ130956 SRF130953:SRF130956 TBB130953:TBB130956 TKX130953:TKX130956 TUT130953:TUT130956 UEP130953:UEP130956 UOL130953:UOL130956 UYH130953:UYH130956 VID130953:VID130956 VRZ130953:VRZ130956 WBV130953:WBV130956 WLR130953:WLR130956 WVN130953:WVN130956 F196489:F196492 JB196489:JB196492 SX196489:SX196492 ACT196489:ACT196492 AMP196489:AMP196492 AWL196489:AWL196492 BGH196489:BGH196492 BQD196489:BQD196492 BZZ196489:BZZ196492 CJV196489:CJV196492 CTR196489:CTR196492 DDN196489:DDN196492 DNJ196489:DNJ196492 DXF196489:DXF196492 EHB196489:EHB196492 EQX196489:EQX196492 FAT196489:FAT196492 FKP196489:FKP196492 FUL196489:FUL196492 GEH196489:GEH196492 GOD196489:GOD196492 GXZ196489:GXZ196492 HHV196489:HHV196492 HRR196489:HRR196492 IBN196489:IBN196492 ILJ196489:ILJ196492 IVF196489:IVF196492 JFB196489:JFB196492 JOX196489:JOX196492 JYT196489:JYT196492 KIP196489:KIP196492 KSL196489:KSL196492 LCH196489:LCH196492 LMD196489:LMD196492 LVZ196489:LVZ196492 MFV196489:MFV196492 MPR196489:MPR196492 MZN196489:MZN196492 NJJ196489:NJJ196492 NTF196489:NTF196492 ODB196489:ODB196492 OMX196489:OMX196492 OWT196489:OWT196492 PGP196489:PGP196492 PQL196489:PQL196492 QAH196489:QAH196492 QKD196489:QKD196492 QTZ196489:QTZ196492 RDV196489:RDV196492 RNR196489:RNR196492 RXN196489:RXN196492 SHJ196489:SHJ196492 SRF196489:SRF196492 TBB196489:TBB196492 TKX196489:TKX196492 TUT196489:TUT196492 UEP196489:UEP196492 UOL196489:UOL196492 UYH196489:UYH196492 VID196489:VID196492 VRZ196489:VRZ196492 WBV196489:WBV196492 WLR196489:WLR196492 WVN196489:WVN196492 F262025:F262028 JB262025:JB262028 SX262025:SX262028 ACT262025:ACT262028 AMP262025:AMP262028 AWL262025:AWL262028 BGH262025:BGH262028 BQD262025:BQD262028 BZZ262025:BZZ262028 CJV262025:CJV262028 CTR262025:CTR262028 DDN262025:DDN262028 DNJ262025:DNJ262028 DXF262025:DXF262028 EHB262025:EHB262028 EQX262025:EQX262028 FAT262025:FAT262028 FKP262025:FKP262028 FUL262025:FUL262028 GEH262025:GEH262028 GOD262025:GOD262028 GXZ262025:GXZ262028 HHV262025:HHV262028 HRR262025:HRR262028 IBN262025:IBN262028 ILJ262025:ILJ262028 IVF262025:IVF262028 JFB262025:JFB262028 JOX262025:JOX262028 JYT262025:JYT262028 KIP262025:KIP262028 KSL262025:KSL262028 LCH262025:LCH262028 LMD262025:LMD262028 LVZ262025:LVZ262028 MFV262025:MFV262028 MPR262025:MPR262028 MZN262025:MZN262028 NJJ262025:NJJ262028 NTF262025:NTF262028 ODB262025:ODB262028 OMX262025:OMX262028 OWT262025:OWT262028 PGP262025:PGP262028 PQL262025:PQL262028 QAH262025:QAH262028 QKD262025:QKD262028 QTZ262025:QTZ262028 RDV262025:RDV262028 RNR262025:RNR262028 RXN262025:RXN262028 SHJ262025:SHJ262028 SRF262025:SRF262028 TBB262025:TBB262028 TKX262025:TKX262028 TUT262025:TUT262028 UEP262025:UEP262028 UOL262025:UOL262028 UYH262025:UYH262028 VID262025:VID262028 VRZ262025:VRZ262028 WBV262025:WBV262028 WLR262025:WLR262028 WVN262025:WVN262028 F327561:F327564 JB327561:JB327564 SX327561:SX327564 ACT327561:ACT327564 AMP327561:AMP327564 AWL327561:AWL327564 BGH327561:BGH327564 BQD327561:BQD327564 BZZ327561:BZZ327564 CJV327561:CJV327564 CTR327561:CTR327564 DDN327561:DDN327564 DNJ327561:DNJ327564 DXF327561:DXF327564 EHB327561:EHB327564 EQX327561:EQX327564 FAT327561:FAT327564 FKP327561:FKP327564 FUL327561:FUL327564 GEH327561:GEH327564 GOD327561:GOD327564 GXZ327561:GXZ327564 HHV327561:HHV327564 HRR327561:HRR327564 IBN327561:IBN327564 ILJ327561:ILJ327564 IVF327561:IVF327564 JFB327561:JFB327564 JOX327561:JOX327564 JYT327561:JYT327564 KIP327561:KIP327564 KSL327561:KSL327564 LCH327561:LCH327564 LMD327561:LMD327564 LVZ327561:LVZ327564 MFV327561:MFV327564 MPR327561:MPR327564 MZN327561:MZN327564 NJJ327561:NJJ327564 NTF327561:NTF327564 ODB327561:ODB327564 OMX327561:OMX327564 OWT327561:OWT327564 PGP327561:PGP327564 PQL327561:PQL327564 QAH327561:QAH327564 QKD327561:QKD327564 QTZ327561:QTZ327564 RDV327561:RDV327564 RNR327561:RNR327564 RXN327561:RXN327564 SHJ327561:SHJ327564 SRF327561:SRF327564 TBB327561:TBB327564 TKX327561:TKX327564 TUT327561:TUT327564 UEP327561:UEP327564 UOL327561:UOL327564 UYH327561:UYH327564 VID327561:VID327564 VRZ327561:VRZ327564 WBV327561:WBV327564 WLR327561:WLR327564 WVN327561:WVN327564 F393097:F393100 JB393097:JB393100 SX393097:SX393100 ACT393097:ACT393100 AMP393097:AMP393100 AWL393097:AWL393100 BGH393097:BGH393100 BQD393097:BQD393100 BZZ393097:BZZ393100 CJV393097:CJV393100 CTR393097:CTR393100 DDN393097:DDN393100 DNJ393097:DNJ393100 DXF393097:DXF393100 EHB393097:EHB393100 EQX393097:EQX393100 FAT393097:FAT393100 FKP393097:FKP393100 FUL393097:FUL393100 GEH393097:GEH393100 GOD393097:GOD393100 GXZ393097:GXZ393100 HHV393097:HHV393100 HRR393097:HRR393100 IBN393097:IBN393100 ILJ393097:ILJ393100 IVF393097:IVF393100 JFB393097:JFB393100 JOX393097:JOX393100 JYT393097:JYT393100 KIP393097:KIP393100 KSL393097:KSL393100 LCH393097:LCH393100 LMD393097:LMD393100 LVZ393097:LVZ393100 MFV393097:MFV393100 MPR393097:MPR393100 MZN393097:MZN393100 NJJ393097:NJJ393100 NTF393097:NTF393100 ODB393097:ODB393100 OMX393097:OMX393100 OWT393097:OWT393100 PGP393097:PGP393100 PQL393097:PQL393100 QAH393097:QAH393100 QKD393097:QKD393100 QTZ393097:QTZ393100 RDV393097:RDV393100 RNR393097:RNR393100 RXN393097:RXN393100 SHJ393097:SHJ393100 SRF393097:SRF393100 TBB393097:TBB393100 TKX393097:TKX393100 TUT393097:TUT393100 UEP393097:UEP393100 UOL393097:UOL393100 UYH393097:UYH393100 VID393097:VID393100 VRZ393097:VRZ393100 WBV393097:WBV393100 WLR393097:WLR393100 WVN393097:WVN393100 F458633:F458636 JB458633:JB458636 SX458633:SX458636 ACT458633:ACT458636 AMP458633:AMP458636 AWL458633:AWL458636 BGH458633:BGH458636 BQD458633:BQD458636 BZZ458633:BZZ458636 CJV458633:CJV458636 CTR458633:CTR458636 DDN458633:DDN458636 DNJ458633:DNJ458636 DXF458633:DXF458636 EHB458633:EHB458636 EQX458633:EQX458636 FAT458633:FAT458636 FKP458633:FKP458636 FUL458633:FUL458636 GEH458633:GEH458636 GOD458633:GOD458636 GXZ458633:GXZ458636 HHV458633:HHV458636 HRR458633:HRR458636 IBN458633:IBN458636 ILJ458633:ILJ458636 IVF458633:IVF458636 JFB458633:JFB458636 JOX458633:JOX458636 JYT458633:JYT458636 KIP458633:KIP458636 KSL458633:KSL458636 LCH458633:LCH458636 LMD458633:LMD458636 LVZ458633:LVZ458636 MFV458633:MFV458636 MPR458633:MPR458636 MZN458633:MZN458636 NJJ458633:NJJ458636 NTF458633:NTF458636 ODB458633:ODB458636 OMX458633:OMX458636 OWT458633:OWT458636 PGP458633:PGP458636 PQL458633:PQL458636 QAH458633:QAH458636 QKD458633:QKD458636 QTZ458633:QTZ458636 RDV458633:RDV458636 RNR458633:RNR458636 RXN458633:RXN458636 SHJ458633:SHJ458636 SRF458633:SRF458636 TBB458633:TBB458636 TKX458633:TKX458636 TUT458633:TUT458636 UEP458633:UEP458636 UOL458633:UOL458636 UYH458633:UYH458636 VID458633:VID458636 VRZ458633:VRZ458636 WBV458633:WBV458636 WLR458633:WLR458636 WVN458633:WVN458636 F524169:F524172 JB524169:JB524172 SX524169:SX524172 ACT524169:ACT524172 AMP524169:AMP524172 AWL524169:AWL524172 BGH524169:BGH524172 BQD524169:BQD524172 BZZ524169:BZZ524172 CJV524169:CJV524172 CTR524169:CTR524172 DDN524169:DDN524172 DNJ524169:DNJ524172 DXF524169:DXF524172 EHB524169:EHB524172 EQX524169:EQX524172 FAT524169:FAT524172 FKP524169:FKP524172 FUL524169:FUL524172 GEH524169:GEH524172 GOD524169:GOD524172 GXZ524169:GXZ524172 HHV524169:HHV524172 HRR524169:HRR524172 IBN524169:IBN524172 ILJ524169:ILJ524172 IVF524169:IVF524172 JFB524169:JFB524172 JOX524169:JOX524172 JYT524169:JYT524172 KIP524169:KIP524172 KSL524169:KSL524172 LCH524169:LCH524172 LMD524169:LMD524172 LVZ524169:LVZ524172 MFV524169:MFV524172 MPR524169:MPR524172 MZN524169:MZN524172 NJJ524169:NJJ524172 NTF524169:NTF524172 ODB524169:ODB524172 OMX524169:OMX524172 OWT524169:OWT524172 PGP524169:PGP524172 PQL524169:PQL524172 QAH524169:QAH524172 QKD524169:QKD524172 QTZ524169:QTZ524172 RDV524169:RDV524172 RNR524169:RNR524172 RXN524169:RXN524172 SHJ524169:SHJ524172 SRF524169:SRF524172 TBB524169:TBB524172 TKX524169:TKX524172 TUT524169:TUT524172 UEP524169:UEP524172 UOL524169:UOL524172 UYH524169:UYH524172 VID524169:VID524172 VRZ524169:VRZ524172 WBV524169:WBV524172 WLR524169:WLR524172 WVN524169:WVN524172 F589705:F589708 JB589705:JB589708 SX589705:SX589708 ACT589705:ACT589708 AMP589705:AMP589708 AWL589705:AWL589708 BGH589705:BGH589708 BQD589705:BQD589708 BZZ589705:BZZ589708 CJV589705:CJV589708 CTR589705:CTR589708 DDN589705:DDN589708 DNJ589705:DNJ589708 DXF589705:DXF589708 EHB589705:EHB589708 EQX589705:EQX589708 FAT589705:FAT589708 FKP589705:FKP589708 FUL589705:FUL589708 GEH589705:GEH589708 GOD589705:GOD589708 GXZ589705:GXZ589708 HHV589705:HHV589708 HRR589705:HRR589708 IBN589705:IBN589708 ILJ589705:ILJ589708 IVF589705:IVF589708 JFB589705:JFB589708 JOX589705:JOX589708 JYT589705:JYT589708 KIP589705:KIP589708 KSL589705:KSL589708 LCH589705:LCH589708 LMD589705:LMD589708 LVZ589705:LVZ589708 MFV589705:MFV589708 MPR589705:MPR589708 MZN589705:MZN589708 NJJ589705:NJJ589708 NTF589705:NTF589708 ODB589705:ODB589708 OMX589705:OMX589708 OWT589705:OWT589708 PGP589705:PGP589708 PQL589705:PQL589708 QAH589705:QAH589708 QKD589705:QKD589708 QTZ589705:QTZ589708 RDV589705:RDV589708 RNR589705:RNR589708 RXN589705:RXN589708 SHJ589705:SHJ589708 SRF589705:SRF589708 TBB589705:TBB589708 TKX589705:TKX589708 TUT589705:TUT589708 UEP589705:UEP589708 UOL589705:UOL589708 UYH589705:UYH589708 VID589705:VID589708 VRZ589705:VRZ589708 WBV589705:WBV589708 WLR589705:WLR589708 WVN589705:WVN589708 F655241:F655244 JB655241:JB655244 SX655241:SX655244 ACT655241:ACT655244 AMP655241:AMP655244 AWL655241:AWL655244 BGH655241:BGH655244 BQD655241:BQD655244 BZZ655241:BZZ655244 CJV655241:CJV655244 CTR655241:CTR655244 DDN655241:DDN655244 DNJ655241:DNJ655244 DXF655241:DXF655244 EHB655241:EHB655244 EQX655241:EQX655244 FAT655241:FAT655244 FKP655241:FKP655244 FUL655241:FUL655244 GEH655241:GEH655244 GOD655241:GOD655244 GXZ655241:GXZ655244 HHV655241:HHV655244 HRR655241:HRR655244 IBN655241:IBN655244 ILJ655241:ILJ655244 IVF655241:IVF655244 JFB655241:JFB655244 JOX655241:JOX655244 JYT655241:JYT655244 KIP655241:KIP655244 KSL655241:KSL655244 LCH655241:LCH655244 LMD655241:LMD655244 LVZ655241:LVZ655244 MFV655241:MFV655244 MPR655241:MPR655244 MZN655241:MZN655244 NJJ655241:NJJ655244 NTF655241:NTF655244 ODB655241:ODB655244 OMX655241:OMX655244 OWT655241:OWT655244 PGP655241:PGP655244 PQL655241:PQL655244 QAH655241:QAH655244 QKD655241:QKD655244 QTZ655241:QTZ655244 RDV655241:RDV655244 RNR655241:RNR655244 RXN655241:RXN655244 SHJ655241:SHJ655244 SRF655241:SRF655244 TBB655241:TBB655244 TKX655241:TKX655244 TUT655241:TUT655244 UEP655241:UEP655244 UOL655241:UOL655244 UYH655241:UYH655244 VID655241:VID655244 VRZ655241:VRZ655244 WBV655241:WBV655244 WLR655241:WLR655244 WVN655241:WVN655244 F720777:F720780 JB720777:JB720780 SX720777:SX720780 ACT720777:ACT720780 AMP720777:AMP720780 AWL720777:AWL720780 BGH720777:BGH720780 BQD720777:BQD720780 BZZ720777:BZZ720780 CJV720777:CJV720780 CTR720777:CTR720780 DDN720777:DDN720780 DNJ720777:DNJ720780 DXF720777:DXF720780 EHB720777:EHB720780 EQX720777:EQX720780 FAT720777:FAT720780 FKP720777:FKP720780 FUL720777:FUL720780 GEH720777:GEH720780 GOD720777:GOD720780 GXZ720777:GXZ720780 HHV720777:HHV720780 HRR720777:HRR720780 IBN720777:IBN720780 ILJ720777:ILJ720780 IVF720777:IVF720780 JFB720777:JFB720780 JOX720777:JOX720780 JYT720777:JYT720780 KIP720777:KIP720780 KSL720777:KSL720780 LCH720777:LCH720780 LMD720777:LMD720780 LVZ720777:LVZ720780 MFV720777:MFV720780 MPR720777:MPR720780 MZN720777:MZN720780 NJJ720777:NJJ720780 NTF720777:NTF720780 ODB720777:ODB720780 OMX720777:OMX720780 OWT720777:OWT720780 PGP720777:PGP720780 PQL720777:PQL720780 QAH720777:QAH720780 QKD720777:QKD720780 QTZ720777:QTZ720780 RDV720777:RDV720780 RNR720777:RNR720780 RXN720777:RXN720780 SHJ720777:SHJ720780 SRF720777:SRF720780 TBB720777:TBB720780 TKX720777:TKX720780 TUT720777:TUT720780 UEP720777:UEP720780 UOL720777:UOL720780 UYH720777:UYH720780 VID720777:VID720780 VRZ720777:VRZ720780 WBV720777:WBV720780 WLR720777:WLR720780 WVN720777:WVN720780 F786313:F786316 JB786313:JB786316 SX786313:SX786316 ACT786313:ACT786316 AMP786313:AMP786316 AWL786313:AWL786316 BGH786313:BGH786316 BQD786313:BQD786316 BZZ786313:BZZ786316 CJV786313:CJV786316 CTR786313:CTR786316 DDN786313:DDN786316 DNJ786313:DNJ786316 DXF786313:DXF786316 EHB786313:EHB786316 EQX786313:EQX786316 FAT786313:FAT786316 FKP786313:FKP786316 FUL786313:FUL786316 GEH786313:GEH786316 GOD786313:GOD786316 GXZ786313:GXZ786316 HHV786313:HHV786316 HRR786313:HRR786316 IBN786313:IBN786316 ILJ786313:ILJ786316 IVF786313:IVF786316 JFB786313:JFB786316 JOX786313:JOX786316 JYT786313:JYT786316 KIP786313:KIP786316 KSL786313:KSL786316 LCH786313:LCH786316 LMD786313:LMD786316 LVZ786313:LVZ786316 MFV786313:MFV786316 MPR786313:MPR786316 MZN786313:MZN786316 NJJ786313:NJJ786316 NTF786313:NTF786316 ODB786313:ODB786316 OMX786313:OMX786316 OWT786313:OWT786316 PGP786313:PGP786316 PQL786313:PQL786316 QAH786313:QAH786316 QKD786313:QKD786316 QTZ786313:QTZ786316 RDV786313:RDV786316 RNR786313:RNR786316 RXN786313:RXN786316 SHJ786313:SHJ786316 SRF786313:SRF786316 TBB786313:TBB786316 TKX786313:TKX786316 TUT786313:TUT786316 UEP786313:UEP786316 UOL786313:UOL786316 UYH786313:UYH786316 VID786313:VID786316 VRZ786313:VRZ786316 WBV786313:WBV786316 WLR786313:WLR786316 WVN786313:WVN786316 F851849:F851852 JB851849:JB851852 SX851849:SX851852 ACT851849:ACT851852 AMP851849:AMP851852 AWL851849:AWL851852 BGH851849:BGH851852 BQD851849:BQD851852 BZZ851849:BZZ851852 CJV851849:CJV851852 CTR851849:CTR851852 DDN851849:DDN851852 DNJ851849:DNJ851852 DXF851849:DXF851852 EHB851849:EHB851852 EQX851849:EQX851852 FAT851849:FAT851852 FKP851849:FKP851852 FUL851849:FUL851852 GEH851849:GEH851852 GOD851849:GOD851852 GXZ851849:GXZ851852 HHV851849:HHV851852 HRR851849:HRR851852 IBN851849:IBN851852 ILJ851849:ILJ851852 IVF851849:IVF851852 JFB851849:JFB851852 JOX851849:JOX851852 JYT851849:JYT851852 KIP851849:KIP851852 KSL851849:KSL851852 LCH851849:LCH851852 LMD851849:LMD851852 LVZ851849:LVZ851852 MFV851849:MFV851852 MPR851849:MPR851852 MZN851849:MZN851852 NJJ851849:NJJ851852 NTF851849:NTF851852 ODB851849:ODB851852 OMX851849:OMX851852 OWT851849:OWT851852 PGP851849:PGP851852 PQL851849:PQL851852 QAH851849:QAH851852 QKD851849:QKD851852 QTZ851849:QTZ851852 RDV851849:RDV851852 RNR851849:RNR851852 RXN851849:RXN851852 SHJ851849:SHJ851852 SRF851849:SRF851852 TBB851849:TBB851852 TKX851849:TKX851852 TUT851849:TUT851852 UEP851849:UEP851852 UOL851849:UOL851852 UYH851849:UYH851852 VID851849:VID851852 VRZ851849:VRZ851852 WBV851849:WBV851852 WLR851849:WLR851852 WVN851849:WVN851852 F917385:F917388 JB917385:JB917388 SX917385:SX917388 ACT917385:ACT917388 AMP917385:AMP917388 AWL917385:AWL917388 BGH917385:BGH917388 BQD917385:BQD917388 BZZ917385:BZZ917388 CJV917385:CJV917388 CTR917385:CTR917388 DDN917385:DDN917388 DNJ917385:DNJ917388 DXF917385:DXF917388 EHB917385:EHB917388 EQX917385:EQX917388 FAT917385:FAT917388 FKP917385:FKP917388 FUL917385:FUL917388 GEH917385:GEH917388 GOD917385:GOD917388 GXZ917385:GXZ917388 HHV917385:HHV917388 HRR917385:HRR917388 IBN917385:IBN917388 ILJ917385:ILJ917388 IVF917385:IVF917388 JFB917385:JFB917388 JOX917385:JOX917388 JYT917385:JYT917388 KIP917385:KIP917388 KSL917385:KSL917388 LCH917385:LCH917388 LMD917385:LMD917388 LVZ917385:LVZ917388 MFV917385:MFV917388 MPR917385:MPR917388 MZN917385:MZN917388 NJJ917385:NJJ917388 NTF917385:NTF917388 ODB917385:ODB917388 OMX917385:OMX917388 OWT917385:OWT917388 PGP917385:PGP917388 PQL917385:PQL917388 QAH917385:QAH917388 QKD917385:QKD917388 QTZ917385:QTZ917388 RDV917385:RDV917388 RNR917385:RNR917388 RXN917385:RXN917388 SHJ917385:SHJ917388 SRF917385:SRF917388 TBB917385:TBB917388 TKX917385:TKX917388 TUT917385:TUT917388 UEP917385:UEP917388 UOL917385:UOL917388 UYH917385:UYH917388 VID917385:VID917388 VRZ917385:VRZ917388 WBV917385:WBV917388 WLR917385:WLR917388 WVN917385:WVN917388 F982921:F982924 JB982921:JB982924 SX982921:SX982924 ACT982921:ACT982924 AMP982921:AMP982924 AWL982921:AWL982924 BGH982921:BGH982924 BQD982921:BQD982924 BZZ982921:BZZ982924 CJV982921:CJV982924 CTR982921:CTR982924 DDN982921:DDN982924 DNJ982921:DNJ982924 DXF982921:DXF982924 EHB982921:EHB982924 EQX982921:EQX982924 FAT982921:FAT982924 FKP982921:FKP982924 FUL982921:FUL982924 GEH982921:GEH982924 GOD982921:GOD982924 GXZ982921:GXZ982924 HHV982921:HHV982924 HRR982921:HRR982924 IBN982921:IBN982924 ILJ982921:ILJ982924 IVF982921:IVF982924 JFB982921:JFB982924 JOX982921:JOX982924 JYT982921:JYT982924 KIP982921:KIP982924 KSL982921:KSL982924 LCH982921:LCH982924 LMD982921:LMD982924 LVZ982921:LVZ982924 MFV982921:MFV982924 MPR982921:MPR982924 MZN982921:MZN982924 NJJ982921:NJJ982924 NTF982921:NTF982924 ODB982921:ODB982924 OMX982921:OMX982924 OWT982921:OWT982924 PGP982921:PGP982924 PQL982921:PQL982924 QAH982921:QAH982924 QKD982921:QKD982924 QTZ982921:QTZ982924 RDV982921:RDV982924 RNR982921:RNR982924 RXN982921:RXN982924 SHJ982921:SHJ982924 SRF982921:SRF982924 TBB982921:TBB982924 TKX982921:TKX982924 TUT982921:TUT982924 UEP982921:UEP982924 UOL982921:UOL982924 UYH982921:UYH982924 VID982921:VID982924 VRZ982921:VRZ982924 WBV982921:WBV982924 WLR982921:WLR982924 WVN982921:WVN982924 F65423:F65426 JB65423:JB65426 SX65423:SX65426 ACT65423:ACT65426 AMP65423:AMP65426 AWL65423:AWL65426 BGH65423:BGH65426 BQD65423:BQD65426 BZZ65423:BZZ65426 CJV65423:CJV65426 CTR65423:CTR65426 DDN65423:DDN65426 DNJ65423:DNJ65426 DXF65423:DXF65426 EHB65423:EHB65426 EQX65423:EQX65426 FAT65423:FAT65426 FKP65423:FKP65426 FUL65423:FUL65426 GEH65423:GEH65426 GOD65423:GOD65426 GXZ65423:GXZ65426 HHV65423:HHV65426 HRR65423:HRR65426 IBN65423:IBN65426 ILJ65423:ILJ65426 IVF65423:IVF65426 JFB65423:JFB65426 JOX65423:JOX65426 JYT65423:JYT65426 KIP65423:KIP65426 KSL65423:KSL65426 LCH65423:LCH65426 LMD65423:LMD65426 LVZ65423:LVZ65426 MFV65423:MFV65426 MPR65423:MPR65426 MZN65423:MZN65426 NJJ65423:NJJ65426 NTF65423:NTF65426 ODB65423:ODB65426 OMX65423:OMX65426 OWT65423:OWT65426 PGP65423:PGP65426 PQL65423:PQL65426 QAH65423:QAH65426 QKD65423:QKD65426 QTZ65423:QTZ65426 RDV65423:RDV65426 RNR65423:RNR65426 RXN65423:RXN65426 SHJ65423:SHJ65426 SRF65423:SRF65426 TBB65423:TBB65426 TKX65423:TKX65426 TUT65423:TUT65426 UEP65423:UEP65426 UOL65423:UOL65426 UYH65423:UYH65426 VID65423:VID65426 VRZ65423:VRZ65426 WBV65423:WBV65426 WLR65423:WLR65426 WVN65423:WVN65426 F130959:F130962 JB130959:JB130962 SX130959:SX130962 ACT130959:ACT130962 AMP130959:AMP130962 AWL130959:AWL130962 BGH130959:BGH130962 BQD130959:BQD130962 BZZ130959:BZZ130962 CJV130959:CJV130962 CTR130959:CTR130962 DDN130959:DDN130962 DNJ130959:DNJ130962 DXF130959:DXF130962 EHB130959:EHB130962 EQX130959:EQX130962 FAT130959:FAT130962 FKP130959:FKP130962 FUL130959:FUL130962 GEH130959:GEH130962 GOD130959:GOD130962 GXZ130959:GXZ130962 HHV130959:HHV130962 HRR130959:HRR130962 IBN130959:IBN130962 ILJ130959:ILJ130962 IVF130959:IVF130962 JFB130959:JFB130962 JOX130959:JOX130962 JYT130959:JYT130962 KIP130959:KIP130962 KSL130959:KSL130962 LCH130959:LCH130962 LMD130959:LMD130962 LVZ130959:LVZ130962 MFV130959:MFV130962 MPR130959:MPR130962 MZN130959:MZN130962 NJJ130959:NJJ130962 NTF130959:NTF130962 ODB130959:ODB130962 OMX130959:OMX130962 OWT130959:OWT130962 PGP130959:PGP130962 PQL130959:PQL130962 QAH130959:QAH130962 QKD130959:QKD130962 QTZ130959:QTZ130962 RDV130959:RDV130962 RNR130959:RNR130962 RXN130959:RXN130962 SHJ130959:SHJ130962 SRF130959:SRF130962 TBB130959:TBB130962 TKX130959:TKX130962 TUT130959:TUT130962 UEP130959:UEP130962 UOL130959:UOL130962 UYH130959:UYH130962 VID130959:VID130962 VRZ130959:VRZ130962 WBV130959:WBV130962 WLR130959:WLR130962 WVN130959:WVN130962 F196495:F196498 JB196495:JB196498 SX196495:SX196498 ACT196495:ACT196498 AMP196495:AMP196498 AWL196495:AWL196498 BGH196495:BGH196498 BQD196495:BQD196498 BZZ196495:BZZ196498 CJV196495:CJV196498 CTR196495:CTR196498 DDN196495:DDN196498 DNJ196495:DNJ196498 DXF196495:DXF196498 EHB196495:EHB196498 EQX196495:EQX196498 FAT196495:FAT196498 FKP196495:FKP196498 FUL196495:FUL196498 GEH196495:GEH196498 GOD196495:GOD196498 GXZ196495:GXZ196498 HHV196495:HHV196498 HRR196495:HRR196498 IBN196495:IBN196498 ILJ196495:ILJ196498 IVF196495:IVF196498 JFB196495:JFB196498 JOX196495:JOX196498 JYT196495:JYT196498 KIP196495:KIP196498 KSL196495:KSL196498 LCH196495:LCH196498 LMD196495:LMD196498 LVZ196495:LVZ196498 MFV196495:MFV196498 MPR196495:MPR196498 MZN196495:MZN196498 NJJ196495:NJJ196498 NTF196495:NTF196498 ODB196495:ODB196498 OMX196495:OMX196498 OWT196495:OWT196498 PGP196495:PGP196498 PQL196495:PQL196498 QAH196495:QAH196498 QKD196495:QKD196498 QTZ196495:QTZ196498 RDV196495:RDV196498 RNR196495:RNR196498 RXN196495:RXN196498 SHJ196495:SHJ196498 SRF196495:SRF196498 TBB196495:TBB196498 TKX196495:TKX196498 TUT196495:TUT196498 UEP196495:UEP196498 UOL196495:UOL196498 UYH196495:UYH196498 VID196495:VID196498 VRZ196495:VRZ196498 WBV196495:WBV196498 WLR196495:WLR196498 WVN196495:WVN196498 F262031:F262034 JB262031:JB262034 SX262031:SX262034 ACT262031:ACT262034 AMP262031:AMP262034 AWL262031:AWL262034 BGH262031:BGH262034 BQD262031:BQD262034 BZZ262031:BZZ262034 CJV262031:CJV262034 CTR262031:CTR262034 DDN262031:DDN262034 DNJ262031:DNJ262034 DXF262031:DXF262034 EHB262031:EHB262034 EQX262031:EQX262034 FAT262031:FAT262034 FKP262031:FKP262034 FUL262031:FUL262034 GEH262031:GEH262034 GOD262031:GOD262034 GXZ262031:GXZ262034 HHV262031:HHV262034 HRR262031:HRR262034 IBN262031:IBN262034 ILJ262031:ILJ262034 IVF262031:IVF262034 JFB262031:JFB262034 JOX262031:JOX262034 JYT262031:JYT262034 KIP262031:KIP262034 KSL262031:KSL262034 LCH262031:LCH262034 LMD262031:LMD262034 LVZ262031:LVZ262034 MFV262031:MFV262034 MPR262031:MPR262034 MZN262031:MZN262034 NJJ262031:NJJ262034 NTF262031:NTF262034 ODB262031:ODB262034 OMX262031:OMX262034 OWT262031:OWT262034 PGP262031:PGP262034 PQL262031:PQL262034 QAH262031:QAH262034 QKD262031:QKD262034 QTZ262031:QTZ262034 RDV262031:RDV262034 RNR262031:RNR262034 RXN262031:RXN262034 SHJ262031:SHJ262034 SRF262031:SRF262034 TBB262031:TBB262034 TKX262031:TKX262034 TUT262031:TUT262034 UEP262031:UEP262034 UOL262031:UOL262034 UYH262031:UYH262034 VID262031:VID262034 VRZ262031:VRZ262034 WBV262031:WBV262034 WLR262031:WLR262034 WVN262031:WVN262034 F327567:F327570 JB327567:JB327570 SX327567:SX327570 ACT327567:ACT327570 AMP327567:AMP327570 AWL327567:AWL327570 BGH327567:BGH327570 BQD327567:BQD327570 BZZ327567:BZZ327570 CJV327567:CJV327570 CTR327567:CTR327570 DDN327567:DDN327570 DNJ327567:DNJ327570 DXF327567:DXF327570 EHB327567:EHB327570 EQX327567:EQX327570 FAT327567:FAT327570 FKP327567:FKP327570 FUL327567:FUL327570 GEH327567:GEH327570 GOD327567:GOD327570 GXZ327567:GXZ327570 HHV327567:HHV327570 HRR327567:HRR327570 IBN327567:IBN327570 ILJ327567:ILJ327570 IVF327567:IVF327570 JFB327567:JFB327570 JOX327567:JOX327570 JYT327567:JYT327570 KIP327567:KIP327570 KSL327567:KSL327570 LCH327567:LCH327570 LMD327567:LMD327570 LVZ327567:LVZ327570 MFV327567:MFV327570 MPR327567:MPR327570 MZN327567:MZN327570 NJJ327567:NJJ327570 NTF327567:NTF327570 ODB327567:ODB327570 OMX327567:OMX327570 OWT327567:OWT327570 PGP327567:PGP327570 PQL327567:PQL327570 QAH327567:QAH327570 QKD327567:QKD327570 QTZ327567:QTZ327570 RDV327567:RDV327570 RNR327567:RNR327570 RXN327567:RXN327570 SHJ327567:SHJ327570 SRF327567:SRF327570 TBB327567:TBB327570 TKX327567:TKX327570 TUT327567:TUT327570 UEP327567:UEP327570 UOL327567:UOL327570 UYH327567:UYH327570 VID327567:VID327570 VRZ327567:VRZ327570 WBV327567:WBV327570 WLR327567:WLR327570 WVN327567:WVN327570 F393103:F393106 JB393103:JB393106 SX393103:SX393106 ACT393103:ACT393106 AMP393103:AMP393106 AWL393103:AWL393106 BGH393103:BGH393106 BQD393103:BQD393106 BZZ393103:BZZ393106 CJV393103:CJV393106 CTR393103:CTR393106 DDN393103:DDN393106 DNJ393103:DNJ393106 DXF393103:DXF393106 EHB393103:EHB393106 EQX393103:EQX393106 FAT393103:FAT393106 FKP393103:FKP393106 FUL393103:FUL393106 GEH393103:GEH393106 GOD393103:GOD393106 GXZ393103:GXZ393106 HHV393103:HHV393106 HRR393103:HRR393106 IBN393103:IBN393106 ILJ393103:ILJ393106 IVF393103:IVF393106 JFB393103:JFB393106 JOX393103:JOX393106 JYT393103:JYT393106 KIP393103:KIP393106 KSL393103:KSL393106 LCH393103:LCH393106 LMD393103:LMD393106 LVZ393103:LVZ393106 MFV393103:MFV393106 MPR393103:MPR393106 MZN393103:MZN393106 NJJ393103:NJJ393106 NTF393103:NTF393106 ODB393103:ODB393106 OMX393103:OMX393106 OWT393103:OWT393106 PGP393103:PGP393106 PQL393103:PQL393106 QAH393103:QAH393106 QKD393103:QKD393106 QTZ393103:QTZ393106 RDV393103:RDV393106 RNR393103:RNR393106 RXN393103:RXN393106 SHJ393103:SHJ393106 SRF393103:SRF393106 TBB393103:TBB393106 TKX393103:TKX393106 TUT393103:TUT393106 UEP393103:UEP393106 UOL393103:UOL393106 UYH393103:UYH393106 VID393103:VID393106 VRZ393103:VRZ393106 WBV393103:WBV393106 WLR393103:WLR393106 WVN393103:WVN393106 F458639:F458642 JB458639:JB458642 SX458639:SX458642 ACT458639:ACT458642 AMP458639:AMP458642 AWL458639:AWL458642 BGH458639:BGH458642 BQD458639:BQD458642 BZZ458639:BZZ458642 CJV458639:CJV458642 CTR458639:CTR458642 DDN458639:DDN458642 DNJ458639:DNJ458642 DXF458639:DXF458642 EHB458639:EHB458642 EQX458639:EQX458642 FAT458639:FAT458642 FKP458639:FKP458642 FUL458639:FUL458642 GEH458639:GEH458642 GOD458639:GOD458642 GXZ458639:GXZ458642 HHV458639:HHV458642 HRR458639:HRR458642 IBN458639:IBN458642 ILJ458639:ILJ458642 IVF458639:IVF458642 JFB458639:JFB458642 JOX458639:JOX458642 JYT458639:JYT458642 KIP458639:KIP458642 KSL458639:KSL458642 LCH458639:LCH458642 LMD458639:LMD458642 LVZ458639:LVZ458642 MFV458639:MFV458642 MPR458639:MPR458642 MZN458639:MZN458642 NJJ458639:NJJ458642 NTF458639:NTF458642 ODB458639:ODB458642 OMX458639:OMX458642 OWT458639:OWT458642 PGP458639:PGP458642 PQL458639:PQL458642 QAH458639:QAH458642 QKD458639:QKD458642 QTZ458639:QTZ458642 RDV458639:RDV458642 RNR458639:RNR458642 RXN458639:RXN458642 SHJ458639:SHJ458642 SRF458639:SRF458642 TBB458639:TBB458642 TKX458639:TKX458642 TUT458639:TUT458642 UEP458639:UEP458642 UOL458639:UOL458642 UYH458639:UYH458642 VID458639:VID458642 VRZ458639:VRZ458642 WBV458639:WBV458642 WLR458639:WLR458642 WVN458639:WVN458642 F524175:F524178 JB524175:JB524178 SX524175:SX524178 ACT524175:ACT524178 AMP524175:AMP524178 AWL524175:AWL524178 BGH524175:BGH524178 BQD524175:BQD524178 BZZ524175:BZZ524178 CJV524175:CJV524178 CTR524175:CTR524178 DDN524175:DDN524178 DNJ524175:DNJ524178 DXF524175:DXF524178 EHB524175:EHB524178 EQX524175:EQX524178 FAT524175:FAT524178 FKP524175:FKP524178 FUL524175:FUL524178 GEH524175:GEH524178 GOD524175:GOD524178 GXZ524175:GXZ524178 HHV524175:HHV524178 HRR524175:HRR524178 IBN524175:IBN524178 ILJ524175:ILJ524178 IVF524175:IVF524178 JFB524175:JFB524178 JOX524175:JOX524178 JYT524175:JYT524178 KIP524175:KIP524178 KSL524175:KSL524178 LCH524175:LCH524178 LMD524175:LMD524178 LVZ524175:LVZ524178 MFV524175:MFV524178 MPR524175:MPR524178 MZN524175:MZN524178 NJJ524175:NJJ524178 NTF524175:NTF524178 ODB524175:ODB524178 OMX524175:OMX524178 OWT524175:OWT524178 PGP524175:PGP524178 PQL524175:PQL524178 QAH524175:QAH524178 QKD524175:QKD524178 QTZ524175:QTZ524178 RDV524175:RDV524178 RNR524175:RNR524178 RXN524175:RXN524178 SHJ524175:SHJ524178 SRF524175:SRF524178 TBB524175:TBB524178 TKX524175:TKX524178 TUT524175:TUT524178 UEP524175:UEP524178 UOL524175:UOL524178 UYH524175:UYH524178 VID524175:VID524178 VRZ524175:VRZ524178 WBV524175:WBV524178 WLR524175:WLR524178 WVN524175:WVN524178 F589711:F589714 JB589711:JB589714 SX589711:SX589714 ACT589711:ACT589714 AMP589711:AMP589714 AWL589711:AWL589714 BGH589711:BGH589714 BQD589711:BQD589714 BZZ589711:BZZ589714 CJV589711:CJV589714 CTR589711:CTR589714 DDN589711:DDN589714 DNJ589711:DNJ589714 DXF589711:DXF589714 EHB589711:EHB589714 EQX589711:EQX589714 FAT589711:FAT589714 FKP589711:FKP589714 FUL589711:FUL589714 GEH589711:GEH589714 GOD589711:GOD589714 GXZ589711:GXZ589714 HHV589711:HHV589714 HRR589711:HRR589714 IBN589711:IBN589714 ILJ589711:ILJ589714 IVF589711:IVF589714 JFB589711:JFB589714 JOX589711:JOX589714 JYT589711:JYT589714 KIP589711:KIP589714 KSL589711:KSL589714 LCH589711:LCH589714 LMD589711:LMD589714 LVZ589711:LVZ589714 MFV589711:MFV589714 MPR589711:MPR589714 MZN589711:MZN589714 NJJ589711:NJJ589714 NTF589711:NTF589714 ODB589711:ODB589714 OMX589711:OMX589714 OWT589711:OWT589714 PGP589711:PGP589714 PQL589711:PQL589714 QAH589711:QAH589714 QKD589711:QKD589714 QTZ589711:QTZ589714 RDV589711:RDV589714 RNR589711:RNR589714 RXN589711:RXN589714 SHJ589711:SHJ589714 SRF589711:SRF589714 TBB589711:TBB589714 TKX589711:TKX589714 TUT589711:TUT589714 UEP589711:UEP589714 UOL589711:UOL589714 UYH589711:UYH589714 VID589711:VID589714 VRZ589711:VRZ589714 WBV589711:WBV589714 WLR589711:WLR589714 WVN589711:WVN589714 F655247:F655250 JB655247:JB655250 SX655247:SX655250 ACT655247:ACT655250 AMP655247:AMP655250 AWL655247:AWL655250 BGH655247:BGH655250 BQD655247:BQD655250 BZZ655247:BZZ655250 CJV655247:CJV655250 CTR655247:CTR655250 DDN655247:DDN655250 DNJ655247:DNJ655250 DXF655247:DXF655250 EHB655247:EHB655250 EQX655247:EQX655250 FAT655247:FAT655250 FKP655247:FKP655250 FUL655247:FUL655250 GEH655247:GEH655250 GOD655247:GOD655250 GXZ655247:GXZ655250 HHV655247:HHV655250 HRR655247:HRR655250 IBN655247:IBN655250 ILJ655247:ILJ655250 IVF655247:IVF655250 JFB655247:JFB655250 JOX655247:JOX655250 JYT655247:JYT655250 KIP655247:KIP655250 KSL655247:KSL655250 LCH655247:LCH655250 LMD655247:LMD655250 LVZ655247:LVZ655250 MFV655247:MFV655250 MPR655247:MPR655250 MZN655247:MZN655250 NJJ655247:NJJ655250 NTF655247:NTF655250 ODB655247:ODB655250 OMX655247:OMX655250 OWT655247:OWT655250 PGP655247:PGP655250 PQL655247:PQL655250 QAH655247:QAH655250 QKD655247:QKD655250 QTZ655247:QTZ655250 RDV655247:RDV655250 RNR655247:RNR655250 RXN655247:RXN655250 SHJ655247:SHJ655250 SRF655247:SRF655250 TBB655247:TBB655250 TKX655247:TKX655250 TUT655247:TUT655250 UEP655247:UEP655250 UOL655247:UOL655250 UYH655247:UYH655250 VID655247:VID655250 VRZ655247:VRZ655250 WBV655247:WBV655250 WLR655247:WLR655250 WVN655247:WVN655250 F720783:F720786 JB720783:JB720786 SX720783:SX720786 ACT720783:ACT720786 AMP720783:AMP720786 AWL720783:AWL720786 BGH720783:BGH720786 BQD720783:BQD720786 BZZ720783:BZZ720786 CJV720783:CJV720786 CTR720783:CTR720786 DDN720783:DDN720786 DNJ720783:DNJ720786 DXF720783:DXF720786 EHB720783:EHB720786 EQX720783:EQX720786 FAT720783:FAT720786 FKP720783:FKP720786 FUL720783:FUL720786 GEH720783:GEH720786 GOD720783:GOD720786 GXZ720783:GXZ720786 HHV720783:HHV720786 HRR720783:HRR720786 IBN720783:IBN720786 ILJ720783:ILJ720786 IVF720783:IVF720786 JFB720783:JFB720786 JOX720783:JOX720786 JYT720783:JYT720786 KIP720783:KIP720786 KSL720783:KSL720786 LCH720783:LCH720786 LMD720783:LMD720786 LVZ720783:LVZ720786 MFV720783:MFV720786 MPR720783:MPR720786 MZN720783:MZN720786 NJJ720783:NJJ720786 NTF720783:NTF720786 ODB720783:ODB720786 OMX720783:OMX720786 OWT720783:OWT720786 PGP720783:PGP720786 PQL720783:PQL720786 QAH720783:QAH720786 QKD720783:QKD720786 QTZ720783:QTZ720786 RDV720783:RDV720786 RNR720783:RNR720786 RXN720783:RXN720786 SHJ720783:SHJ720786 SRF720783:SRF720786 TBB720783:TBB720786 TKX720783:TKX720786 TUT720783:TUT720786 UEP720783:UEP720786 UOL720783:UOL720786 UYH720783:UYH720786 VID720783:VID720786 VRZ720783:VRZ720786 WBV720783:WBV720786 WLR720783:WLR720786 WVN720783:WVN720786 F786319:F786322 JB786319:JB786322 SX786319:SX786322 ACT786319:ACT786322 AMP786319:AMP786322 AWL786319:AWL786322 BGH786319:BGH786322 BQD786319:BQD786322 BZZ786319:BZZ786322 CJV786319:CJV786322 CTR786319:CTR786322 DDN786319:DDN786322 DNJ786319:DNJ786322 DXF786319:DXF786322 EHB786319:EHB786322 EQX786319:EQX786322 FAT786319:FAT786322 FKP786319:FKP786322 FUL786319:FUL786322 GEH786319:GEH786322 GOD786319:GOD786322 GXZ786319:GXZ786322 HHV786319:HHV786322 HRR786319:HRR786322 IBN786319:IBN786322 ILJ786319:ILJ786322 IVF786319:IVF786322 JFB786319:JFB786322 JOX786319:JOX786322 JYT786319:JYT786322 KIP786319:KIP786322 KSL786319:KSL786322 LCH786319:LCH786322 LMD786319:LMD786322 LVZ786319:LVZ786322 MFV786319:MFV786322 MPR786319:MPR786322 MZN786319:MZN786322 NJJ786319:NJJ786322 NTF786319:NTF786322 ODB786319:ODB786322 OMX786319:OMX786322 OWT786319:OWT786322 PGP786319:PGP786322 PQL786319:PQL786322 QAH786319:QAH786322 QKD786319:QKD786322 QTZ786319:QTZ786322 RDV786319:RDV786322 RNR786319:RNR786322 RXN786319:RXN786322 SHJ786319:SHJ786322 SRF786319:SRF786322 TBB786319:TBB786322 TKX786319:TKX786322 TUT786319:TUT786322 UEP786319:UEP786322 UOL786319:UOL786322 UYH786319:UYH786322 VID786319:VID786322 VRZ786319:VRZ786322 WBV786319:WBV786322 WLR786319:WLR786322 WVN786319:WVN786322 F851855:F851858 JB851855:JB851858 SX851855:SX851858 ACT851855:ACT851858 AMP851855:AMP851858 AWL851855:AWL851858 BGH851855:BGH851858 BQD851855:BQD851858 BZZ851855:BZZ851858 CJV851855:CJV851858 CTR851855:CTR851858 DDN851855:DDN851858 DNJ851855:DNJ851858 DXF851855:DXF851858 EHB851855:EHB851858 EQX851855:EQX851858 FAT851855:FAT851858 FKP851855:FKP851858 FUL851855:FUL851858 GEH851855:GEH851858 GOD851855:GOD851858 GXZ851855:GXZ851858 HHV851855:HHV851858 HRR851855:HRR851858 IBN851855:IBN851858 ILJ851855:ILJ851858 IVF851855:IVF851858 JFB851855:JFB851858 JOX851855:JOX851858 JYT851855:JYT851858 KIP851855:KIP851858 KSL851855:KSL851858 LCH851855:LCH851858 LMD851855:LMD851858 LVZ851855:LVZ851858 MFV851855:MFV851858 MPR851855:MPR851858 MZN851855:MZN851858 NJJ851855:NJJ851858 NTF851855:NTF851858 ODB851855:ODB851858 OMX851855:OMX851858 OWT851855:OWT851858 PGP851855:PGP851858 PQL851855:PQL851858 QAH851855:QAH851858 QKD851855:QKD851858 QTZ851855:QTZ851858 RDV851855:RDV851858 RNR851855:RNR851858 RXN851855:RXN851858 SHJ851855:SHJ851858 SRF851855:SRF851858 TBB851855:TBB851858 TKX851855:TKX851858 TUT851855:TUT851858 UEP851855:UEP851858 UOL851855:UOL851858 UYH851855:UYH851858 VID851855:VID851858 VRZ851855:VRZ851858 WBV851855:WBV851858 WLR851855:WLR851858 WVN851855:WVN851858 F917391:F917394 JB917391:JB917394 SX917391:SX917394 ACT917391:ACT917394 AMP917391:AMP917394 AWL917391:AWL917394 BGH917391:BGH917394 BQD917391:BQD917394 BZZ917391:BZZ917394 CJV917391:CJV917394 CTR917391:CTR917394 DDN917391:DDN917394 DNJ917391:DNJ917394 DXF917391:DXF917394 EHB917391:EHB917394 EQX917391:EQX917394 FAT917391:FAT917394 FKP917391:FKP917394 FUL917391:FUL917394 GEH917391:GEH917394 GOD917391:GOD917394 GXZ917391:GXZ917394 HHV917391:HHV917394 HRR917391:HRR917394 IBN917391:IBN917394 ILJ917391:ILJ917394 IVF917391:IVF917394 JFB917391:JFB917394 JOX917391:JOX917394 JYT917391:JYT917394 KIP917391:KIP917394 KSL917391:KSL917394 LCH917391:LCH917394 LMD917391:LMD917394 LVZ917391:LVZ917394 MFV917391:MFV917394 MPR917391:MPR917394 MZN917391:MZN917394 NJJ917391:NJJ917394 NTF917391:NTF917394 ODB917391:ODB917394 OMX917391:OMX917394 OWT917391:OWT917394 PGP917391:PGP917394 PQL917391:PQL917394 QAH917391:QAH917394 QKD917391:QKD917394 QTZ917391:QTZ917394 RDV917391:RDV917394 RNR917391:RNR917394 RXN917391:RXN917394 SHJ917391:SHJ917394 SRF917391:SRF917394 TBB917391:TBB917394 TKX917391:TKX917394 TUT917391:TUT917394 UEP917391:UEP917394 UOL917391:UOL917394 UYH917391:UYH917394 VID917391:VID917394 VRZ917391:VRZ917394 WBV917391:WBV917394 WLR917391:WLR917394 WVN917391:WVN917394 F982927:F982930 JB982927:JB982930 SX982927:SX982930 ACT982927:ACT982930 AMP982927:AMP982930 AWL982927:AWL982930 BGH982927:BGH982930 BQD982927:BQD982930 BZZ982927:BZZ982930 CJV982927:CJV982930 CTR982927:CTR982930 DDN982927:DDN982930 DNJ982927:DNJ982930 DXF982927:DXF982930 EHB982927:EHB982930 EQX982927:EQX982930 FAT982927:FAT982930 FKP982927:FKP982930 FUL982927:FUL982930 GEH982927:GEH982930 GOD982927:GOD982930 GXZ982927:GXZ982930 HHV982927:HHV982930 HRR982927:HRR982930 IBN982927:IBN982930 ILJ982927:ILJ982930 IVF982927:IVF982930 JFB982927:JFB982930 JOX982927:JOX982930 JYT982927:JYT982930 KIP982927:KIP982930 KSL982927:KSL982930 LCH982927:LCH982930 LMD982927:LMD982930 LVZ982927:LVZ982930 MFV982927:MFV982930 MPR982927:MPR982930 MZN982927:MZN982930 NJJ982927:NJJ982930 NTF982927:NTF982930 ODB982927:ODB982930 OMX982927:OMX982930 OWT982927:OWT982930 PGP982927:PGP982930 PQL982927:PQL982930 QAH982927:QAH982930 QKD982927:QKD982930 QTZ982927:QTZ982930 RDV982927:RDV982930 RNR982927:RNR982930 RXN982927:RXN982930 SHJ982927:SHJ982930 SRF982927:SRF982930 TBB982927:TBB982930 TKX982927:TKX982930 TUT982927:TUT982930 UEP982927:UEP982930 UOL982927:UOL982930 UYH982927:UYH982930 VID982927:VID982930 VRZ982927:VRZ982930 WBV982927:WBV982930 WLR982927:WLR982930 WVN982927:WVN982930" xr:uid="{00000000-0002-0000-03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65429:E65431 JA65429:JA65431 SW65429:SW65431 ACS65429:ACS65431 AMO65429:AMO65431 AWK65429:AWK65431 BGG65429:BGG65431 BQC65429:BQC65431 BZY65429:BZY65431 CJU65429:CJU65431 CTQ65429:CTQ65431 DDM65429:DDM65431 DNI65429:DNI65431 DXE65429:DXE65431 EHA65429:EHA65431 EQW65429:EQW65431 FAS65429:FAS65431 FKO65429:FKO65431 FUK65429:FUK65431 GEG65429:GEG65431 GOC65429:GOC65431 GXY65429:GXY65431 HHU65429:HHU65431 HRQ65429:HRQ65431 IBM65429:IBM65431 ILI65429:ILI65431 IVE65429:IVE65431 JFA65429:JFA65431 JOW65429:JOW65431 JYS65429:JYS65431 KIO65429:KIO65431 KSK65429:KSK65431 LCG65429:LCG65431 LMC65429:LMC65431 LVY65429:LVY65431 MFU65429:MFU65431 MPQ65429:MPQ65431 MZM65429:MZM65431 NJI65429:NJI65431 NTE65429:NTE65431 ODA65429:ODA65431 OMW65429:OMW65431 OWS65429:OWS65431 PGO65429:PGO65431 PQK65429:PQK65431 QAG65429:QAG65431 QKC65429:QKC65431 QTY65429:QTY65431 RDU65429:RDU65431 RNQ65429:RNQ65431 RXM65429:RXM65431 SHI65429:SHI65431 SRE65429:SRE65431 TBA65429:TBA65431 TKW65429:TKW65431 TUS65429:TUS65431 UEO65429:UEO65431 UOK65429:UOK65431 UYG65429:UYG65431 VIC65429:VIC65431 VRY65429:VRY65431 WBU65429:WBU65431 WLQ65429:WLQ65431 WVM65429:WVM65431 E130965:E130967 JA130965:JA130967 SW130965:SW130967 ACS130965:ACS130967 AMO130965:AMO130967 AWK130965:AWK130967 BGG130965:BGG130967 BQC130965:BQC130967 BZY130965:BZY130967 CJU130965:CJU130967 CTQ130965:CTQ130967 DDM130965:DDM130967 DNI130965:DNI130967 DXE130965:DXE130967 EHA130965:EHA130967 EQW130965:EQW130967 FAS130965:FAS130967 FKO130965:FKO130967 FUK130965:FUK130967 GEG130965:GEG130967 GOC130965:GOC130967 GXY130965:GXY130967 HHU130965:HHU130967 HRQ130965:HRQ130967 IBM130965:IBM130967 ILI130965:ILI130967 IVE130965:IVE130967 JFA130965:JFA130967 JOW130965:JOW130967 JYS130965:JYS130967 KIO130965:KIO130967 KSK130965:KSK130967 LCG130965:LCG130967 LMC130965:LMC130967 LVY130965:LVY130967 MFU130965:MFU130967 MPQ130965:MPQ130967 MZM130965:MZM130967 NJI130965:NJI130967 NTE130965:NTE130967 ODA130965:ODA130967 OMW130965:OMW130967 OWS130965:OWS130967 PGO130965:PGO130967 PQK130965:PQK130967 QAG130965:QAG130967 QKC130965:QKC130967 QTY130965:QTY130967 RDU130965:RDU130967 RNQ130965:RNQ130967 RXM130965:RXM130967 SHI130965:SHI130967 SRE130965:SRE130967 TBA130965:TBA130967 TKW130965:TKW130967 TUS130965:TUS130967 UEO130965:UEO130967 UOK130965:UOK130967 UYG130965:UYG130967 VIC130965:VIC130967 VRY130965:VRY130967 WBU130965:WBU130967 WLQ130965:WLQ130967 WVM130965:WVM130967 E196501:E196503 JA196501:JA196503 SW196501:SW196503 ACS196501:ACS196503 AMO196501:AMO196503 AWK196501:AWK196503 BGG196501:BGG196503 BQC196501:BQC196503 BZY196501:BZY196503 CJU196501:CJU196503 CTQ196501:CTQ196503 DDM196501:DDM196503 DNI196501:DNI196503 DXE196501:DXE196503 EHA196501:EHA196503 EQW196501:EQW196503 FAS196501:FAS196503 FKO196501:FKO196503 FUK196501:FUK196503 GEG196501:GEG196503 GOC196501:GOC196503 GXY196501:GXY196503 HHU196501:HHU196503 HRQ196501:HRQ196503 IBM196501:IBM196503 ILI196501:ILI196503 IVE196501:IVE196503 JFA196501:JFA196503 JOW196501:JOW196503 JYS196501:JYS196503 KIO196501:KIO196503 KSK196501:KSK196503 LCG196501:LCG196503 LMC196501:LMC196503 LVY196501:LVY196503 MFU196501:MFU196503 MPQ196501:MPQ196503 MZM196501:MZM196503 NJI196501:NJI196503 NTE196501:NTE196503 ODA196501:ODA196503 OMW196501:OMW196503 OWS196501:OWS196503 PGO196501:PGO196503 PQK196501:PQK196503 QAG196501:QAG196503 QKC196501:QKC196503 QTY196501:QTY196503 RDU196501:RDU196503 RNQ196501:RNQ196503 RXM196501:RXM196503 SHI196501:SHI196503 SRE196501:SRE196503 TBA196501:TBA196503 TKW196501:TKW196503 TUS196501:TUS196503 UEO196501:UEO196503 UOK196501:UOK196503 UYG196501:UYG196503 VIC196501:VIC196503 VRY196501:VRY196503 WBU196501:WBU196503 WLQ196501:WLQ196503 WVM196501:WVM196503 E262037:E262039 JA262037:JA262039 SW262037:SW262039 ACS262037:ACS262039 AMO262037:AMO262039 AWK262037:AWK262039 BGG262037:BGG262039 BQC262037:BQC262039 BZY262037:BZY262039 CJU262037:CJU262039 CTQ262037:CTQ262039 DDM262037:DDM262039 DNI262037:DNI262039 DXE262037:DXE262039 EHA262037:EHA262039 EQW262037:EQW262039 FAS262037:FAS262039 FKO262037:FKO262039 FUK262037:FUK262039 GEG262037:GEG262039 GOC262037:GOC262039 GXY262037:GXY262039 HHU262037:HHU262039 HRQ262037:HRQ262039 IBM262037:IBM262039 ILI262037:ILI262039 IVE262037:IVE262039 JFA262037:JFA262039 JOW262037:JOW262039 JYS262037:JYS262039 KIO262037:KIO262039 KSK262037:KSK262039 LCG262037:LCG262039 LMC262037:LMC262039 LVY262037:LVY262039 MFU262037:MFU262039 MPQ262037:MPQ262039 MZM262037:MZM262039 NJI262037:NJI262039 NTE262037:NTE262039 ODA262037:ODA262039 OMW262037:OMW262039 OWS262037:OWS262039 PGO262037:PGO262039 PQK262037:PQK262039 QAG262037:QAG262039 QKC262037:QKC262039 QTY262037:QTY262039 RDU262037:RDU262039 RNQ262037:RNQ262039 RXM262037:RXM262039 SHI262037:SHI262039 SRE262037:SRE262039 TBA262037:TBA262039 TKW262037:TKW262039 TUS262037:TUS262039 UEO262037:UEO262039 UOK262037:UOK262039 UYG262037:UYG262039 VIC262037:VIC262039 VRY262037:VRY262039 WBU262037:WBU262039 WLQ262037:WLQ262039 WVM262037:WVM262039 E327573:E327575 JA327573:JA327575 SW327573:SW327575 ACS327573:ACS327575 AMO327573:AMO327575 AWK327573:AWK327575 BGG327573:BGG327575 BQC327573:BQC327575 BZY327573:BZY327575 CJU327573:CJU327575 CTQ327573:CTQ327575 DDM327573:DDM327575 DNI327573:DNI327575 DXE327573:DXE327575 EHA327573:EHA327575 EQW327573:EQW327575 FAS327573:FAS327575 FKO327573:FKO327575 FUK327573:FUK327575 GEG327573:GEG327575 GOC327573:GOC327575 GXY327573:GXY327575 HHU327573:HHU327575 HRQ327573:HRQ327575 IBM327573:IBM327575 ILI327573:ILI327575 IVE327573:IVE327575 JFA327573:JFA327575 JOW327573:JOW327575 JYS327573:JYS327575 KIO327573:KIO327575 KSK327573:KSK327575 LCG327573:LCG327575 LMC327573:LMC327575 LVY327573:LVY327575 MFU327573:MFU327575 MPQ327573:MPQ327575 MZM327573:MZM327575 NJI327573:NJI327575 NTE327573:NTE327575 ODA327573:ODA327575 OMW327573:OMW327575 OWS327573:OWS327575 PGO327573:PGO327575 PQK327573:PQK327575 QAG327573:QAG327575 QKC327573:QKC327575 QTY327573:QTY327575 RDU327573:RDU327575 RNQ327573:RNQ327575 RXM327573:RXM327575 SHI327573:SHI327575 SRE327573:SRE327575 TBA327573:TBA327575 TKW327573:TKW327575 TUS327573:TUS327575 UEO327573:UEO327575 UOK327573:UOK327575 UYG327573:UYG327575 VIC327573:VIC327575 VRY327573:VRY327575 WBU327573:WBU327575 WLQ327573:WLQ327575 WVM327573:WVM327575 E393109:E393111 JA393109:JA393111 SW393109:SW393111 ACS393109:ACS393111 AMO393109:AMO393111 AWK393109:AWK393111 BGG393109:BGG393111 BQC393109:BQC393111 BZY393109:BZY393111 CJU393109:CJU393111 CTQ393109:CTQ393111 DDM393109:DDM393111 DNI393109:DNI393111 DXE393109:DXE393111 EHA393109:EHA393111 EQW393109:EQW393111 FAS393109:FAS393111 FKO393109:FKO393111 FUK393109:FUK393111 GEG393109:GEG393111 GOC393109:GOC393111 GXY393109:GXY393111 HHU393109:HHU393111 HRQ393109:HRQ393111 IBM393109:IBM393111 ILI393109:ILI393111 IVE393109:IVE393111 JFA393109:JFA393111 JOW393109:JOW393111 JYS393109:JYS393111 KIO393109:KIO393111 KSK393109:KSK393111 LCG393109:LCG393111 LMC393109:LMC393111 LVY393109:LVY393111 MFU393109:MFU393111 MPQ393109:MPQ393111 MZM393109:MZM393111 NJI393109:NJI393111 NTE393109:NTE393111 ODA393109:ODA393111 OMW393109:OMW393111 OWS393109:OWS393111 PGO393109:PGO393111 PQK393109:PQK393111 QAG393109:QAG393111 QKC393109:QKC393111 QTY393109:QTY393111 RDU393109:RDU393111 RNQ393109:RNQ393111 RXM393109:RXM393111 SHI393109:SHI393111 SRE393109:SRE393111 TBA393109:TBA393111 TKW393109:TKW393111 TUS393109:TUS393111 UEO393109:UEO393111 UOK393109:UOK393111 UYG393109:UYG393111 VIC393109:VIC393111 VRY393109:VRY393111 WBU393109:WBU393111 WLQ393109:WLQ393111 WVM393109:WVM393111 E458645:E458647 JA458645:JA458647 SW458645:SW458647 ACS458645:ACS458647 AMO458645:AMO458647 AWK458645:AWK458647 BGG458645:BGG458647 BQC458645:BQC458647 BZY458645:BZY458647 CJU458645:CJU458647 CTQ458645:CTQ458647 DDM458645:DDM458647 DNI458645:DNI458647 DXE458645:DXE458647 EHA458645:EHA458647 EQW458645:EQW458647 FAS458645:FAS458647 FKO458645:FKO458647 FUK458645:FUK458647 GEG458645:GEG458647 GOC458645:GOC458647 GXY458645:GXY458647 HHU458645:HHU458647 HRQ458645:HRQ458647 IBM458645:IBM458647 ILI458645:ILI458647 IVE458645:IVE458647 JFA458645:JFA458647 JOW458645:JOW458647 JYS458645:JYS458647 KIO458645:KIO458647 KSK458645:KSK458647 LCG458645:LCG458647 LMC458645:LMC458647 LVY458645:LVY458647 MFU458645:MFU458647 MPQ458645:MPQ458647 MZM458645:MZM458647 NJI458645:NJI458647 NTE458645:NTE458647 ODA458645:ODA458647 OMW458645:OMW458647 OWS458645:OWS458647 PGO458645:PGO458647 PQK458645:PQK458647 QAG458645:QAG458647 QKC458645:QKC458647 QTY458645:QTY458647 RDU458645:RDU458647 RNQ458645:RNQ458647 RXM458645:RXM458647 SHI458645:SHI458647 SRE458645:SRE458647 TBA458645:TBA458647 TKW458645:TKW458647 TUS458645:TUS458647 UEO458645:UEO458647 UOK458645:UOK458647 UYG458645:UYG458647 VIC458645:VIC458647 VRY458645:VRY458647 WBU458645:WBU458647 WLQ458645:WLQ458647 WVM458645:WVM458647 E524181:E524183 JA524181:JA524183 SW524181:SW524183 ACS524181:ACS524183 AMO524181:AMO524183 AWK524181:AWK524183 BGG524181:BGG524183 BQC524181:BQC524183 BZY524181:BZY524183 CJU524181:CJU524183 CTQ524181:CTQ524183 DDM524181:DDM524183 DNI524181:DNI524183 DXE524181:DXE524183 EHA524181:EHA524183 EQW524181:EQW524183 FAS524181:FAS524183 FKO524181:FKO524183 FUK524181:FUK524183 GEG524181:GEG524183 GOC524181:GOC524183 GXY524181:GXY524183 HHU524181:HHU524183 HRQ524181:HRQ524183 IBM524181:IBM524183 ILI524181:ILI524183 IVE524181:IVE524183 JFA524181:JFA524183 JOW524181:JOW524183 JYS524181:JYS524183 KIO524181:KIO524183 KSK524181:KSK524183 LCG524181:LCG524183 LMC524181:LMC524183 LVY524181:LVY524183 MFU524181:MFU524183 MPQ524181:MPQ524183 MZM524181:MZM524183 NJI524181:NJI524183 NTE524181:NTE524183 ODA524181:ODA524183 OMW524181:OMW524183 OWS524181:OWS524183 PGO524181:PGO524183 PQK524181:PQK524183 QAG524181:QAG524183 QKC524181:QKC524183 QTY524181:QTY524183 RDU524181:RDU524183 RNQ524181:RNQ524183 RXM524181:RXM524183 SHI524181:SHI524183 SRE524181:SRE524183 TBA524181:TBA524183 TKW524181:TKW524183 TUS524181:TUS524183 UEO524181:UEO524183 UOK524181:UOK524183 UYG524181:UYG524183 VIC524181:VIC524183 VRY524181:VRY524183 WBU524181:WBU524183 WLQ524181:WLQ524183 WVM524181:WVM524183 E589717:E589719 JA589717:JA589719 SW589717:SW589719 ACS589717:ACS589719 AMO589717:AMO589719 AWK589717:AWK589719 BGG589717:BGG589719 BQC589717:BQC589719 BZY589717:BZY589719 CJU589717:CJU589719 CTQ589717:CTQ589719 DDM589717:DDM589719 DNI589717:DNI589719 DXE589717:DXE589719 EHA589717:EHA589719 EQW589717:EQW589719 FAS589717:FAS589719 FKO589717:FKO589719 FUK589717:FUK589719 GEG589717:GEG589719 GOC589717:GOC589719 GXY589717:GXY589719 HHU589717:HHU589719 HRQ589717:HRQ589719 IBM589717:IBM589719 ILI589717:ILI589719 IVE589717:IVE589719 JFA589717:JFA589719 JOW589717:JOW589719 JYS589717:JYS589719 KIO589717:KIO589719 KSK589717:KSK589719 LCG589717:LCG589719 LMC589717:LMC589719 LVY589717:LVY589719 MFU589717:MFU589719 MPQ589717:MPQ589719 MZM589717:MZM589719 NJI589717:NJI589719 NTE589717:NTE589719 ODA589717:ODA589719 OMW589717:OMW589719 OWS589717:OWS589719 PGO589717:PGO589719 PQK589717:PQK589719 QAG589717:QAG589719 QKC589717:QKC589719 QTY589717:QTY589719 RDU589717:RDU589719 RNQ589717:RNQ589719 RXM589717:RXM589719 SHI589717:SHI589719 SRE589717:SRE589719 TBA589717:TBA589719 TKW589717:TKW589719 TUS589717:TUS589719 UEO589717:UEO589719 UOK589717:UOK589719 UYG589717:UYG589719 VIC589717:VIC589719 VRY589717:VRY589719 WBU589717:WBU589719 WLQ589717:WLQ589719 WVM589717:WVM589719 E655253:E655255 JA655253:JA655255 SW655253:SW655255 ACS655253:ACS655255 AMO655253:AMO655255 AWK655253:AWK655255 BGG655253:BGG655255 BQC655253:BQC655255 BZY655253:BZY655255 CJU655253:CJU655255 CTQ655253:CTQ655255 DDM655253:DDM655255 DNI655253:DNI655255 DXE655253:DXE655255 EHA655253:EHA655255 EQW655253:EQW655255 FAS655253:FAS655255 FKO655253:FKO655255 FUK655253:FUK655255 GEG655253:GEG655255 GOC655253:GOC655255 GXY655253:GXY655255 HHU655253:HHU655255 HRQ655253:HRQ655255 IBM655253:IBM655255 ILI655253:ILI655255 IVE655253:IVE655255 JFA655253:JFA655255 JOW655253:JOW655255 JYS655253:JYS655255 KIO655253:KIO655255 KSK655253:KSK655255 LCG655253:LCG655255 LMC655253:LMC655255 LVY655253:LVY655255 MFU655253:MFU655255 MPQ655253:MPQ655255 MZM655253:MZM655255 NJI655253:NJI655255 NTE655253:NTE655255 ODA655253:ODA655255 OMW655253:OMW655255 OWS655253:OWS655255 PGO655253:PGO655255 PQK655253:PQK655255 QAG655253:QAG655255 QKC655253:QKC655255 QTY655253:QTY655255 RDU655253:RDU655255 RNQ655253:RNQ655255 RXM655253:RXM655255 SHI655253:SHI655255 SRE655253:SRE655255 TBA655253:TBA655255 TKW655253:TKW655255 TUS655253:TUS655255 UEO655253:UEO655255 UOK655253:UOK655255 UYG655253:UYG655255 VIC655253:VIC655255 VRY655253:VRY655255 WBU655253:WBU655255 WLQ655253:WLQ655255 WVM655253:WVM655255 E720789:E720791 JA720789:JA720791 SW720789:SW720791 ACS720789:ACS720791 AMO720789:AMO720791 AWK720789:AWK720791 BGG720789:BGG720791 BQC720789:BQC720791 BZY720789:BZY720791 CJU720789:CJU720791 CTQ720789:CTQ720791 DDM720789:DDM720791 DNI720789:DNI720791 DXE720789:DXE720791 EHA720789:EHA720791 EQW720789:EQW720791 FAS720789:FAS720791 FKO720789:FKO720791 FUK720789:FUK720791 GEG720789:GEG720791 GOC720789:GOC720791 GXY720789:GXY720791 HHU720789:HHU720791 HRQ720789:HRQ720791 IBM720789:IBM720791 ILI720789:ILI720791 IVE720789:IVE720791 JFA720789:JFA720791 JOW720789:JOW720791 JYS720789:JYS720791 KIO720789:KIO720791 KSK720789:KSK720791 LCG720789:LCG720791 LMC720789:LMC720791 LVY720789:LVY720791 MFU720789:MFU720791 MPQ720789:MPQ720791 MZM720789:MZM720791 NJI720789:NJI720791 NTE720789:NTE720791 ODA720789:ODA720791 OMW720789:OMW720791 OWS720789:OWS720791 PGO720789:PGO720791 PQK720789:PQK720791 QAG720789:QAG720791 QKC720789:QKC720791 QTY720789:QTY720791 RDU720789:RDU720791 RNQ720789:RNQ720791 RXM720789:RXM720791 SHI720789:SHI720791 SRE720789:SRE720791 TBA720789:TBA720791 TKW720789:TKW720791 TUS720789:TUS720791 UEO720789:UEO720791 UOK720789:UOK720791 UYG720789:UYG720791 VIC720789:VIC720791 VRY720789:VRY720791 WBU720789:WBU720791 WLQ720789:WLQ720791 WVM720789:WVM720791 E786325:E786327 JA786325:JA786327 SW786325:SW786327 ACS786325:ACS786327 AMO786325:AMO786327 AWK786325:AWK786327 BGG786325:BGG786327 BQC786325:BQC786327 BZY786325:BZY786327 CJU786325:CJU786327 CTQ786325:CTQ786327 DDM786325:DDM786327 DNI786325:DNI786327 DXE786325:DXE786327 EHA786325:EHA786327 EQW786325:EQW786327 FAS786325:FAS786327 FKO786325:FKO786327 FUK786325:FUK786327 GEG786325:GEG786327 GOC786325:GOC786327 GXY786325:GXY786327 HHU786325:HHU786327 HRQ786325:HRQ786327 IBM786325:IBM786327 ILI786325:ILI786327 IVE786325:IVE786327 JFA786325:JFA786327 JOW786325:JOW786327 JYS786325:JYS786327 KIO786325:KIO786327 KSK786325:KSK786327 LCG786325:LCG786327 LMC786325:LMC786327 LVY786325:LVY786327 MFU786325:MFU786327 MPQ786325:MPQ786327 MZM786325:MZM786327 NJI786325:NJI786327 NTE786325:NTE786327 ODA786325:ODA786327 OMW786325:OMW786327 OWS786325:OWS786327 PGO786325:PGO786327 PQK786325:PQK786327 QAG786325:QAG786327 QKC786325:QKC786327 QTY786325:QTY786327 RDU786325:RDU786327 RNQ786325:RNQ786327 RXM786325:RXM786327 SHI786325:SHI786327 SRE786325:SRE786327 TBA786325:TBA786327 TKW786325:TKW786327 TUS786325:TUS786327 UEO786325:UEO786327 UOK786325:UOK786327 UYG786325:UYG786327 VIC786325:VIC786327 VRY786325:VRY786327 WBU786325:WBU786327 WLQ786325:WLQ786327 WVM786325:WVM786327 E851861:E851863 JA851861:JA851863 SW851861:SW851863 ACS851861:ACS851863 AMO851861:AMO851863 AWK851861:AWK851863 BGG851861:BGG851863 BQC851861:BQC851863 BZY851861:BZY851863 CJU851861:CJU851863 CTQ851861:CTQ851863 DDM851861:DDM851863 DNI851861:DNI851863 DXE851861:DXE851863 EHA851861:EHA851863 EQW851861:EQW851863 FAS851861:FAS851863 FKO851861:FKO851863 FUK851861:FUK851863 GEG851861:GEG851863 GOC851861:GOC851863 GXY851861:GXY851863 HHU851861:HHU851863 HRQ851861:HRQ851863 IBM851861:IBM851863 ILI851861:ILI851863 IVE851861:IVE851863 JFA851861:JFA851863 JOW851861:JOW851863 JYS851861:JYS851863 KIO851861:KIO851863 KSK851861:KSK851863 LCG851861:LCG851863 LMC851861:LMC851863 LVY851861:LVY851863 MFU851861:MFU851863 MPQ851861:MPQ851863 MZM851861:MZM851863 NJI851861:NJI851863 NTE851861:NTE851863 ODA851861:ODA851863 OMW851861:OMW851863 OWS851861:OWS851863 PGO851861:PGO851863 PQK851861:PQK851863 QAG851861:QAG851863 QKC851861:QKC851863 QTY851861:QTY851863 RDU851861:RDU851863 RNQ851861:RNQ851863 RXM851861:RXM851863 SHI851861:SHI851863 SRE851861:SRE851863 TBA851861:TBA851863 TKW851861:TKW851863 TUS851861:TUS851863 UEO851861:UEO851863 UOK851861:UOK851863 UYG851861:UYG851863 VIC851861:VIC851863 VRY851861:VRY851863 WBU851861:WBU851863 WLQ851861:WLQ851863 WVM851861:WVM851863 E917397:E917399 JA917397:JA917399 SW917397:SW917399 ACS917397:ACS917399 AMO917397:AMO917399 AWK917397:AWK917399 BGG917397:BGG917399 BQC917397:BQC917399 BZY917397:BZY917399 CJU917397:CJU917399 CTQ917397:CTQ917399 DDM917397:DDM917399 DNI917397:DNI917399 DXE917397:DXE917399 EHA917397:EHA917399 EQW917397:EQW917399 FAS917397:FAS917399 FKO917397:FKO917399 FUK917397:FUK917399 GEG917397:GEG917399 GOC917397:GOC917399 GXY917397:GXY917399 HHU917397:HHU917399 HRQ917397:HRQ917399 IBM917397:IBM917399 ILI917397:ILI917399 IVE917397:IVE917399 JFA917397:JFA917399 JOW917397:JOW917399 JYS917397:JYS917399 KIO917397:KIO917399 KSK917397:KSK917399 LCG917397:LCG917399 LMC917397:LMC917399 LVY917397:LVY917399 MFU917397:MFU917399 MPQ917397:MPQ917399 MZM917397:MZM917399 NJI917397:NJI917399 NTE917397:NTE917399 ODA917397:ODA917399 OMW917397:OMW917399 OWS917397:OWS917399 PGO917397:PGO917399 PQK917397:PQK917399 QAG917397:QAG917399 QKC917397:QKC917399 QTY917397:QTY917399 RDU917397:RDU917399 RNQ917397:RNQ917399 RXM917397:RXM917399 SHI917397:SHI917399 SRE917397:SRE917399 TBA917397:TBA917399 TKW917397:TKW917399 TUS917397:TUS917399 UEO917397:UEO917399 UOK917397:UOK917399 UYG917397:UYG917399 VIC917397:VIC917399 VRY917397:VRY917399 WBU917397:WBU917399 WLQ917397:WLQ917399 WVM917397:WVM917399 E982933:E982935 JA982933:JA982935 SW982933:SW982935 ACS982933:ACS982935 AMO982933:AMO982935 AWK982933:AWK982935 BGG982933:BGG982935 BQC982933:BQC982935 BZY982933:BZY982935 CJU982933:CJU982935 CTQ982933:CTQ982935 DDM982933:DDM982935 DNI982933:DNI982935 DXE982933:DXE982935 EHA982933:EHA982935 EQW982933:EQW982935 FAS982933:FAS982935 FKO982933:FKO982935 FUK982933:FUK982935 GEG982933:GEG982935 GOC982933:GOC982935 GXY982933:GXY982935 HHU982933:HHU982935 HRQ982933:HRQ982935 IBM982933:IBM982935 ILI982933:ILI982935 IVE982933:IVE982935 JFA982933:JFA982935 JOW982933:JOW982935 JYS982933:JYS982935 KIO982933:KIO982935 KSK982933:KSK982935 LCG982933:LCG982935 LMC982933:LMC982935 LVY982933:LVY982935 MFU982933:MFU982935 MPQ982933:MPQ982935 MZM982933:MZM982935 NJI982933:NJI982935 NTE982933:NTE982935 ODA982933:ODA982935 OMW982933:OMW982935 OWS982933:OWS982935 PGO982933:PGO982935 PQK982933:PQK982935 QAG982933:QAG982935 QKC982933:QKC982935 QTY982933:QTY982935 RDU982933:RDU982935 RNQ982933:RNQ982935 RXM982933:RXM982935 SHI982933:SHI982935 SRE982933:SRE982935 TBA982933:TBA982935 TKW982933:TKW982935 TUS982933:TUS982935 UEO982933:UEO982935 UOK982933:UOK982935 UYG982933:UYG982935 VIC982933:VIC982935 VRY982933:VRY982935 WBU982933:WBU982935 WLQ982933:WLQ982935 WVM982933:WVM982935 E65417:E65420 JA65417:JA65420 SW65417:SW65420 ACS65417:ACS65420 AMO65417:AMO65420 AWK65417:AWK65420 BGG65417:BGG65420 BQC65417:BQC65420 BZY65417:BZY65420 CJU65417:CJU65420 CTQ65417:CTQ65420 DDM65417:DDM65420 DNI65417:DNI65420 DXE65417:DXE65420 EHA65417:EHA65420 EQW65417:EQW65420 FAS65417:FAS65420 FKO65417:FKO65420 FUK65417:FUK65420 GEG65417:GEG65420 GOC65417:GOC65420 GXY65417:GXY65420 HHU65417:HHU65420 HRQ65417:HRQ65420 IBM65417:IBM65420 ILI65417:ILI65420 IVE65417:IVE65420 JFA65417:JFA65420 JOW65417:JOW65420 JYS65417:JYS65420 KIO65417:KIO65420 KSK65417:KSK65420 LCG65417:LCG65420 LMC65417:LMC65420 LVY65417:LVY65420 MFU65417:MFU65420 MPQ65417:MPQ65420 MZM65417:MZM65420 NJI65417:NJI65420 NTE65417:NTE65420 ODA65417:ODA65420 OMW65417:OMW65420 OWS65417:OWS65420 PGO65417:PGO65420 PQK65417:PQK65420 QAG65417:QAG65420 QKC65417:QKC65420 QTY65417:QTY65420 RDU65417:RDU65420 RNQ65417:RNQ65420 RXM65417:RXM65420 SHI65417:SHI65420 SRE65417:SRE65420 TBA65417:TBA65420 TKW65417:TKW65420 TUS65417:TUS65420 UEO65417:UEO65420 UOK65417:UOK65420 UYG65417:UYG65420 VIC65417:VIC65420 VRY65417:VRY65420 WBU65417:WBU65420 WLQ65417:WLQ65420 WVM65417:WVM65420 E130953:E130956 JA130953:JA130956 SW130953:SW130956 ACS130953:ACS130956 AMO130953:AMO130956 AWK130953:AWK130956 BGG130953:BGG130956 BQC130953:BQC130956 BZY130953:BZY130956 CJU130953:CJU130956 CTQ130953:CTQ130956 DDM130953:DDM130956 DNI130953:DNI130956 DXE130953:DXE130956 EHA130953:EHA130956 EQW130953:EQW130956 FAS130953:FAS130956 FKO130953:FKO130956 FUK130953:FUK130956 GEG130953:GEG130956 GOC130953:GOC130956 GXY130953:GXY130956 HHU130953:HHU130956 HRQ130953:HRQ130956 IBM130953:IBM130956 ILI130953:ILI130956 IVE130953:IVE130956 JFA130953:JFA130956 JOW130953:JOW130956 JYS130953:JYS130956 KIO130953:KIO130956 KSK130953:KSK130956 LCG130953:LCG130956 LMC130953:LMC130956 LVY130953:LVY130956 MFU130953:MFU130956 MPQ130953:MPQ130956 MZM130953:MZM130956 NJI130953:NJI130956 NTE130953:NTE130956 ODA130953:ODA130956 OMW130953:OMW130956 OWS130953:OWS130956 PGO130953:PGO130956 PQK130953:PQK130956 QAG130953:QAG130956 QKC130953:QKC130956 QTY130953:QTY130956 RDU130953:RDU130956 RNQ130953:RNQ130956 RXM130953:RXM130956 SHI130953:SHI130956 SRE130953:SRE130956 TBA130953:TBA130956 TKW130953:TKW130956 TUS130953:TUS130956 UEO130953:UEO130956 UOK130953:UOK130956 UYG130953:UYG130956 VIC130953:VIC130956 VRY130953:VRY130956 WBU130953:WBU130956 WLQ130953:WLQ130956 WVM130953:WVM130956 E196489:E196492 JA196489:JA196492 SW196489:SW196492 ACS196489:ACS196492 AMO196489:AMO196492 AWK196489:AWK196492 BGG196489:BGG196492 BQC196489:BQC196492 BZY196489:BZY196492 CJU196489:CJU196492 CTQ196489:CTQ196492 DDM196489:DDM196492 DNI196489:DNI196492 DXE196489:DXE196492 EHA196489:EHA196492 EQW196489:EQW196492 FAS196489:FAS196492 FKO196489:FKO196492 FUK196489:FUK196492 GEG196489:GEG196492 GOC196489:GOC196492 GXY196489:GXY196492 HHU196489:HHU196492 HRQ196489:HRQ196492 IBM196489:IBM196492 ILI196489:ILI196492 IVE196489:IVE196492 JFA196489:JFA196492 JOW196489:JOW196492 JYS196489:JYS196492 KIO196489:KIO196492 KSK196489:KSK196492 LCG196489:LCG196492 LMC196489:LMC196492 LVY196489:LVY196492 MFU196489:MFU196492 MPQ196489:MPQ196492 MZM196489:MZM196492 NJI196489:NJI196492 NTE196489:NTE196492 ODA196489:ODA196492 OMW196489:OMW196492 OWS196489:OWS196492 PGO196489:PGO196492 PQK196489:PQK196492 QAG196489:QAG196492 QKC196489:QKC196492 QTY196489:QTY196492 RDU196489:RDU196492 RNQ196489:RNQ196492 RXM196489:RXM196492 SHI196489:SHI196492 SRE196489:SRE196492 TBA196489:TBA196492 TKW196489:TKW196492 TUS196489:TUS196492 UEO196489:UEO196492 UOK196489:UOK196492 UYG196489:UYG196492 VIC196489:VIC196492 VRY196489:VRY196492 WBU196489:WBU196492 WLQ196489:WLQ196492 WVM196489:WVM196492 E262025:E262028 JA262025:JA262028 SW262025:SW262028 ACS262025:ACS262028 AMO262025:AMO262028 AWK262025:AWK262028 BGG262025:BGG262028 BQC262025:BQC262028 BZY262025:BZY262028 CJU262025:CJU262028 CTQ262025:CTQ262028 DDM262025:DDM262028 DNI262025:DNI262028 DXE262025:DXE262028 EHA262025:EHA262028 EQW262025:EQW262028 FAS262025:FAS262028 FKO262025:FKO262028 FUK262025:FUK262028 GEG262025:GEG262028 GOC262025:GOC262028 GXY262025:GXY262028 HHU262025:HHU262028 HRQ262025:HRQ262028 IBM262025:IBM262028 ILI262025:ILI262028 IVE262025:IVE262028 JFA262025:JFA262028 JOW262025:JOW262028 JYS262025:JYS262028 KIO262025:KIO262028 KSK262025:KSK262028 LCG262025:LCG262028 LMC262025:LMC262028 LVY262025:LVY262028 MFU262025:MFU262028 MPQ262025:MPQ262028 MZM262025:MZM262028 NJI262025:NJI262028 NTE262025:NTE262028 ODA262025:ODA262028 OMW262025:OMW262028 OWS262025:OWS262028 PGO262025:PGO262028 PQK262025:PQK262028 QAG262025:QAG262028 QKC262025:QKC262028 QTY262025:QTY262028 RDU262025:RDU262028 RNQ262025:RNQ262028 RXM262025:RXM262028 SHI262025:SHI262028 SRE262025:SRE262028 TBA262025:TBA262028 TKW262025:TKW262028 TUS262025:TUS262028 UEO262025:UEO262028 UOK262025:UOK262028 UYG262025:UYG262028 VIC262025:VIC262028 VRY262025:VRY262028 WBU262025:WBU262028 WLQ262025:WLQ262028 WVM262025:WVM262028 E327561:E327564 JA327561:JA327564 SW327561:SW327564 ACS327561:ACS327564 AMO327561:AMO327564 AWK327561:AWK327564 BGG327561:BGG327564 BQC327561:BQC327564 BZY327561:BZY327564 CJU327561:CJU327564 CTQ327561:CTQ327564 DDM327561:DDM327564 DNI327561:DNI327564 DXE327561:DXE327564 EHA327561:EHA327564 EQW327561:EQW327564 FAS327561:FAS327564 FKO327561:FKO327564 FUK327561:FUK327564 GEG327561:GEG327564 GOC327561:GOC327564 GXY327561:GXY327564 HHU327561:HHU327564 HRQ327561:HRQ327564 IBM327561:IBM327564 ILI327561:ILI327564 IVE327561:IVE327564 JFA327561:JFA327564 JOW327561:JOW327564 JYS327561:JYS327564 KIO327561:KIO327564 KSK327561:KSK327564 LCG327561:LCG327564 LMC327561:LMC327564 LVY327561:LVY327564 MFU327561:MFU327564 MPQ327561:MPQ327564 MZM327561:MZM327564 NJI327561:NJI327564 NTE327561:NTE327564 ODA327561:ODA327564 OMW327561:OMW327564 OWS327561:OWS327564 PGO327561:PGO327564 PQK327561:PQK327564 QAG327561:QAG327564 QKC327561:QKC327564 QTY327561:QTY327564 RDU327561:RDU327564 RNQ327561:RNQ327564 RXM327561:RXM327564 SHI327561:SHI327564 SRE327561:SRE327564 TBA327561:TBA327564 TKW327561:TKW327564 TUS327561:TUS327564 UEO327561:UEO327564 UOK327561:UOK327564 UYG327561:UYG327564 VIC327561:VIC327564 VRY327561:VRY327564 WBU327561:WBU327564 WLQ327561:WLQ327564 WVM327561:WVM327564 E393097:E393100 JA393097:JA393100 SW393097:SW393100 ACS393097:ACS393100 AMO393097:AMO393100 AWK393097:AWK393100 BGG393097:BGG393100 BQC393097:BQC393100 BZY393097:BZY393100 CJU393097:CJU393100 CTQ393097:CTQ393100 DDM393097:DDM393100 DNI393097:DNI393100 DXE393097:DXE393100 EHA393097:EHA393100 EQW393097:EQW393100 FAS393097:FAS393100 FKO393097:FKO393100 FUK393097:FUK393100 GEG393097:GEG393100 GOC393097:GOC393100 GXY393097:GXY393100 HHU393097:HHU393100 HRQ393097:HRQ393100 IBM393097:IBM393100 ILI393097:ILI393100 IVE393097:IVE393100 JFA393097:JFA393100 JOW393097:JOW393100 JYS393097:JYS393100 KIO393097:KIO393100 KSK393097:KSK393100 LCG393097:LCG393100 LMC393097:LMC393100 LVY393097:LVY393100 MFU393097:MFU393100 MPQ393097:MPQ393100 MZM393097:MZM393100 NJI393097:NJI393100 NTE393097:NTE393100 ODA393097:ODA393100 OMW393097:OMW393100 OWS393097:OWS393100 PGO393097:PGO393100 PQK393097:PQK393100 QAG393097:QAG393100 QKC393097:QKC393100 QTY393097:QTY393100 RDU393097:RDU393100 RNQ393097:RNQ393100 RXM393097:RXM393100 SHI393097:SHI393100 SRE393097:SRE393100 TBA393097:TBA393100 TKW393097:TKW393100 TUS393097:TUS393100 UEO393097:UEO393100 UOK393097:UOK393100 UYG393097:UYG393100 VIC393097:VIC393100 VRY393097:VRY393100 WBU393097:WBU393100 WLQ393097:WLQ393100 WVM393097:WVM393100 E458633:E458636 JA458633:JA458636 SW458633:SW458636 ACS458633:ACS458636 AMO458633:AMO458636 AWK458633:AWK458636 BGG458633:BGG458636 BQC458633:BQC458636 BZY458633:BZY458636 CJU458633:CJU458636 CTQ458633:CTQ458636 DDM458633:DDM458636 DNI458633:DNI458636 DXE458633:DXE458636 EHA458633:EHA458636 EQW458633:EQW458636 FAS458633:FAS458636 FKO458633:FKO458636 FUK458633:FUK458636 GEG458633:GEG458636 GOC458633:GOC458636 GXY458633:GXY458636 HHU458633:HHU458636 HRQ458633:HRQ458636 IBM458633:IBM458636 ILI458633:ILI458636 IVE458633:IVE458636 JFA458633:JFA458636 JOW458633:JOW458636 JYS458633:JYS458636 KIO458633:KIO458636 KSK458633:KSK458636 LCG458633:LCG458636 LMC458633:LMC458636 LVY458633:LVY458636 MFU458633:MFU458636 MPQ458633:MPQ458636 MZM458633:MZM458636 NJI458633:NJI458636 NTE458633:NTE458636 ODA458633:ODA458636 OMW458633:OMW458636 OWS458633:OWS458636 PGO458633:PGO458636 PQK458633:PQK458636 QAG458633:QAG458636 QKC458633:QKC458636 QTY458633:QTY458636 RDU458633:RDU458636 RNQ458633:RNQ458636 RXM458633:RXM458636 SHI458633:SHI458636 SRE458633:SRE458636 TBA458633:TBA458636 TKW458633:TKW458636 TUS458633:TUS458636 UEO458633:UEO458636 UOK458633:UOK458636 UYG458633:UYG458636 VIC458633:VIC458636 VRY458633:VRY458636 WBU458633:WBU458636 WLQ458633:WLQ458636 WVM458633:WVM458636 E524169:E524172 JA524169:JA524172 SW524169:SW524172 ACS524169:ACS524172 AMO524169:AMO524172 AWK524169:AWK524172 BGG524169:BGG524172 BQC524169:BQC524172 BZY524169:BZY524172 CJU524169:CJU524172 CTQ524169:CTQ524172 DDM524169:DDM524172 DNI524169:DNI524172 DXE524169:DXE524172 EHA524169:EHA524172 EQW524169:EQW524172 FAS524169:FAS524172 FKO524169:FKO524172 FUK524169:FUK524172 GEG524169:GEG524172 GOC524169:GOC524172 GXY524169:GXY524172 HHU524169:HHU524172 HRQ524169:HRQ524172 IBM524169:IBM524172 ILI524169:ILI524172 IVE524169:IVE524172 JFA524169:JFA524172 JOW524169:JOW524172 JYS524169:JYS524172 KIO524169:KIO524172 KSK524169:KSK524172 LCG524169:LCG524172 LMC524169:LMC524172 LVY524169:LVY524172 MFU524169:MFU524172 MPQ524169:MPQ524172 MZM524169:MZM524172 NJI524169:NJI524172 NTE524169:NTE524172 ODA524169:ODA524172 OMW524169:OMW524172 OWS524169:OWS524172 PGO524169:PGO524172 PQK524169:PQK524172 QAG524169:QAG524172 QKC524169:QKC524172 QTY524169:QTY524172 RDU524169:RDU524172 RNQ524169:RNQ524172 RXM524169:RXM524172 SHI524169:SHI524172 SRE524169:SRE524172 TBA524169:TBA524172 TKW524169:TKW524172 TUS524169:TUS524172 UEO524169:UEO524172 UOK524169:UOK524172 UYG524169:UYG524172 VIC524169:VIC524172 VRY524169:VRY524172 WBU524169:WBU524172 WLQ524169:WLQ524172 WVM524169:WVM524172 E589705:E589708 JA589705:JA589708 SW589705:SW589708 ACS589705:ACS589708 AMO589705:AMO589708 AWK589705:AWK589708 BGG589705:BGG589708 BQC589705:BQC589708 BZY589705:BZY589708 CJU589705:CJU589708 CTQ589705:CTQ589708 DDM589705:DDM589708 DNI589705:DNI589708 DXE589705:DXE589708 EHA589705:EHA589708 EQW589705:EQW589708 FAS589705:FAS589708 FKO589705:FKO589708 FUK589705:FUK589708 GEG589705:GEG589708 GOC589705:GOC589708 GXY589705:GXY589708 HHU589705:HHU589708 HRQ589705:HRQ589708 IBM589705:IBM589708 ILI589705:ILI589708 IVE589705:IVE589708 JFA589705:JFA589708 JOW589705:JOW589708 JYS589705:JYS589708 KIO589705:KIO589708 KSK589705:KSK589708 LCG589705:LCG589708 LMC589705:LMC589708 LVY589705:LVY589708 MFU589705:MFU589708 MPQ589705:MPQ589708 MZM589705:MZM589708 NJI589705:NJI589708 NTE589705:NTE589708 ODA589705:ODA589708 OMW589705:OMW589708 OWS589705:OWS589708 PGO589705:PGO589708 PQK589705:PQK589708 QAG589705:QAG589708 QKC589705:QKC589708 QTY589705:QTY589708 RDU589705:RDU589708 RNQ589705:RNQ589708 RXM589705:RXM589708 SHI589705:SHI589708 SRE589705:SRE589708 TBA589705:TBA589708 TKW589705:TKW589708 TUS589705:TUS589708 UEO589705:UEO589708 UOK589705:UOK589708 UYG589705:UYG589708 VIC589705:VIC589708 VRY589705:VRY589708 WBU589705:WBU589708 WLQ589705:WLQ589708 WVM589705:WVM589708 E655241:E655244 JA655241:JA655244 SW655241:SW655244 ACS655241:ACS655244 AMO655241:AMO655244 AWK655241:AWK655244 BGG655241:BGG655244 BQC655241:BQC655244 BZY655241:BZY655244 CJU655241:CJU655244 CTQ655241:CTQ655244 DDM655241:DDM655244 DNI655241:DNI655244 DXE655241:DXE655244 EHA655241:EHA655244 EQW655241:EQW655244 FAS655241:FAS655244 FKO655241:FKO655244 FUK655241:FUK655244 GEG655241:GEG655244 GOC655241:GOC655244 GXY655241:GXY655244 HHU655241:HHU655244 HRQ655241:HRQ655244 IBM655241:IBM655244 ILI655241:ILI655244 IVE655241:IVE655244 JFA655241:JFA655244 JOW655241:JOW655244 JYS655241:JYS655244 KIO655241:KIO655244 KSK655241:KSK655244 LCG655241:LCG655244 LMC655241:LMC655244 LVY655241:LVY655244 MFU655241:MFU655244 MPQ655241:MPQ655244 MZM655241:MZM655244 NJI655241:NJI655244 NTE655241:NTE655244 ODA655241:ODA655244 OMW655241:OMW655244 OWS655241:OWS655244 PGO655241:PGO655244 PQK655241:PQK655244 QAG655241:QAG655244 QKC655241:QKC655244 QTY655241:QTY655244 RDU655241:RDU655244 RNQ655241:RNQ655244 RXM655241:RXM655244 SHI655241:SHI655244 SRE655241:SRE655244 TBA655241:TBA655244 TKW655241:TKW655244 TUS655241:TUS655244 UEO655241:UEO655244 UOK655241:UOK655244 UYG655241:UYG655244 VIC655241:VIC655244 VRY655241:VRY655244 WBU655241:WBU655244 WLQ655241:WLQ655244 WVM655241:WVM655244 E720777:E720780 JA720777:JA720780 SW720777:SW720780 ACS720777:ACS720780 AMO720777:AMO720780 AWK720777:AWK720780 BGG720777:BGG720780 BQC720777:BQC720780 BZY720777:BZY720780 CJU720777:CJU720780 CTQ720777:CTQ720780 DDM720777:DDM720780 DNI720777:DNI720780 DXE720777:DXE720780 EHA720777:EHA720780 EQW720777:EQW720780 FAS720777:FAS720780 FKO720777:FKO720780 FUK720777:FUK720780 GEG720777:GEG720780 GOC720777:GOC720780 GXY720777:GXY720780 HHU720777:HHU720780 HRQ720777:HRQ720780 IBM720777:IBM720780 ILI720777:ILI720780 IVE720777:IVE720780 JFA720777:JFA720780 JOW720777:JOW720780 JYS720777:JYS720780 KIO720777:KIO720780 KSK720777:KSK720780 LCG720777:LCG720780 LMC720777:LMC720780 LVY720777:LVY720780 MFU720777:MFU720780 MPQ720777:MPQ720780 MZM720777:MZM720780 NJI720777:NJI720780 NTE720777:NTE720780 ODA720777:ODA720780 OMW720777:OMW720780 OWS720777:OWS720780 PGO720777:PGO720780 PQK720777:PQK720780 QAG720777:QAG720780 QKC720777:QKC720780 QTY720777:QTY720780 RDU720777:RDU720780 RNQ720777:RNQ720780 RXM720777:RXM720780 SHI720777:SHI720780 SRE720777:SRE720780 TBA720777:TBA720780 TKW720777:TKW720780 TUS720777:TUS720780 UEO720777:UEO720780 UOK720777:UOK720780 UYG720777:UYG720780 VIC720777:VIC720780 VRY720777:VRY720780 WBU720777:WBU720780 WLQ720777:WLQ720780 WVM720777:WVM720780 E786313:E786316 JA786313:JA786316 SW786313:SW786316 ACS786313:ACS786316 AMO786313:AMO786316 AWK786313:AWK786316 BGG786313:BGG786316 BQC786313:BQC786316 BZY786313:BZY786316 CJU786313:CJU786316 CTQ786313:CTQ786316 DDM786313:DDM786316 DNI786313:DNI786316 DXE786313:DXE786316 EHA786313:EHA786316 EQW786313:EQW786316 FAS786313:FAS786316 FKO786313:FKO786316 FUK786313:FUK786316 GEG786313:GEG786316 GOC786313:GOC786316 GXY786313:GXY786316 HHU786313:HHU786316 HRQ786313:HRQ786316 IBM786313:IBM786316 ILI786313:ILI786316 IVE786313:IVE786316 JFA786313:JFA786316 JOW786313:JOW786316 JYS786313:JYS786316 KIO786313:KIO786316 KSK786313:KSK786316 LCG786313:LCG786316 LMC786313:LMC786316 LVY786313:LVY786316 MFU786313:MFU786316 MPQ786313:MPQ786316 MZM786313:MZM786316 NJI786313:NJI786316 NTE786313:NTE786316 ODA786313:ODA786316 OMW786313:OMW786316 OWS786313:OWS786316 PGO786313:PGO786316 PQK786313:PQK786316 QAG786313:QAG786316 QKC786313:QKC786316 QTY786313:QTY786316 RDU786313:RDU786316 RNQ786313:RNQ786316 RXM786313:RXM786316 SHI786313:SHI786316 SRE786313:SRE786316 TBA786313:TBA786316 TKW786313:TKW786316 TUS786313:TUS786316 UEO786313:UEO786316 UOK786313:UOK786316 UYG786313:UYG786316 VIC786313:VIC786316 VRY786313:VRY786316 WBU786313:WBU786316 WLQ786313:WLQ786316 WVM786313:WVM786316 E851849:E851852 JA851849:JA851852 SW851849:SW851852 ACS851849:ACS851852 AMO851849:AMO851852 AWK851849:AWK851852 BGG851849:BGG851852 BQC851849:BQC851852 BZY851849:BZY851852 CJU851849:CJU851852 CTQ851849:CTQ851852 DDM851849:DDM851852 DNI851849:DNI851852 DXE851849:DXE851852 EHA851849:EHA851852 EQW851849:EQW851852 FAS851849:FAS851852 FKO851849:FKO851852 FUK851849:FUK851852 GEG851849:GEG851852 GOC851849:GOC851852 GXY851849:GXY851852 HHU851849:HHU851852 HRQ851849:HRQ851852 IBM851849:IBM851852 ILI851849:ILI851852 IVE851849:IVE851852 JFA851849:JFA851852 JOW851849:JOW851852 JYS851849:JYS851852 KIO851849:KIO851852 KSK851849:KSK851852 LCG851849:LCG851852 LMC851849:LMC851852 LVY851849:LVY851852 MFU851849:MFU851852 MPQ851849:MPQ851852 MZM851849:MZM851852 NJI851849:NJI851852 NTE851849:NTE851852 ODA851849:ODA851852 OMW851849:OMW851852 OWS851849:OWS851852 PGO851849:PGO851852 PQK851849:PQK851852 QAG851849:QAG851852 QKC851849:QKC851852 QTY851849:QTY851852 RDU851849:RDU851852 RNQ851849:RNQ851852 RXM851849:RXM851852 SHI851849:SHI851852 SRE851849:SRE851852 TBA851849:TBA851852 TKW851849:TKW851852 TUS851849:TUS851852 UEO851849:UEO851852 UOK851849:UOK851852 UYG851849:UYG851852 VIC851849:VIC851852 VRY851849:VRY851852 WBU851849:WBU851852 WLQ851849:WLQ851852 WVM851849:WVM851852 E917385:E917388 JA917385:JA917388 SW917385:SW917388 ACS917385:ACS917388 AMO917385:AMO917388 AWK917385:AWK917388 BGG917385:BGG917388 BQC917385:BQC917388 BZY917385:BZY917388 CJU917385:CJU917388 CTQ917385:CTQ917388 DDM917385:DDM917388 DNI917385:DNI917388 DXE917385:DXE917388 EHA917385:EHA917388 EQW917385:EQW917388 FAS917385:FAS917388 FKO917385:FKO917388 FUK917385:FUK917388 GEG917385:GEG917388 GOC917385:GOC917388 GXY917385:GXY917388 HHU917385:HHU917388 HRQ917385:HRQ917388 IBM917385:IBM917388 ILI917385:ILI917388 IVE917385:IVE917388 JFA917385:JFA917388 JOW917385:JOW917388 JYS917385:JYS917388 KIO917385:KIO917388 KSK917385:KSK917388 LCG917385:LCG917388 LMC917385:LMC917388 LVY917385:LVY917388 MFU917385:MFU917388 MPQ917385:MPQ917388 MZM917385:MZM917388 NJI917385:NJI917388 NTE917385:NTE917388 ODA917385:ODA917388 OMW917385:OMW917388 OWS917385:OWS917388 PGO917385:PGO917388 PQK917385:PQK917388 QAG917385:QAG917388 QKC917385:QKC917388 QTY917385:QTY917388 RDU917385:RDU917388 RNQ917385:RNQ917388 RXM917385:RXM917388 SHI917385:SHI917388 SRE917385:SRE917388 TBA917385:TBA917388 TKW917385:TKW917388 TUS917385:TUS917388 UEO917385:UEO917388 UOK917385:UOK917388 UYG917385:UYG917388 VIC917385:VIC917388 VRY917385:VRY917388 WBU917385:WBU917388 WLQ917385:WLQ917388 WVM917385:WVM917388 E982921:E982924 JA982921:JA982924 SW982921:SW982924 ACS982921:ACS982924 AMO982921:AMO982924 AWK982921:AWK982924 BGG982921:BGG982924 BQC982921:BQC982924 BZY982921:BZY982924 CJU982921:CJU982924 CTQ982921:CTQ982924 DDM982921:DDM982924 DNI982921:DNI982924 DXE982921:DXE982924 EHA982921:EHA982924 EQW982921:EQW982924 FAS982921:FAS982924 FKO982921:FKO982924 FUK982921:FUK982924 GEG982921:GEG982924 GOC982921:GOC982924 GXY982921:GXY982924 HHU982921:HHU982924 HRQ982921:HRQ982924 IBM982921:IBM982924 ILI982921:ILI982924 IVE982921:IVE982924 JFA982921:JFA982924 JOW982921:JOW982924 JYS982921:JYS982924 KIO982921:KIO982924 KSK982921:KSK982924 LCG982921:LCG982924 LMC982921:LMC982924 LVY982921:LVY982924 MFU982921:MFU982924 MPQ982921:MPQ982924 MZM982921:MZM982924 NJI982921:NJI982924 NTE982921:NTE982924 ODA982921:ODA982924 OMW982921:OMW982924 OWS982921:OWS982924 PGO982921:PGO982924 PQK982921:PQK982924 QAG982921:QAG982924 QKC982921:QKC982924 QTY982921:QTY982924 RDU982921:RDU982924 RNQ982921:RNQ982924 RXM982921:RXM982924 SHI982921:SHI982924 SRE982921:SRE982924 TBA982921:TBA982924 TKW982921:TKW982924 TUS982921:TUS982924 UEO982921:UEO982924 UOK982921:UOK982924 UYG982921:UYG982924 VIC982921:VIC982924 VRY982921:VRY982924 WBU982921:WBU982924 WLQ982921:WLQ982924 WVM982921:WVM982924 E65423:E65426 JA65423:JA65426 SW65423:SW65426 ACS65423:ACS65426 AMO65423:AMO65426 AWK65423:AWK65426 BGG65423:BGG65426 BQC65423:BQC65426 BZY65423:BZY65426 CJU65423:CJU65426 CTQ65423:CTQ65426 DDM65423:DDM65426 DNI65423:DNI65426 DXE65423:DXE65426 EHA65423:EHA65426 EQW65423:EQW65426 FAS65423:FAS65426 FKO65423:FKO65426 FUK65423:FUK65426 GEG65423:GEG65426 GOC65423:GOC65426 GXY65423:GXY65426 HHU65423:HHU65426 HRQ65423:HRQ65426 IBM65423:IBM65426 ILI65423:ILI65426 IVE65423:IVE65426 JFA65423:JFA65426 JOW65423:JOW65426 JYS65423:JYS65426 KIO65423:KIO65426 KSK65423:KSK65426 LCG65423:LCG65426 LMC65423:LMC65426 LVY65423:LVY65426 MFU65423:MFU65426 MPQ65423:MPQ65426 MZM65423:MZM65426 NJI65423:NJI65426 NTE65423:NTE65426 ODA65423:ODA65426 OMW65423:OMW65426 OWS65423:OWS65426 PGO65423:PGO65426 PQK65423:PQK65426 QAG65423:QAG65426 QKC65423:QKC65426 QTY65423:QTY65426 RDU65423:RDU65426 RNQ65423:RNQ65426 RXM65423:RXM65426 SHI65423:SHI65426 SRE65423:SRE65426 TBA65423:TBA65426 TKW65423:TKW65426 TUS65423:TUS65426 UEO65423:UEO65426 UOK65423:UOK65426 UYG65423:UYG65426 VIC65423:VIC65426 VRY65423:VRY65426 WBU65423:WBU65426 WLQ65423:WLQ65426 WVM65423:WVM65426 E130959:E130962 JA130959:JA130962 SW130959:SW130962 ACS130959:ACS130962 AMO130959:AMO130962 AWK130959:AWK130962 BGG130959:BGG130962 BQC130959:BQC130962 BZY130959:BZY130962 CJU130959:CJU130962 CTQ130959:CTQ130962 DDM130959:DDM130962 DNI130959:DNI130962 DXE130959:DXE130962 EHA130959:EHA130962 EQW130959:EQW130962 FAS130959:FAS130962 FKO130959:FKO130962 FUK130959:FUK130962 GEG130959:GEG130962 GOC130959:GOC130962 GXY130959:GXY130962 HHU130959:HHU130962 HRQ130959:HRQ130962 IBM130959:IBM130962 ILI130959:ILI130962 IVE130959:IVE130962 JFA130959:JFA130962 JOW130959:JOW130962 JYS130959:JYS130962 KIO130959:KIO130962 KSK130959:KSK130962 LCG130959:LCG130962 LMC130959:LMC130962 LVY130959:LVY130962 MFU130959:MFU130962 MPQ130959:MPQ130962 MZM130959:MZM130962 NJI130959:NJI130962 NTE130959:NTE130962 ODA130959:ODA130962 OMW130959:OMW130962 OWS130959:OWS130962 PGO130959:PGO130962 PQK130959:PQK130962 QAG130959:QAG130962 QKC130959:QKC130962 QTY130959:QTY130962 RDU130959:RDU130962 RNQ130959:RNQ130962 RXM130959:RXM130962 SHI130959:SHI130962 SRE130959:SRE130962 TBA130959:TBA130962 TKW130959:TKW130962 TUS130959:TUS130962 UEO130959:UEO130962 UOK130959:UOK130962 UYG130959:UYG130962 VIC130959:VIC130962 VRY130959:VRY130962 WBU130959:WBU130962 WLQ130959:WLQ130962 WVM130959:WVM130962 E196495:E196498 JA196495:JA196498 SW196495:SW196498 ACS196495:ACS196498 AMO196495:AMO196498 AWK196495:AWK196498 BGG196495:BGG196498 BQC196495:BQC196498 BZY196495:BZY196498 CJU196495:CJU196498 CTQ196495:CTQ196498 DDM196495:DDM196498 DNI196495:DNI196498 DXE196495:DXE196498 EHA196495:EHA196498 EQW196495:EQW196498 FAS196495:FAS196498 FKO196495:FKO196498 FUK196495:FUK196498 GEG196495:GEG196498 GOC196495:GOC196498 GXY196495:GXY196498 HHU196495:HHU196498 HRQ196495:HRQ196498 IBM196495:IBM196498 ILI196495:ILI196498 IVE196495:IVE196498 JFA196495:JFA196498 JOW196495:JOW196498 JYS196495:JYS196498 KIO196495:KIO196498 KSK196495:KSK196498 LCG196495:LCG196498 LMC196495:LMC196498 LVY196495:LVY196498 MFU196495:MFU196498 MPQ196495:MPQ196498 MZM196495:MZM196498 NJI196495:NJI196498 NTE196495:NTE196498 ODA196495:ODA196498 OMW196495:OMW196498 OWS196495:OWS196498 PGO196495:PGO196498 PQK196495:PQK196498 QAG196495:QAG196498 QKC196495:QKC196498 QTY196495:QTY196498 RDU196495:RDU196498 RNQ196495:RNQ196498 RXM196495:RXM196498 SHI196495:SHI196498 SRE196495:SRE196498 TBA196495:TBA196498 TKW196495:TKW196498 TUS196495:TUS196498 UEO196495:UEO196498 UOK196495:UOK196498 UYG196495:UYG196498 VIC196495:VIC196498 VRY196495:VRY196498 WBU196495:WBU196498 WLQ196495:WLQ196498 WVM196495:WVM196498 E262031:E262034 JA262031:JA262034 SW262031:SW262034 ACS262031:ACS262034 AMO262031:AMO262034 AWK262031:AWK262034 BGG262031:BGG262034 BQC262031:BQC262034 BZY262031:BZY262034 CJU262031:CJU262034 CTQ262031:CTQ262034 DDM262031:DDM262034 DNI262031:DNI262034 DXE262031:DXE262034 EHA262031:EHA262034 EQW262031:EQW262034 FAS262031:FAS262034 FKO262031:FKO262034 FUK262031:FUK262034 GEG262031:GEG262034 GOC262031:GOC262034 GXY262031:GXY262034 HHU262031:HHU262034 HRQ262031:HRQ262034 IBM262031:IBM262034 ILI262031:ILI262034 IVE262031:IVE262034 JFA262031:JFA262034 JOW262031:JOW262034 JYS262031:JYS262034 KIO262031:KIO262034 KSK262031:KSK262034 LCG262031:LCG262034 LMC262031:LMC262034 LVY262031:LVY262034 MFU262031:MFU262034 MPQ262031:MPQ262034 MZM262031:MZM262034 NJI262031:NJI262034 NTE262031:NTE262034 ODA262031:ODA262034 OMW262031:OMW262034 OWS262031:OWS262034 PGO262031:PGO262034 PQK262031:PQK262034 QAG262031:QAG262034 QKC262031:QKC262034 QTY262031:QTY262034 RDU262031:RDU262034 RNQ262031:RNQ262034 RXM262031:RXM262034 SHI262031:SHI262034 SRE262031:SRE262034 TBA262031:TBA262034 TKW262031:TKW262034 TUS262031:TUS262034 UEO262031:UEO262034 UOK262031:UOK262034 UYG262031:UYG262034 VIC262031:VIC262034 VRY262031:VRY262034 WBU262031:WBU262034 WLQ262031:WLQ262034 WVM262031:WVM262034 E327567:E327570 JA327567:JA327570 SW327567:SW327570 ACS327567:ACS327570 AMO327567:AMO327570 AWK327567:AWK327570 BGG327567:BGG327570 BQC327567:BQC327570 BZY327567:BZY327570 CJU327567:CJU327570 CTQ327567:CTQ327570 DDM327567:DDM327570 DNI327567:DNI327570 DXE327567:DXE327570 EHA327567:EHA327570 EQW327567:EQW327570 FAS327567:FAS327570 FKO327567:FKO327570 FUK327567:FUK327570 GEG327567:GEG327570 GOC327567:GOC327570 GXY327567:GXY327570 HHU327567:HHU327570 HRQ327567:HRQ327570 IBM327567:IBM327570 ILI327567:ILI327570 IVE327567:IVE327570 JFA327567:JFA327570 JOW327567:JOW327570 JYS327567:JYS327570 KIO327567:KIO327570 KSK327567:KSK327570 LCG327567:LCG327570 LMC327567:LMC327570 LVY327567:LVY327570 MFU327567:MFU327570 MPQ327567:MPQ327570 MZM327567:MZM327570 NJI327567:NJI327570 NTE327567:NTE327570 ODA327567:ODA327570 OMW327567:OMW327570 OWS327567:OWS327570 PGO327567:PGO327570 PQK327567:PQK327570 QAG327567:QAG327570 QKC327567:QKC327570 QTY327567:QTY327570 RDU327567:RDU327570 RNQ327567:RNQ327570 RXM327567:RXM327570 SHI327567:SHI327570 SRE327567:SRE327570 TBA327567:TBA327570 TKW327567:TKW327570 TUS327567:TUS327570 UEO327567:UEO327570 UOK327567:UOK327570 UYG327567:UYG327570 VIC327567:VIC327570 VRY327567:VRY327570 WBU327567:WBU327570 WLQ327567:WLQ327570 WVM327567:WVM327570 E393103:E393106 JA393103:JA393106 SW393103:SW393106 ACS393103:ACS393106 AMO393103:AMO393106 AWK393103:AWK393106 BGG393103:BGG393106 BQC393103:BQC393106 BZY393103:BZY393106 CJU393103:CJU393106 CTQ393103:CTQ393106 DDM393103:DDM393106 DNI393103:DNI393106 DXE393103:DXE393106 EHA393103:EHA393106 EQW393103:EQW393106 FAS393103:FAS393106 FKO393103:FKO393106 FUK393103:FUK393106 GEG393103:GEG393106 GOC393103:GOC393106 GXY393103:GXY393106 HHU393103:HHU393106 HRQ393103:HRQ393106 IBM393103:IBM393106 ILI393103:ILI393106 IVE393103:IVE393106 JFA393103:JFA393106 JOW393103:JOW393106 JYS393103:JYS393106 KIO393103:KIO393106 KSK393103:KSK393106 LCG393103:LCG393106 LMC393103:LMC393106 LVY393103:LVY393106 MFU393103:MFU393106 MPQ393103:MPQ393106 MZM393103:MZM393106 NJI393103:NJI393106 NTE393103:NTE393106 ODA393103:ODA393106 OMW393103:OMW393106 OWS393103:OWS393106 PGO393103:PGO393106 PQK393103:PQK393106 QAG393103:QAG393106 QKC393103:QKC393106 QTY393103:QTY393106 RDU393103:RDU393106 RNQ393103:RNQ393106 RXM393103:RXM393106 SHI393103:SHI393106 SRE393103:SRE393106 TBA393103:TBA393106 TKW393103:TKW393106 TUS393103:TUS393106 UEO393103:UEO393106 UOK393103:UOK393106 UYG393103:UYG393106 VIC393103:VIC393106 VRY393103:VRY393106 WBU393103:WBU393106 WLQ393103:WLQ393106 WVM393103:WVM393106 E458639:E458642 JA458639:JA458642 SW458639:SW458642 ACS458639:ACS458642 AMO458639:AMO458642 AWK458639:AWK458642 BGG458639:BGG458642 BQC458639:BQC458642 BZY458639:BZY458642 CJU458639:CJU458642 CTQ458639:CTQ458642 DDM458639:DDM458642 DNI458639:DNI458642 DXE458639:DXE458642 EHA458639:EHA458642 EQW458639:EQW458642 FAS458639:FAS458642 FKO458639:FKO458642 FUK458639:FUK458642 GEG458639:GEG458642 GOC458639:GOC458642 GXY458639:GXY458642 HHU458639:HHU458642 HRQ458639:HRQ458642 IBM458639:IBM458642 ILI458639:ILI458642 IVE458639:IVE458642 JFA458639:JFA458642 JOW458639:JOW458642 JYS458639:JYS458642 KIO458639:KIO458642 KSK458639:KSK458642 LCG458639:LCG458642 LMC458639:LMC458642 LVY458639:LVY458642 MFU458639:MFU458642 MPQ458639:MPQ458642 MZM458639:MZM458642 NJI458639:NJI458642 NTE458639:NTE458642 ODA458639:ODA458642 OMW458639:OMW458642 OWS458639:OWS458642 PGO458639:PGO458642 PQK458639:PQK458642 QAG458639:QAG458642 QKC458639:QKC458642 QTY458639:QTY458642 RDU458639:RDU458642 RNQ458639:RNQ458642 RXM458639:RXM458642 SHI458639:SHI458642 SRE458639:SRE458642 TBA458639:TBA458642 TKW458639:TKW458642 TUS458639:TUS458642 UEO458639:UEO458642 UOK458639:UOK458642 UYG458639:UYG458642 VIC458639:VIC458642 VRY458639:VRY458642 WBU458639:WBU458642 WLQ458639:WLQ458642 WVM458639:WVM458642 E524175:E524178 JA524175:JA524178 SW524175:SW524178 ACS524175:ACS524178 AMO524175:AMO524178 AWK524175:AWK524178 BGG524175:BGG524178 BQC524175:BQC524178 BZY524175:BZY524178 CJU524175:CJU524178 CTQ524175:CTQ524178 DDM524175:DDM524178 DNI524175:DNI524178 DXE524175:DXE524178 EHA524175:EHA524178 EQW524175:EQW524178 FAS524175:FAS524178 FKO524175:FKO524178 FUK524175:FUK524178 GEG524175:GEG524178 GOC524175:GOC524178 GXY524175:GXY524178 HHU524175:HHU524178 HRQ524175:HRQ524178 IBM524175:IBM524178 ILI524175:ILI524178 IVE524175:IVE524178 JFA524175:JFA524178 JOW524175:JOW524178 JYS524175:JYS524178 KIO524175:KIO524178 KSK524175:KSK524178 LCG524175:LCG524178 LMC524175:LMC524178 LVY524175:LVY524178 MFU524175:MFU524178 MPQ524175:MPQ524178 MZM524175:MZM524178 NJI524175:NJI524178 NTE524175:NTE524178 ODA524175:ODA524178 OMW524175:OMW524178 OWS524175:OWS524178 PGO524175:PGO524178 PQK524175:PQK524178 QAG524175:QAG524178 QKC524175:QKC524178 QTY524175:QTY524178 RDU524175:RDU524178 RNQ524175:RNQ524178 RXM524175:RXM524178 SHI524175:SHI524178 SRE524175:SRE524178 TBA524175:TBA524178 TKW524175:TKW524178 TUS524175:TUS524178 UEO524175:UEO524178 UOK524175:UOK524178 UYG524175:UYG524178 VIC524175:VIC524178 VRY524175:VRY524178 WBU524175:WBU524178 WLQ524175:WLQ524178 WVM524175:WVM524178 E589711:E589714 JA589711:JA589714 SW589711:SW589714 ACS589711:ACS589714 AMO589711:AMO589714 AWK589711:AWK589714 BGG589711:BGG589714 BQC589711:BQC589714 BZY589711:BZY589714 CJU589711:CJU589714 CTQ589711:CTQ589714 DDM589711:DDM589714 DNI589711:DNI589714 DXE589711:DXE589714 EHA589711:EHA589714 EQW589711:EQW589714 FAS589711:FAS589714 FKO589711:FKO589714 FUK589711:FUK589714 GEG589711:GEG589714 GOC589711:GOC589714 GXY589711:GXY589714 HHU589711:HHU589714 HRQ589711:HRQ589714 IBM589711:IBM589714 ILI589711:ILI589714 IVE589711:IVE589714 JFA589711:JFA589714 JOW589711:JOW589714 JYS589711:JYS589714 KIO589711:KIO589714 KSK589711:KSK589714 LCG589711:LCG589714 LMC589711:LMC589714 LVY589711:LVY589714 MFU589711:MFU589714 MPQ589711:MPQ589714 MZM589711:MZM589714 NJI589711:NJI589714 NTE589711:NTE589714 ODA589711:ODA589714 OMW589711:OMW589714 OWS589711:OWS589714 PGO589711:PGO589714 PQK589711:PQK589714 QAG589711:QAG589714 QKC589711:QKC589714 QTY589711:QTY589714 RDU589711:RDU589714 RNQ589711:RNQ589714 RXM589711:RXM589714 SHI589711:SHI589714 SRE589711:SRE589714 TBA589711:TBA589714 TKW589711:TKW589714 TUS589711:TUS589714 UEO589711:UEO589714 UOK589711:UOK589714 UYG589711:UYG589714 VIC589711:VIC589714 VRY589711:VRY589714 WBU589711:WBU589714 WLQ589711:WLQ589714 WVM589711:WVM589714 E655247:E655250 JA655247:JA655250 SW655247:SW655250 ACS655247:ACS655250 AMO655247:AMO655250 AWK655247:AWK655250 BGG655247:BGG655250 BQC655247:BQC655250 BZY655247:BZY655250 CJU655247:CJU655250 CTQ655247:CTQ655250 DDM655247:DDM655250 DNI655247:DNI655250 DXE655247:DXE655250 EHA655247:EHA655250 EQW655247:EQW655250 FAS655247:FAS655250 FKO655247:FKO655250 FUK655247:FUK655250 GEG655247:GEG655250 GOC655247:GOC655250 GXY655247:GXY655250 HHU655247:HHU655250 HRQ655247:HRQ655250 IBM655247:IBM655250 ILI655247:ILI655250 IVE655247:IVE655250 JFA655247:JFA655250 JOW655247:JOW655250 JYS655247:JYS655250 KIO655247:KIO655250 KSK655247:KSK655250 LCG655247:LCG655250 LMC655247:LMC655250 LVY655247:LVY655250 MFU655247:MFU655250 MPQ655247:MPQ655250 MZM655247:MZM655250 NJI655247:NJI655250 NTE655247:NTE655250 ODA655247:ODA655250 OMW655247:OMW655250 OWS655247:OWS655250 PGO655247:PGO655250 PQK655247:PQK655250 QAG655247:QAG655250 QKC655247:QKC655250 QTY655247:QTY655250 RDU655247:RDU655250 RNQ655247:RNQ655250 RXM655247:RXM655250 SHI655247:SHI655250 SRE655247:SRE655250 TBA655247:TBA655250 TKW655247:TKW655250 TUS655247:TUS655250 UEO655247:UEO655250 UOK655247:UOK655250 UYG655247:UYG655250 VIC655247:VIC655250 VRY655247:VRY655250 WBU655247:WBU655250 WLQ655247:WLQ655250 WVM655247:WVM655250 E720783:E720786 JA720783:JA720786 SW720783:SW720786 ACS720783:ACS720786 AMO720783:AMO720786 AWK720783:AWK720786 BGG720783:BGG720786 BQC720783:BQC720786 BZY720783:BZY720786 CJU720783:CJU720786 CTQ720783:CTQ720786 DDM720783:DDM720786 DNI720783:DNI720786 DXE720783:DXE720786 EHA720783:EHA720786 EQW720783:EQW720786 FAS720783:FAS720786 FKO720783:FKO720786 FUK720783:FUK720786 GEG720783:GEG720786 GOC720783:GOC720786 GXY720783:GXY720786 HHU720783:HHU720786 HRQ720783:HRQ720786 IBM720783:IBM720786 ILI720783:ILI720786 IVE720783:IVE720786 JFA720783:JFA720786 JOW720783:JOW720786 JYS720783:JYS720786 KIO720783:KIO720786 KSK720783:KSK720786 LCG720783:LCG720786 LMC720783:LMC720786 LVY720783:LVY720786 MFU720783:MFU720786 MPQ720783:MPQ720786 MZM720783:MZM720786 NJI720783:NJI720786 NTE720783:NTE720786 ODA720783:ODA720786 OMW720783:OMW720786 OWS720783:OWS720786 PGO720783:PGO720786 PQK720783:PQK720786 QAG720783:QAG720786 QKC720783:QKC720786 QTY720783:QTY720786 RDU720783:RDU720786 RNQ720783:RNQ720786 RXM720783:RXM720786 SHI720783:SHI720786 SRE720783:SRE720786 TBA720783:TBA720786 TKW720783:TKW720786 TUS720783:TUS720786 UEO720783:UEO720786 UOK720783:UOK720786 UYG720783:UYG720786 VIC720783:VIC720786 VRY720783:VRY720786 WBU720783:WBU720786 WLQ720783:WLQ720786 WVM720783:WVM720786 E786319:E786322 JA786319:JA786322 SW786319:SW786322 ACS786319:ACS786322 AMO786319:AMO786322 AWK786319:AWK786322 BGG786319:BGG786322 BQC786319:BQC786322 BZY786319:BZY786322 CJU786319:CJU786322 CTQ786319:CTQ786322 DDM786319:DDM786322 DNI786319:DNI786322 DXE786319:DXE786322 EHA786319:EHA786322 EQW786319:EQW786322 FAS786319:FAS786322 FKO786319:FKO786322 FUK786319:FUK786322 GEG786319:GEG786322 GOC786319:GOC786322 GXY786319:GXY786322 HHU786319:HHU786322 HRQ786319:HRQ786322 IBM786319:IBM786322 ILI786319:ILI786322 IVE786319:IVE786322 JFA786319:JFA786322 JOW786319:JOW786322 JYS786319:JYS786322 KIO786319:KIO786322 KSK786319:KSK786322 LCG786319:LCG786322 LMC786319:LMC786322 LVY786319:LVY786322 MFU786319:MFU786322 MPQ786319:MPQ786322 MZM786319:MZM786322 NJI786319:NJI786322 NTE786319:NTE786322 ODA786319:ODA786322 OMW786319:OMW786322 OWS786319:OWS786322 PGO786319:PGO786322 PQK786319:PQK786322 QAG786319:QAG786322 QKC786319:QKC786322 QTY786319:QTY786322 RDU786319:RDU786322 RNQ786319:RNQ786322 RXM786319:RXM786322 SHI786319:SHI786322 SRE786319:SRE786322 TBA786319:TBA786322 TKW786319:TKW786322 TUS786319:TUS786322 UEO786319:UEO786322 UOK786319:UOK786322 UYG786319:UYG786322 VIC786319:VIC786322 VRY786319:VRY786322 WBU786319:WBU786322 WLQ786319:WLQ786322 WVM786319:WVM786322 E851855:E851858 JA851855:JA851858 SW851855:SW851858 ACS851855:ACS851858 AMO851855:AMO851858 AWK851855:AWK851858 BGG851855:BGG851858 BQC851855:BQC851858 BZY851855:BZY851858 CJU851855:CJU851858 CTQ851855:CTQ851858 DDM851855:DDM851858 DNI851855:DNI851858 DXE851855:DXE851858 EHA851855:EHA851858 EQW851855:EQW851858 FAS851855:FAS851858 FKO851855:FKO851858 FUK851855:FUK851858 GEG851855:GEG851858 GOC851855:GOC851858 GXY851855:GXY851858 HHU851855:HHU851858 HRQ851855:HRQ851858 IBM851855:IBM851858 ILI851855:ILI851858 IVE851855:IVE851858 JFA851855:JFA851858 JOW851855:JOW851858 JYS851855:JYS851858 KIO851855:KIO851858 KSK851855:KSK851858 LCG851855:LCG851858 LMC851855:LMC851858 LVY851855:LVY851858 MFU851855:MFU851858 MPQ851855:MPQ851858 MZM851855:MZM851858 NJI851855:NJI851858 NTE851855:NTE851858 ODA851855:ODA851858 OMW851855:OMW851858 OWS851855:OWS851858 PGO851855:PGO851858 PQK851855:PQK851858 QAG851855:QAG851858 QKC851855:QKC851858 QTY851855:QTY851858 RDU851855:RDU851858 RNQ851855:RNQ851858 RXM851855:RXM851858 SHI851855:SHI851858 SRE851855:SRE851858 TBA851855:TBA851858 TKW851855:TKW851858 TUS851855:TUS851858 UEO851855:UEO851858 UOK851855:UOK851858 UYG851855:UYG851858 VIC851855:VIC851858 VRY851855:VRY851858 WBU851855:WBU851858 WLQ851855:WLQ851858 WVM851855:WVM851858 E917391:E917394 JA917391:JA917394 SW917391:SW917394 ACS917391:ACS917394 AMO917391:AMO917394 AWK917391:AWK917394 BGG917391:BGG917394 BQC917391:BQC917394 BZY917391:BZY917394 CJU917391:CJU917394 CTQ917391:CTQ917394 DDM917391:DDM917394 DNI917391:DNI917394 DXE917391:DXE917394 EHA917391:EHA917394 EQW917391:EQW917394 FAS917391:FAS917394 FKO917391:FKO917394 FUK917391:FUK917394 GEG917391:GEG917394 GOC917391:GOC917394 GXY917391:GXY917394 HHU917391:HHU917394 HRQ917391:HRQ917394 IBM917391:IBM917394 ILI917391:ILI917394 IVE917391:IVE917394 JFA917391:JFA917394 JOW917391:JOW917394 JYS917391:JYS917394 KIO917391:KIO917394 KSK917391:KSK917394 LCG917391:LCG917394 LMC917391:LMC917394 LVY917391:LVY917394 MFU917391:MFU917394 MPQ917391:MPQ917394 MZM917391:MZM917394 NJI917391:NJI917394 NTE917391:NTE917394 ODA917391:ODA917394 OMW917391:OMW917394 OWS917391:OWS917394 PGO917391:PGO917394 PQK917391:PQK917394 QAG917391:QAG917394 QKC917391:QKC917394 QTY917391:QTY917394 RDU917391:RDU917394 RNQ917391:RNQ917394 RXM917391:RXM917394 SHI917391:SHI917394 SRE917391:SRE917394 TBA917391:TBA917394 TKW917391:TKW917394 TUS917391:TUS917394 UEO917391:UEO917394 UOK917391:UOK917394 UYG917391:UYG917394 VIC917391:VIC917394 VRY917391:VRY917394 WBU917391:WBU917394 WLQ917391:WLQ917394 WVM917391:WVM917394 E982927:E982930 JA982927:JA982930 SW982927:SW982930 ACS982927:ACS982930 AMO982927:AMO982930 AWK982927:AWK982930 BGG982927:BGG982930 BQC982927:BQC982930 BZY982927:BZY982930 CJU982927:CJU982930 CTQ982927:CTQ982930 DDM982927:DDM982930 DNI982927:DNI982930 DXE982927:DXE982930 EHA982927:EHA982930 EQW982927:EQW982930 FAS982927:FAS982930 FKO982927:FKO982930 FUK982927:FUK982930 GEG982927:GEG982930 GOC982927:GOC982930 GXY982927:GXY982930 HHU982927:HHU982930 HRQ982927:HRQ982930 IBM982927:IBM982930 ILI982927:ILI982930 IVE982927:IVE982930 JFA982927:JFA982930 JOW982927:JOW982930 JYS982927:JYS982930 KIO982927:KIO982930 KSK982927:KSK982930 LCG982927:LCG982930 LMC982927:LMC982930 LVY982927:LVY982930 MFU982927:MFU982930 MPQ982927:MPQ982930 MZM982927:MZM982930 NJI982927:NJI982930 NTE982927:NTE982930 ODA982927:ODA982930 OMW982927:OMW982930 OWS982927:OWS982930 PGO982927:PGO982930 PQK982927:PQK982930 QAG982927:QAG982930 QKC982927:QKC982930 QTY982927:QTY982930 RDU982927:RDU982930 RNQ982927:RNQ982930 RXM982927:RXM982930 SHI982927:SHI982930 SRE982927:SRE982930 TBA982927:TBA982930 TKW982927:TKW982930 TUS982927:TUS982930 UEO982927:UEO982930 UOK982927:UOK982930 UYG982927:UYG982930 VIC982927:VIC982930 VRY982927:VRY982930 WBU982927:WBU982930 WLQ982927:WLQ982930 WVM982927:WVM982930" xr:uid="{00000000-0002-0000-03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5433 JC65433 SY65433 ACU65433 AMQ65433 AWM65433 BGI65433 BQE65433 CAA65433 CJW65433 CTS65433 DDO65433 DNK65433 DXG65433 EHC65433 EQY65433 FAU65433 FKQ65433 FUM65433 GEI65433 GOE65433 GYA65433 HHW65433 HRS65433 IBO65433 ILK65433 IVG65433 JFC65433 JOY65433 JYU65433 KIQ65433 KSM65433 LCI65433 LME65433 LWA65433 MFW65433 MPS65433 MZO65433 NJK65433 NTG65433 ODC65433 OMY65433 OWU65433 PGQ65433 PQM65433 QAI65433 QKE65433 QUA65433 RDW65433 RNS65433 RXO65433 SHK65433 SRG65433 TBC65433 TKY65433 TUU65433 UEQ65433 UOM65433 UYI65433 VIE65433 VSA65433 WBW65433 WLS65433 WVO65433 G130969 JC130969 SY130969 ACU130969 AMQ130969 AWM130969 BGI130969 BQE130969 CAA130969 CJW130969 CTS130969 DDO130969 DNK130969 DXG130969 EHC130969 EQY130969 FAU130969 FKQ130969 FUM130969 GEI130969 GOE130969 GYA130969 HHW130969 HRS130969 IBO130969 ILK130969 IVG130969 JFC130969 JOY130969 JYU130969 KIQ130969 KSM130969 LCI130969 LME130969 LWA130969 MFW130969 MPS130969 MZO130969 NJK130969 NTG130969 ODC130969 OMY130969 OWU130969 PGQ130969 PQM130969 QAI130969 QKE130969 QUA130969 RDW130969 RNS130969 RXO130969 SHK130969 SRG130969 TBC130969 TKY130969 TUU130969 UEQ130969 UOM130969 UYI130969 VIE130969 VSA130969 WBW130969 WLS130969 WVO130969 G196505 JC196505 SY196505 ACU196505 AMQ196505 AWM196505 BGI196505 BQE196505 CAA196505 CJW196505 CTS196505 DDO196505 DNK196505 DXG196505 EHC196505 EQY196505 FAU196505 FKQ196505 FUM196505 GEI196505 GOE196505 GYA196505 HHW196505 HRS196505 IBO196505 ILK196505 IVG196505 JFC196505 JOY196505 JYU196505 KIQ196505 KSM196505 LCI196505 LME196505 LWA196505 MFW196505 MPS196505 MZO196505 NJK196505 NTG196505 ODC196505 OMY196505 OWU196505 PGQ196505 PQM196505 QAI196505 QKE196505 QUA196505 RDW196505 RNS196505 RXO196505 SHK196505 SRG196505 TBC196505 TKY196505 TUU196505 UEQ196505 UOM196505 UYI196505 VIE196505 VSA196505 WBW196505 WLS196505 WVO196505 G262041 JC262041 SY262041 ACU262041 AMQ262041 AWM262041 BGI262041 BQE262041 CAA262041 CJW262041 CTS262041 DDO262041 DNK262041 DXG262041 EHC262041 EQY262041 FAU262041 FKQ262041 FUM262041 GEI262041 GOE262041 GYA262041 HHW262041 HRS262041 IBO262041 ILK262041 IVG262041 JFC262041 JOY262041 JYU262041 KIQ262041 KSM262041 LCI262041 LME262041 LWA262041 MFW262041 MPS262041 MZO262041 NJK262041 NTG262041 ODC262041 OMY262041 OWU262041 PGQ262041 PQM262041 QAI262041 QKE262041 QUA262041 RDW262041 RNS262041 RXO262041 SHK262041 SRG262041 TBC262041 TKY262041 TUU262041 UEQ262041 UOM262041 UYI262041 VIE262041 VSA262041 WBW262041 WLS262041 WVO262041 G327577 JC327577 SY327577 ACU327577 AMQ327577 AWM327577 BGI327577 BQE327577 CAA327577 CJW327577 CTS327577 DDO327577 DNK327577 DXG327577 EHC327577 EQY327577 FAU327577 FKQ327577 FUM327577 GEI327577 GOE327577 GYA327577 HHW327577 HRS327577 IBO327577 ILK327577 IVG327577 JFC327577 JOY327577 JYU327577 KIQ327577 KSM327577 LCI327577 LME327577 LWA327577 MFW327577 MPS327577 MZO327577 NJK327577 NTG327577 ODC327577 OMY327577 OWU327577 PGQ327577 PQM327577 QAI327577 QKE327577 QUA327577 RDW327577 RNS327577 RXO327577 SHK327577 SRG327577 TBC327577 TKY327577 TUU327577 UEQ327577 UOM327577 UYI327577 VIE327577 VSA327577 WBW327577 WLS327577 WVO327577 G393113 JC393113 SY393113 ACU393113 AMQ393113 AWM393113 BGI393113 BQE393113 CAA393113 CJW393113 CTS393113 DDO393113 DNK393113 DXG393113 EHC393113 EQY393113 FAU393113 FKQ393113 FUM393113 GEI393113 GOE393113 GYA393113 HHW393113 HRS393113 IBO393113 ILK393113 IVG393113 JFC393113 JOY393113 JYU393113 KIQ393113 KSM393113 LCI393113 LME393113 LWA393113 MFW393113 MPS393113 MZO393113 NJK393113 NTG393113 ODC393113 OMY393113 OWU393113 PGQ393113 PQM393113 QAI393113 QKE393113 QUA393113 RDW393113 RNS393113 RXO393113 SHK393113 SRG393113 TBC393113 TKY393113 TUU393113 UEQ393113 UOM393113 UYI393113 VIE393113 VSA393113 WBW393113 WLS393113 WVO393113 G458649 JC458649 SY458649 ACU458649 AMQ458649 AWM458649 BGI458649 BQE458649 CAA458649 CJW458649 CTS458649 DDO458649 DNK458649 DXG458649 EHC458649 EQY458649 FAU458649 FKQ458649 FUM458649 GEI458649 GOE458649 GYA458649 HHW458649 HRS458649 IBO458649 ILK458649 IVG458649 JFC458649 JOY458649 JYU458649 KIQ458649 KSM458649 LCI458649 LME458649 LWA458649 MFW458649 MPS458649 MZO458649 NJK458649 NTG458649 ODC458649 OMY458649 OWU458649 PGQ458649 PQM458649 QAI458649 QKE458649 QUA458649 RDW458649 RNS458649 RXO458649 SHK458649 SRG458649 TBC458649 TKY458649 TUU458649 UEQ458649 UOM458649 UYI458649 VIE458649 VSA458649 WBW458649 WLS458649 WVO458649 G524185 JC524185 SY524185 ACU524185 AMQ524185 AWM524185 BGI524185 BQE524185 CAA524185 CJW524185 CTS524185 DDO524185 DNK524185 DXG524185 EHC524185 EQY524185 FAU524185 FKQ524185 FUM524185 GEI524185 GOE524185 GYA524185 HHW524185 HRS524185 IBO524185 ILK524185 IVG524185 JFC524185 JOY524185 JYU524185 KIQ524185 KSM524185 LCI524185 LME524185 LWA524185 MFW524185 MPS524185 MZO524185 NJK524185 NTG524185 ODC524185 OMY524185 OWU524185 PGQ524185 PQM524185 QAI524185 QKE524185 QUA524185 RDW524185 RNS524185 RXO524185 SHK524185 SRG524185 TBC524185 TKY524185 TUU524185 UEQ524185 UOM524185 UYI524185 VIE524185 VSA524185 WBW524185 WLS524185 WVO524185 G589721 JC589721 SY589721 ACU589721 AMQ589721 AWM589721 BGI589721 BQE589721 CAA589721 CJW589721 CTS589721 DDO589721 DNK589721 DXG589721 EHC589721 EQY589721 FAU589721 FKQ589721 FUM589721 GEI589721 GOE589721 GYA589721 HHW589721 HRS589721 IBO589721 ILK589721 IVG589721 JFC589721 JOY589721 JYU589721 KIQ589721 KSM589721 LCI589721 LME589721 LWA589721 MFW589721 MPS589721 MZO589721 NJK589721 NTG589721 ODC589721 OMY589721 OWU589721 PGQ589721 PQM589721 QAI589721 QKE589721 QUA589721 RDW589721 RNS589721 RXO589721 SHK589721 SRG589721 TBC589721 TKY589721 TUU589721 UEQ589721 UOM589721 UYI589721 VIE589721 VSA589721 WBW589721 WLS589721 WVO589721 G655257 JC655257 SY655257 ACU655257 AMQ655257 AWM655257 BGI655257 BQE655257 CAA655257 CJW655257 CTS655257 DDO655257 DNK655257 DXG655257 EHC655257 EQY655257 FAU655257 FKQ655257 FUM655257 GEI655257 GOE655257 GYA655257 HHW655257 HRS655257 IBO655257 ILK655257 IVG655257 JFC655257 JOY655257 JYU655257 KIQ655257 KSM655257 LCI655257 LME655257 LWA655257 MFW655257 MPS655257 MZO655257 NJK655257 NTG655257 ODC655257 OMY655257 OWU655257 PGQ655257 PQM655257 QAI655257 QKE655257 QUA655257 RDW655257 RNS655257 RXO655257 SHK655257 SRG655257 TBC655257 TKY655257 TUU655257 UEQ655257 UOM655257 UYI655257 VIE655257 VSA655257 WBW655257 WLS655257 WVO655257 G720793 JC720793 SY720793 ACU720793 AMQ720793 AWM720793 BGI720793 BQE720793 CAA720793 CJW720793 CTS720793 DDO720793 DNK720793 DXG720793 EHC720793 EQY720793 FAU720793 FKQ720793 FUM720793 GEI720793 GOE720793 GYA720793 HHW720793 HRS720793 IBO720793 ILK720793 IVG720793 JFC720793 JOY720793 JYU720793 KIQ720793 KSM720793 LCI720793 LME720793 LWA720793 MFW720793 MPS720793 MZO720793 NJK720793 NTG720793 ODC720793 OMY720793 OWU720793 PGQ720793 PQM720793 QAI720793 QKE720793 QUA720793 RDW720793 RNS720793 RXO720793 SHK720793 SRG720793 TBC720793 TKY720793 TUU720793 UEQ720793 UOM720793 UYI720793 VIE720793 VSA720793 WBW720793 WLS720793 WVO720793 G786329 JC786329 SY786329 ACU786329 AMQ786329 AWM786329 BGI786329 BQE786329 CAA786329 CJW786329 CTS786329 DDO786329 DNK786329 DXG786329 EHC786329 EQY786329 FAU786329 FKQ786329 FUM786329 GEI786329 GOE786329 GYA786329 HHW786329 HRS786329 IBO786329 ILK786329 IVG786329 JFC786329 JOY786329 JYU786329 KIQ786329 KSM786329 LCI786329 LME786329 LWA786329 MFW786329 MPS786329 MZO786329 NJK786329 NTG786329 ODC786329 OMY786329 OWU786329 PGQ786329 PQM786329 QAI786329 QKE786329 QUA786329 RDW786329 RNS786329 RXO786329 SHK786329 SRG786329 TBC786329 TKY786329 TUU786329 UEQ786329 UOM786329 UYI786329 VIE786329 VSA786329 WBW786329 WLS786329 WVO786329 G851865 JC851865 SY851865 ACU851865 AMQ851865 AWM851865 BGI851865 BQE851865 CAA851865 CJW851865 CTS851865 DDO851865 DNK851865 DXG851865 EHC851865 EQY851865 FAU851865 FKQ851865 FUM851865 GEI851865 GOE851865 GYA851865 HHW851865 HRS851865 IBO851865 ILK851865 IVG851865 JFC851865 JOY851865 JYU851865 KIQ851865 KSM851865 LCI851865 LME851865 LWA851865 MFW851865 MPS851865 MZO851865 NJK851865 NTG851865 ODC851865 OMY851865 OWU851865 PGQ851865 PQM851865 QAI851865 QKE851865 QUA851865 RDW851865 RNS851865 RXO851865 SHK851865 SRG851865 TBC851865 TKY851865 TUU851865 UEQ851865 UOM851865 UYI851865 VIE851865 VSA851865 WBW851865 WLS851865 WVO851865 G917401 JC917401 SY917401 ACU917401 AMQ917401 AWM917401 BGI917401 BQE917401 CAA917401 CJW917401 CTS917401 DDO917401 DNK917401 DXG917401 EHC917401 EQY917401 FAU917401 FKQ917401 FUM917401 GEI917401 GOE917401 GYA917401 HHW917401 HRS917401 IBO917401 ILK917401 IVG917401 JFC917401 JOY917401 JYU917401 KIQ917401 KSM917401 LCI917401 LME917401 LWA917401 MFW917401 MPS917401 MZO917401 NJK917401 NTG917401 ODC917401 OMY917401 OWU917401 PGQ917401 PQM917401 QAI917401 QKE917401 QUA917401 RDW917401 RNS917401 RXO917401 SHK917401 SRG917401 TBC917401 TKY917401 TUU917401 UEQ917401 UOM917401 UYI917401 VIE917401 VSA917401 WBW917401 WLS917401 WVO917401 G982937 JC982937 SY982937 ACU982937 AMQ982937 AWM982937 BGI982937 BQE982937 CAA982937 CJW982937 CTS982937 DDO982937 DNK982937 DXG982937 EHC982937 EQY982937 FAU982937 FKQ982937 FUM982937 GEI982937 GOE982937 GYA982937 HHW982937 HRS982937 IBO982937 ILK982937 IVG982937 JFC982937 JOY982937 JYU982937 KIQ982937 KSM982937 LCI982937 LME982937 LWA982937 MFW982937 MPS982937 MZO982937 NJK982937 NTG982937 ODC982937 OMY982937 OWU982937 PGQ982937 PQM982937 QAI982937 QKE982937 QUA982937 RDW982937 RNS982937 RXO982937 SHK982937 SRG982937 TBC982937 TKY982937 TUU982937 UEQ982937 UOM982937 UYI982937 VIE982937 VSA982937 WBW982937 WLS982937 WVO982937 G65416 JC65416 SY65416 ACU65416 AMQ65416 AWM65416 BGI65416 BQE65416 CAA65416 CJW65416 CTS65416 DDO65416 DNK65416 DXG65416 EHC65416 EQY65416 FAU65416 FKQ65416 FUM65416 GEI65416 GOE65416 GYA65416 HHW65416 HRS65416 IBO65416 ILK65416 IVG65416 JFC65416 JOY65416 JYU65416 KIQ65416 KSM65416 LCI65416 LME65416 LWA65416 MFW65416 MPS65416 MZO65416 NJK65416 NTG65416 ODC65416 OMY65416 OWU65416 PGQ65416 PQM65416 QAI65416 QKE65416 QUA65416 RDW65416 RNS65416 RXO65416 SHK65416 SRG65416 TBC65416 TKY65416 TUU65416 UEQ65416 UOM65416 UYI65416 VIE65416 VSA65416 WBW65416 WLS65416 WVO65416 G130952 JC130952 SY130952 ACU130952 AMQ130952 AWM130952 BGI130952 BQE130952 CAA130952 CJW130952 CTS130952 DDO130952 DNK130952 DXG130952 EHC130952 EQY130952 FAU130952 FKQ130952 FUM130952 GEI130952 GOE130952 GYA130952 HHW130952 HRS130952 IBO130952 ILK130952 IVG130952 JFC130952 JOY130952 JYU130952 KIQ130952 KSM130952 LCI130952 LME130952 LWA130952 MFW130952 MPS130952 MZO130952 NJK130952 NTG130952 ODC130952 OMY130952 OWU130952 PGQ130952 PQM130952 QAI130952 QKE130952 QUA130952 RDW130952 RNS130952 RXO130952 SHK130952 SRG130952 TBC130952 TKY130952 TUU130952 UEQ130952 UOM130952 UYI130952 VIE130952 VSA130952 WBW130952 WLS130952 WVO130952 G196488 JC196488 SY196488 ACU196488 AMQ196488 AWM196488 BGI196488 BQE196488 CAA196488 CJW196488 CTS196488 DDO196488 DNK196488 DXG196488 EHC196488 EQY196488 FAU196488 FKQ196488 FUM196488 GEI196488 GOE196488 GYA196488 HHW196488 HRS196488 IBO196488 ILK196488 IVG196488 JFC196488 JOY196488 JYU196488 KIQ196488 KSM196488 LCI196488 LME196488 LWA196488 MFW196488 MPS196488 MZO196488 NJK196488 NTG196488 ODC196488 OMY196488 OWU196488 PGQ196488 PQM196488 QAI196488 QKE196488 QUA196488 RDW196488 RNS196488 RXO196488 SHK196488 SRG196488 TBC196488 TKY196488 TUU196488 UEQ196488 UOM196488 UYI196488 VIE196488 VSA196488 WBW196488 WLS196488 WVO196488 G262024 JC262024 SY262024 ACU262024 AMQ262024 AWM262024 BGI262024 BQE262024 CAA262024 CJW262024 CTS262024 DDO262024 DNK262024 DXG262024 EHC262024 EQY262024 FAU262024 FKQ262024 FUM262024 GEI262024 GOE262024 GYA262024 HHW262024 HRS262024 IBO262024 ILK262024 IVG262024 JFC262024 JOY262024 JYU262024 KIQ262024 KSM262024 LCI262024 LME262024 LWA262024 MFW262024 MPS262024 MZO262024 NJK262024 NTG262024 ODC262024 OMY262024 OWU262024 PGQ262024 PQM262024 QAI262024 QKE262024 QUA262024 RDW262024 RNS262024 RXO262024 SHK262024 SRG262024 TBC262024 TKY262024 TUU262024 UEQ262024 UOM262024 UYI262024 VIE262024 VSA262024 WBW262024 WLS262024 WVO262024 G327560 JC327560 SY327560 ACU327560 AMQ327560 AWM327560 BGI327560 BQE327560 CAA327560 CJW327560 CTS327560 DDO327560 DNK327560 DXG327560 EHC327560 EQY327560 FAU327560 FKQ327560 FUM327560 GEI327560 GOE327560 GYA327560 HHW327560 HRS327560 IBO327560 ILK327560 IVG327560 JFC327560 JOY327560 JYU327560 KIQ327560 KSM327560 LCI327560 LME327560 LWA327560 MFW327560 MPS327560 MZO327560 NJK327560 NTG327560 ODC327560 OMY327560 OWU327560 PGQ327560 PQM327560 QAI327560 QKE327560 QUA327560 RDW327560 RNS327560 RXO327560 SHK327560 SRG327560 TBC327560 TKY327560 TUU327560 UEQ327560 UOM327560 UYI327560 VIE327560 VSA327560 WBW327560 WLS327560 WVO327560 G393096 JC393096 SY393096 ACU393096 AMQ393096 AWM393096 BGI393096 BQE393096 CAA393096 CJW393096 CTS393096 DDO393096 DNK393096 DXG393096 EHC393096 EQY393096 FAU393096 FKQ393096 FUM393096 GEI393096 GOE393096 GYA393096 HHW393096 HRS393096 IBO393096 ILK393096 IVG393096 JFC393096 JOY393096 JYU393096 KIQ393096 KSM393096 LCI393096 LME393096 LWA393096 MFW393096 MPS393096 MZO393096 NJK393096 NTG393096 ODC393096 OMY393096 OWU393096 PGQ393096 PQM393096 QAI393096 QKE393096 QUA393096 RDW393096 RNS393096 RXO393096 SHK393096 SRG393096 TBC393096 TKY393096 TUU393096 UEQ393096 UOM393096 UYI393096 VIE393096 VSA393096 WBW393096 WLS393096 WVO393096 G458632 JC458632 SY458632 ACU458632 AMQ458632 AWM458632 BGI458632 BQE458632 CAA458632 CJW458632 CTS458632 DDO458632 DNK458632 DXG458632 EHC458632 EQY458632 FAU458632 FKQ458632 FUM458632 GEI458632 GOE458632 GYA458632 HHW458632 HRS458632 IBO458632 ILK458632 IVG458632 JFC458632 JOY458632 JYU458632 KIQ458632 KSM458632 LCI458632 LME458632 LWA458632 MFW458632 MPS458632 MZO458632 NJK458632 NTG458632 ODC458632 OMY458632 OWU458632 PGQ458632 PQM458632 QAI458632 QKE458632 QUA458632 RDW458632 RNS458632 RXO458632 SHK458632 SRG458632 TBC458632 TKY458632 TUU458632 UEQ458632 UOM458632 UYI458632 VIE458632 VSA458632 WBW458632 WLS458632 WVO458632 G524168 JC524168 SY524168 ACU524168 AMQ524168 AWM524168 BGI524168 BQE524168 CAA524168 CJW524168 CTS524168 DDO524168 DNK524168 DXG524168 EHC524168 EQY524168 FAU524168 FKQ524168 FUM524168 GEI524168 GOE524168 GYA524168 HHW524168 HRS524168 IBO524168 ILK524168 IVG524168 JFC524168 JOY524168 JYU524168 KIQ524168 KSM524168 LCI524168 LME524168 LWA524168 MFW524168 MPS524168 MZO524168 NJK524168 NTG524168 ODC524168 OMY524168 OWU524168 PGQ524168 PQM524168 QAI524168 QKE524168 QUA524168 RDW524168 RNS524168 RXO524168 SHK524168 SRG524168 TBC524168 TKY524168 TUU524168 UEQ524168 UOM524168 UYI524168 VIE524168 VSA524168 WBW524168 WLS524168 WVO524168 G589704 JC589704 SY589704 ACU589704 AMQ589704 AWM589704 BGI589704 BQE589704 CAA589704 CJW589704 CTS589704 DDO589704 DNK589704 DXG589704 EHC589704 EQY589704 FAU589704 FKQ589704 FUM589704 GEI589704 GOE589704 GYA589704 HHW589704 HRS589704 IBO589704 ILK589704 IVG589704 JFC589704 JOY589704 JYU589704 KIQ589704 KSM589704 LCI589704 LME589704 LWA589704 MFW589704 MPS589704 MZO589704 NJK589704 NTG589704 ODC589704 OMY589704 OWU589704 PGQ589704 PQM589704 QAI589704 QKE589704 QUA589704 RDW589704 RNS589704 RXO589704 SHK589704 SRG589704 TBC589704 TKY589704 TUU589704 UEQ589704 UOM589704 UYI589704 VIE589704 VSA589704 WBW589704 WLS589704 WVO589704 G655240 JC655240 SY655240 ACU655240 AMQ655240 AWM655240 BGI655240 BQE655240 CAA655240 CJW655240 CTS655240 DDO655240 DNK655240 DXG655240 EHC655240 EQY655240 FAU655240 FKQ655240 FUM655240 GEI655240 GOE655240 GYA655240 HHW655240 HRS655240 IBO655240 ILK655240 IVG655240 JFC655240 JOY655240 JYU655240 KIQ655240 KSM655240 LCI655240 LME655240 LWA655240 MFW655240 MPS655240 MZO655240 NJK655240 NTG655240 ODC655240 OMY655240 OWU655240 PGQ655240 PQM655240 QAI655240 QKE655240 QUA655240 RDW655240 RNS655240 RXO655240 SHK655240 SRG655240 TBC655240 TKY655240 TUU655240 UEQ655240 UOM655240 UYI655240 VIE655240 VSA655240 WBW655240 WLS655240 WVO655240 G720776 JC720776 SY720776 ACU720776 AMQ720776 AWM720776 BGI720776 BQE720776 CAA720776 CJW720776 CTS720776 DDO720776 DNK720776 DXG720776 EHC720776 EQY720776 FAU720776 FKQ720776 FUM720776 GEI720776 GOE720776 GYA720776 HHW720776 HRS720776 IBO720776 ILK720776 IVG720776 JFC720776 JOY720776 JYU720776 KIQ720776 KSM720776 LCI720776 LME720776 LWA720776 MFW720776 MPS720776 MZO720776 NJK720776 NTG720776 ODC720776 OMY720776 OWU720776 PGQ720776 PQM720776 QAI720776 QKE720776 QUA720776 RDW720776 RNS720776 RXO720776 SHK720776 SRG720776 TBC720776 TKY720776 TUU720776 UEQ720776 UOM720776 UYI720776 VIE720776 VSA720776 WBW720776 WLS720776 WVO720776 G786312 JC786312 SY786312 ACU786312 AMQ786312 AWM786312 BGI786312 BQE786312 CAA786312 CJW786312 CTS786312 DDO786312 DNK786312 DXG786312 EHC786312 EQY786312 FAU786312 FKQ786312 FUM786312 GEI786312 GOE786312 GYA786312 HHW786312 HRS786312 IBO786312 ILK786312 IVG786312 JFC786312 JOY786312 JYU786312 KIQ786312 KSM786312 LCI786312 LME786312 LWA786312 MFW786312 MPS786312 MZO786312 NJK786312 NTG786312 ODC786312 OMY786312 OWU786312 PGQ786312 PQM786312 QAI786312 QKE786312 QUA786312 RDW786312 RNS786312 RXO786312 SHK786312 SRG786312 TBC786312 TKY786312 TUU786312 UEQ786312 UOM786312 UYI786312 VIE786312 VSA786312 WBW786312 WLS786312 WVO786312 G851848 JC851848 SY851848 ACU851848 AMQ851848 AWM851848 BGI851848 BQE851848 CAA851848 CJW851848 CTS851848 DDO851848 DNK851848 DXG851848 EHC851848 EQY851848 FAU851848 FKQ851848 FUM851848 GEI851848 GOE851848 GYA851848 HHW851848 HRS851848 IBO851848 ILK851848 IVG851848 JFC851848 JOY851848 JYU851848 KIQ851848 KSM851848 LCI851848 LME851848 LWA851848 MFW851848 MPS851848 MZO851848 NJK851848 NTG851848 ODC851848 OMY851848 OWU851848 PGQ851848 PQM851848 QAI851848 QKE851848 QUA851848 RDW851848 RNS851848 RXO851848 SHK851848 SRG851848 TBC851848 TKY851848 TUU851848 UEQ851848 UOM851848 UYI851848 VIE851848 VSA851848 WBW851848 WLS851848 WVO851848 G917384 JC917384 SY917384 ACU917384 AMQ917384 AWM917384 BGI917384 BQE917384 CAA917384 CJW917384 CTS917384 DDO917384 DNK917384 DXG917384 EHC917384 EQY917384 FAU917384 FKQ917384 FUM917384 GEI917384 GOE917384 GYA917384 HHW917384 HRS917384 IBO917384 ILK917384 IVG917384 JFC917384 JOY917384 JYU917384 KIQ917384 KSM917384 LCI917384 LME917384 LWA917384 MFW917384 MPS917384 MZO917384 NJK917384 NTG917384 ODC917384 OMY917384 OWU917384 PGQ917384 PQM917384 QAI917384 QKE917384 QUA917384 RDW917384 RNS917384 RXO917384 SHK917384 SRG917384 TBC917384 TKY917384 TUU917384 UEQ917384 UOM917384 UYI917384 VIE917384 VSA917384 WBW917384 WLS917384 WVO917384 G982920 JC982920 SY982920 ACU982920 AMQ982920 AWM982920 BGI982920 BQE982920 CAA982920 CJW982920 CTS982920 DDO982920 DNK982920 DXG982920 EHC982920 EQY982920 FAU982920 FKQ982920 FUM982920 GEI982920 GOE982920 GYA982920 HHW982920 HRS982920 IBO982920 ILK982920 IVG982920 JFC982920 JOY982920 JYU982920 KIQ982920 KSM982920 LCI982920 LME982920 LWA982920 MFW982920 MPS982920 MZO982920 NJK982920 NTG982920 ODC982920 OMY982920 OWU982920 PGQ982920 PQM982920 QAI982920 QKE982920 QUA982920 RDW982920 RNS982920 RXO982920 SHK982920 SRG982920 TBC982920 TKY982920 TUU982920 UEQ982920 UOM982920 UYI982920 VIE982920 VSA982920 WBW982920 WLS982920 WVO982920 G65422 JC65422 SY65422 ACU65422 AMQ65422 AWM65422 BGI65422 BQE65422 CAA65422 CJW65422 CTS65422 DDO65422 DNK65422 DXG65422 EHC65422 EQY65422 FAU65422 FKQ65422 FUM65422 GEI65422 GOE65422 GYA65422 HHW65422 HRS65422 IBO65422 ILK65422 IVG65422 JFC65422 JOY65422 JYU65422 KIQ65422 KSM65422 LCI65422 LME65422 LWA65422 MFW65422 MPS65422 MZO65422 NJK65422 NTG65422 ODC65422 OMY65422 OWU65422 PGQ65422 PQM65422 QAI65422 QKE65422 QUA65422 RDW65422 RNS65422 RXO65422 SHK65422 SRG65422 TBC65422 TKY65422 TUU65422 UEQ65422 UOM65422 UYI65422 VIE65422 VSA65422 WBW65422 WLS65422 WVO65422 G130958 JC130958 SY130958 ACU130958 AMQ130958 AWM130958 BGI130958 BQE130958 CAA130958 CJW130958 CTS130958 DDO130958 DNK130958 DXG130958 EHC130958 EQY130958 FAU130958 FKQ130958 FUM130958 GEI130958 GOE130958 GYA130958 HHW130958 HRS130958 IBO130958 ILK130958 IVG130958 JFC130958 JOY130958 JYU130958 KIQ130958 KSM130958 LCI130958 LME130958 LWA130958 MFW130958 MPS130958 MZO130958 NJK130958 NTG130958 ODC130958 OMY130958 OWU130958 PGQ130958 PQM130958 QAI130958 QKE130958 QUA130958 RDW130958 RNS130958 RXO130958 SHK130958 SRG130958 TBC130958 TKY130958 TUU130958 UEQ130958 UOM130958 UYI130958 VIE130958 VSA130958 WBW130958 WLS130958 WVO130958 G196494 JC196494 SY196494 ACU196494 AMQ196494 AWM196494 BGI196494 BQE196494 CAA196494 CJW196494 CTS196494 DDO196494 DNK196494 DXG196494 EHC196494 EQY196494 FAU196494 FKQ196494 FUM196494 GEI196494 GOE196494 GYA196494 HHW196494 HRS196494 IBO196494 ILK196494 IVG196494 JFC196494 JOY196494 JYU196494 KIQ196494 KSM196494 LCI196494 LME196494 LWA196494 MFW196494 MPS196494 MZO196494 NJK196494 NTG196494 ODC196494 OMY196494 OWU196494 PGQ196494 PQM196494 QAI196494 QKE196494 QUA196494 RDW196494 RNS196494 RXO196494 SHK196494 SRG196494 TBC196494 TKY196494 TUU196494 UEQ196494 UOM196494 UYI196494 VIE196494 VSA196494 WBW196494 WLS196494 WVO196494 G262030 JC262030 SY262030 ACU262030 AMQ262030 AWM262030 BGI262030 BQE262030 CAA262030 CJW262030 CTS262030 DDO262030 DNK262030 DXG262030 EHC262030 EQY262030 FAU262030 FKQ262030 FUM262030 GEI262030 GOE262030 GYA262030 HHW262030 HRS262030 IBO262030 ILK262030 IVG262030 JFC262030 JOY262030 JYU262030 KIQ262030 KSM262030 LCI262030 LME262030 LWA262030 MFW262030 MPS262030 MZO262030 NJK262030 NTG262030 ODC262030 OMY262030 OWU262030 PGQ262030 PQM262030 QAI262030 QKE262030 QUA262030 RDW262030 RNS262030 RXO262030 SHK262030 SRG262030 TBC262030 TKY262030 TUU262030 UEQ262030 UOM262030 UYI262030 VIE262030 VSA262030 WBW262030 WLS262030 WVO262030 G327566 JC327566 SY327566 ACU327566 AMQ327566 AWM327566 BGI327566 BQE327566 CAA327566 CJW327566 CTS327566 DDO327566 DNK327566 DXG327566 EHC327566 EQY327566 FAU327566 FKQ327566 FUM327566 GEI327566 GOE327566 GYA327566 HHW327566 HRS327566 IBO327566 ILK327566 IVG327566 JFC327566 JOY327566 JYU327566 KIQ327566 KSM327566 LCI327566 LME327566 LWA327566 MFW327566 MPS327566 MZO327566 NJK327566 NTG327566 ODC327566 OMY327566 OWU327566 PGQ327566 PQM327566 QAI327566 QKE327566 QUA327566 RDW327566 RNS327566 RXO327566 SHK327566 SRG327566 TBC327566 TKY327566 TUU327566 UEQ327566 UOM327566 UYI327566 VIE327566 VSA327566 WBW327566 WLS327566 WVO327566 G393102 JC393102 SY393102 ACU393102 AMQ393102 AWM393102 BGI393102 BQE393102 CAA393102 CJW393102 CTS393102 DDO393102 DNK393102 DXG393102 EHC393102 EQY393102 FAU393102 FKQ393102 FUM393102 GEI393102 GOE393102 GYA393102 HHW393102 HRS393102 IBO393102 ILK393102 IVG393102 JFC393102 JOY393102 JYU393102 KIQ393102 KSM393102 LCI393102 LME393102 LWA393102 MFW393102 MPS393102 MZO393102 NJK393102 NTG393102 ODC393102 OMY393102 OWU393102 PGQ393102 PQM393102 QAI393102 QKE393102 QUA393102 RDW393102 RNS393102 RXO393102 SHK393102 SRG393102 TBC393102 TKY393102 TUU393102 UEQ393102 UOM393102 UYI393102 VIE393102 VSA393102 WBW393102 WLS393102 WVO393102 G458638 JC458638 SY458638 ACU458638 AMQ458638 AWM458638 BGI458638 BQE458638 CAA458638 CJW458638 CTS458638 DDO458638 DNK458638 DXG458638 EHC458638 EQY458638 FAU458638 FKQ458638 FUM458638 GEI458638 GOE458638 GYA458638 HHW458638 HRS458638 IBO458638 ILK458638 IVG458638 JFC458638 JOY458638 JYU458638 KIQ458638 KSM458638 LCI458638 LME458638 LWA458638 MFW458638 MPS458638 MZO458638 NJK458638 NTG458638 ODC458638 OMY458638 OWU458638 PGQ458638 PQM458638 QAI458638 QKE458638 QUA458638 RDW458638 RNS458638 RXO458638 SHK458638 SRG458638 TBC458638 TKY458638 TUU458638 UEQ458638 UOM458638 UYI458638 VIE458638 VSA458638 WBW458638 WLS458638 WVO458638 G524174 JC524174 SY524174 ACU524174 AMQ524174 AWM524174 BGI524174 BQE524174 CAA524174 CJW524174 CTS524174 DDO524174 DNK524174 DXG524174 EHC524174 EQY524174 FAU524174 FKQ524174 FUM524174 GEI524174 GOE524174 GYA524174 HHW524174 HRS524174 IBO524174 ILK524174 IVG524174 JFC524174 JOY524174 JYU524174 KIQ524174 KSM524174 LCI524174 LME524174 LWA524174 MFW524174 MPS524174 MZO524174 NJK524174 NTG524174 ODC524174 OMY524174 OWU524174 PGQ524174 PQM524174 QAI524174 QKE524174 QUA524174 RDW524174 RNS524174 RXO524174 SHK524174 SRG524174 TBC524174 TKY524174 TUU524174 UEQ524174 UOM524174 UYI524174 VIE524174 VSA524174 WBW524174 WLS524174 WVO524174 G589710 JC589710 SY589710 ACU589710 AMQ589710 AWM589710 BGI589710 BQE589710 CAA589710 CJW589710 CTS589710 DDO589710 DNK589710 DXG589710 EHC589710 EQY589710 FAU589710 FKQ589710 FUM589710 GEI589710 GOE589710 GYA589710 HHW589710 HRS589710 IBO589710 ILK589710 IVG589710 JFC589710 JOY589710 JYU589710 KIQ589710 KSM589710 LCI589710 LME589710 LWA589710 MFW589710 MPS589710 MZO589710 NJK589710 NTG589710 ODC589710 OMY589710 OWU589710 PGQ589710 PQM589710 QAI589710 QKE589710 QUA589710 RDW589710 RNS589710 RXO589710 SHK589710 SRG589710 TBC589710 TKY589710 TUU589710 UEQ589710 UOM589710 UYI589710 VIE589710 VSA589710 WBW589710 WLS589710 WVO589710 G655246 JC655246 SY655246 ACU655246 AMQ655246 AWM655246 BGI655246 BQE655246 CAA655246 CJW655246 CTS655246 DDO655246 DNK655246 DXG655246 EHC655246 EQY655246 FAU655246 FKQ655246 FUM655246 GEI655246 GOE655246 GYA655246 HHW655246 HRS655246 IBO655246 ILK655246 IVG655246 JFC655246 JOY655246 JYU655246 KIQ655246 KSM655246 LCI655246 LME655246 LWA655246 MFW655246 MPS655246 MZO655246 NJK655246 NTG655246 ODC655246 OMY655246 OWU655246 PGQ655246 PQM655246 QAI655246 QKE655246 QUA655246 RDW655246 RNS655246 RXO655246 SHK655246 SRG655246 TBC655246 TKY655246 TUU655246 UEQ655246 UOM655246 UYI655246 VIE655246 VSA655246 WBW655246 WLS655246 WVO655246 G720782 JC720782 SY720782 ACU720782 AMQ720782 AWM720782 BGI720782 BQE720782 CAA720782 CJW720782 CTS720782 DDO720782 DNK720782 DXG720782 EHC720782 EQY720782 FAU720782 FKQ720782 FUM720782 GEI720782 GOE720782 GYA720782 HHW720782 HRS720782 IBO720782 ILK720782 IVG720782 JFC720782 JOY720782 JYU720782 KIQ720782 KSM720782 LCI720782 LME720782 LWA720782 MFW720782 MPS720782 MZO720782 NJK720782 NTG720782 ODC720782 OMY720782 OWU720782 PGQ720782 PQM720782 QAI720782 QKE720782 QUA720782 RDW720782 RNS720782 RXO720782 SHK720782 SRG720782 TBC720782 TKY720782 TUU720782 UEQ720782 UOM720782 UYI720782 VIE720782 VSA720782 WBW720782 WLS720782 WVO720782 G786318 JC786318 SY786318 ACU786318 AMQ786318 AWM786318 BGI786318 BQE786318 CAA786318 CJW786318 CTS786318 DDO786318 DNK786318 DXG786318 EHC786318 EQY786318 FAU786318 FKQ786318 FUM786318 GEI786318 GOE786318 GYA786318 HHW786318 HRS786318 IBO786318 ILK786318 IVG786318 JFC786318 JOY786318 JYU786318 KIQ786318 KSM786318 LCI786318 LME786318 LWA786318 MFW786318 MPS786318 MZO786318 NJK786318 NTG786318 ODC786318 OMY786318 OWU786318 PGQ786318 PQM786318 QAI786318 QKE786318 QUA786318 RDW786318 RNS786318 RXO786318 SHK786318 SRG786318 TBC786318 TKY786318 TUU786318 UEQ786318 UOM786318 UYI786318 VIE786318 VSA786318 WBW786318 WLS786318 WVO786318 G851854 JC851854 SY851854 ACU851854 AMQ851854 AWM851854 BGI851854 BQE851854 CAA851854 CJW851854 CTS851854 DDO851854 DNK851854 DXG851854 EHC851854 EQY851854 FAU851854 FKQ851854 FUM851854 GEI851854 GOE851854 GYA851854 HHW851854 HRS851854 IBO851854 ILK851854 IVG851854 JFC851854 JOY851854 JYU851854 KIQ851854 KSM851854 LCI851854 LME851854 LWA851854 MFW851854 MPS851854 MZO851854 NJK851854 NTG851854 ODC851854 OMY851854 OWU851854 PGQ851854 PQM851854 QAI851854 QKE851854 QUA851854 RDW851854 RNS851854 RXO851854 SHK851854 SRG851854 TBC851854 TKY851854 TUU851854 UEQ851854 UOM851854 UYI851854 VIE851854 VSA851854 WBW851854 WLS851854 WVO851854 G917390 JC917390 SY917390 ACU917390 AMQ917390 AWM917390 BGI917390 BQE917390 CAA917390 CJW917390 CTS917390 DDO917390 DNK917390 DXG917390 EHC917390 EQY917390 FAU917390 FKQ917390 FUM917390 GEI917390 GOE917390 GYA917390 HHW917390 HRS917390 IBO917390 ILK917390 IVG917390 JFC917390 JOY917390 JYU917390 KIQ917390 KSM917390 LCI917390 LME917390 LWA917390 MFW917390 MPS917390 MZO917390 NJK917390 NTG917390 ODC917390 OMY917390 OWU917390 PGQ917390 PQM917390 QAI917390 QKE917390 QUA917390 RDW917390 RNS917390 RXO917390 SHK917390 SRG917390 TBC917390 TKY917390 TUU917390 UEQ917390 UOM917390 UYI917390 VIE917390 VSA917390 WBW917390 WLS917390 WVO917390 G982926 JC982926 SY982926 ACU982926 AMQ982926 AWM982926 BGI982926 BQE982926 CAA982926 CJW982926 CTS982926 DDO982926 DNK982926 DXG982926 EHC982926 EQY982926 FAU982926 FKQ982926 FUM982926 GEI982926 GOE982926 GYA982926 HHW982926 HRS982926 IBO982926 ILK982926 IVG982926 JFC982926 JOY982926 JYU982926 KIQ982926 KSM982926 LCI982926 LME982926 LWA982926 MFW982926 MPS982926 MZO982926 NJK982926 NTG982926 ODC982926 OMY982926 OWU982926 PGQ982926 PQM982926 QAI982926 QKE982926 QUA982926 RDW982926 RNS982926 RXO982926 SHK982926 SRG982926 TBC982926 TKY982926 TUU982926 UEQ982926 UOM982926 UYI982926 VIE982926 VSA982926 WBW982926 WLS982926 WVO982926 G65428 JC65428 SY65428 ACU65428 AMQ65428 AWM65428 BGI65428 BQE65428 CAA65428 CJW65428 CTS65428 DDO65428 DNK65428 DXG65428 EHC65428 EQY65428 FAU65428 FKQ65428 FUM65428 GEI65428 GOE65428 GYA65428 HHW65428 HRS65428 IBO65428 ILK65428 IVG65428 JFC65428 JOY65428 JYU65428 KIQ65428 KSM65428 LCI65428 LME65428 LWA65428 MFW65428 MPS65428 MZO65428 NJK65428 NTG65428 ODC65428 OMY65428 OWU65428 PGQ65428 PQM65428 QAI65428 QKE65428 QUA65428 RDW65428 RNS65428 RXO65428 SHK65428 SRG65428 TBC65428 TKY65428 TUU65428 UEQ65428 UOM65428 UYI65428 VIE65428 VSA65428 WBW65428 WLS65428 WVO65428 G130964 JC130964 SY130964 ACU130964 AMQ130964 AWM130964 BGI130964 BQE130964 CAA130964 CJW130964 CTS130964 DDO130964 DNK130964 DXG130964 EHC130964 EQY130964 FAU130964 FKQ130964 FUM130964 GEI130964 GOE130964 GYA130964 HHW130964 HRS130964 IBO130964 ILK130964 IVG130964 JFC130964 JOY130964 JYU130964 KIQ130964 KSM130964 LCI130964 LME130964 LWA130964 MFW130964 MPS130964 MZO130964 NJK130964 NTG130964 ODC130964 OMY130964 OWU130964 PGQ130964 PQM130964 QAI130964 QKE130964 QUA130964 RDW130964 RNS130964 RXO130964 SHK130964 SRG130964 TBC130964 TKY130964 TUU130964 UEQ130964 UOM130964 UYI130964 VIE130964 VSA130964 WBW130964 WLS130964 WVO130964 G196500 JC196500 SY196500 ACU196500 AMQ196500 AWM196500 BGI196500 BQE196500 CAA196500 CJW196500 CTS196500 DDO196500 DNK196500 DXG196500 EHC196500 EQY196500 FAU196500 FKQ196500 FUM196500 GEI196500 GOE196500 GYA196500 HHW196500 HRS196500 IBO196500 ILK196500 IVG196500 JFC196500 JOY196500 JYU196500 KIQ196500 KSM196500 LCI196500 LME196500 LWA196500 MFW196500 MPS196500 MZO196500 NJK196500 NTG196500 ODC196500 OMY196500 OWU196500 PGQ196500 PQM196500 QAI196500 QKE196500 QUA196500 RDW196500 RNS196500 RXO196500 SHK196500 SRG196500 TBC196500 TKY196500 TUU196500 UEQ196500 UOM196500 UYI196500 VIE196500 VSA196500 WBW196500 WLS196500 WVO196500 G262036 JC262036 SY262036 ACU262036 AMQ262036 AWM262036 BGI262036 BQE262036 CAA262036 CJW262036 CTS262036 DDO262036 DNK262036 DXG262036 EHC262036 EQY262036 FAU262036 FKQ262036 FUM262036 GEI262036 GOE262036 GYA262036 HHW262036 HRS262036 IBO262036 ILK262036 IVG262036 JFC262036 JOY262036 JYU262036 KIQ262036 KSM262036 LCI262036 LME262036 LWA262036 MFW262036 MPS262036 MZO262036 NJK262036 NTG262036 ODC262036 OMY262036 OWU262036 PGQ262036 PQM262036 QAI262036 QKE262036 QUA262036 RDW262036 RNS262036 RXO262036 SHK262036 SRG262036 TBC262036 TKY262036 TUU262036 UEQ262036 UOM262036 UYI262036 VIE262036 VSA262036 WBW262036 WLS262036 WVO262036 G327572 JC327572 SY327572 ACU327572 AMQ327572 AWM327572 BGI327572 BQE327572 CAA327572 CJW327572 CTS327572 DDO327572 DNK327572 DXG327572 EHC327572 EQY327572 FAU327572 FKQ327572 FUM327572 GEI327572 GOE327572 GYA327572 HHW327572 HRS327572 IBO327572 ILK327572 IVG327572 JFC327572 JOY327572 JYU327572 KIQ327572 KSM327572 LCI327572 LME327572 LWA327572 MFW327572 MPS327572 MZO327572 NJK327572 NTG327572 ODC327572 OMY327572 OWU327572 PGQ327572 PQM327572 QAI327572 QKE327572 QUA327572 RDW327572 RNS327572 RXO327572 SHK327572 SRG327572 TBC327572 TKY327572 TUU327572 UEQ327572 UOM327572 UYI327572 VIE327572 VSA327572 WBW327572 WLS327572 WVO327572 G393108 JC393108 SY393108 ACU393108 AMQ393108 AWM393108 BGI393108 BQE393108 CAA393108 CJW393108 CTS393108 DDO393108 DNK393108 DXG393108 EHC393108 EQY393108 FAU393108 FKQ393108 FUM393108 GEI393108 GOE393108 GYA393108 HHW393108 HRS393108 IBO393108 ILK393108 IVG393108 JFC393108 JOY393108 JYU393108 KIQ393108 KSM393108 LCI393108 LME393108 LWA393108 MFW393108 MPS393108 MZO393108 NJK393108 NTG393108 ODC393108 OMY393108 OWU393108 PGQ393108 PQM393108 QAI393108 QKE393108 QUA393108 RDW393108 RNS393108 RXO393108 SHK393108 SRG393108 TBC393108 TKY393108 TUU393108 UEQ393108 UOM393108 UYI393108 VIE393108 VSA393108 WBW393108 WLS393108 WVO393108 G458644 JC458644 SY458644 ACU458644 AMQ458644 AWM458644 BGI458644 BQE458644 CAA458644 CJW458644 CTS458644 DDO458644 DNK458644 DXG458644 EHC458644 EQY458644 FAU458644 FKQ458644 FUM458644 GEI458644 GOE458644 GYA458644 HHW458644 HRS458644 IBO458644 ILK458644 IVG458644 JFC458644 JOY458644 JYU458644 KIQ458644 KSM458644 LCI458644 LME458644 LWA458644 MFW458644 MPS458644 MZO458644 NJK458644 NTG458644 ODC458644 OMY458644 OWU458644 PGQ458644 PQM458644 QAI458644 QKE458644 QUA458644 RDW458644 RNS458644 RXO458644 SHK458644 SRG458644 TBC458644 TKY458644 TUU458644 UEQ458644 UOM458644 UYI458644 VIE458644 VSA458644 WBW458644 WLS458644 WVO458644 G524180 JC524180 SY524180 ACU524180 AMQ524180 AWM524180 BGI524180 BQE524180 CAA524180 CJW524180 CTS524180 DDO524180 DNK524180 DXG524180 EHC524180 EQY524180 FAU524180 FKQ524180 FUM524180 GEI524180 GOE524180 GYA524180 HHW524180 HRS524180 IBO524180 ILK524180 IVG524180 JFC524180 JOY524180 JYU524180 KIQ524180 KSM524180 LCI524180 LME524180 LWA524180 MFW524180 MPS524180 MZO524180 NJK524180 NTG524180 ODC524180 OMY524180 OWU524180 PGQ524180 PQM524180 QAI524180 QKE524180 QUA524180 RDW524180 RNS524180 RXO524180 SHK524180 SRG524180 TBC524180 TKY524180 TUU524180 UEQ524180 UOM524180 UYI524180 VIE524180 VSA524180 WBW524180 WLS524180 WVO524180 G589716 JC589716 SY589716 ACU589716 AMQ589716 AWM589716 BGI589716 BQE589716 CAA589716 CJW589716 CTS589716 DDO589716 DNK589716 DXG589716 EHC589716 EQY589716 FAU589716 FKQ589716 FUM589716 GEI589716 GOE589716 GYA589716 HHW589716 HRS589716 IBO589716 ILK589716 IVG589716 JFC589716 JOY589716 JYU589716 KIQ589716 KSM589716 LCI589716 LME589716 LWA589716 MFW589716 MPS589716 MZO589716 NJK589716 NTG589716 ODC589716 OMY589716 OWU589716 PGQ589716 PQM589716 QAI589716 QKE589716 QUA589716 RDW589716 RNS589716 RXO589716 SHK589716 SRG589716 TBC589716 TKY589716 TUU589716 UEQ589716 UOM589716 UYI589716 VIE589716 VSA589716 WBW589716 WLS589716 WVO589716 G655252 JC655252 SY655252 ACU655252 AMQ655252 AWM655252 BGI655252 BQE655252 CAA655252 CJW655252 CTS655252 DDO655252 DNK655252 DXG655252 EHC655252 EQY655252 FAU655252 FKQ655252 FUM655252 GEI655252 GOE655252 GYA655252 HHW655252 HRS655252 IBO655252 ILK655252 IVG655252 JFC655252 JOY655252 JYU655252 KIQ655252 KSM655252 LCI655252 LME655252 LWA655252 MFW655252 MPS655252 MZO655252 NJK655252 NTG655252 ODC655252 OMY655252 OWU655252 PGQ655252 PQM655252 QAI655252 QKE655252 QUA655252 RDW655252 RNS655252 RXO655252 SHK655252 SRG655252 TBC655252 TKY655252 TUU655252 UEQ655252 UOM655252 UYI655252 VIE655252 VSA655252 WBW655252 WLS655252 WVO655252 G720788 JC720788 SY720788 ACU720788 AMQ720788 AWM720788 BGI720788 BQE720788 CAA720788 CJW720788 CTS720788 DDO720788 DNK720788 DXG720788 EHC720788 EQY720788 FAU720788 FKQ720788 FUM720788 GEI720788 GOE720788 GYA720788 HHW720788 HRS720788 IBO720788 ILK720788 IVG720788 JFC720788 JOY720788 JYU720788 KIQ720788 KSM720788 LCI720788 LME720788 LWA720788 MFW720788 MPS720788 MZO720788 NJK720788 NTG720788 ODC720788 OMY720788 OWU720788 PGQ720788 PQM720788 QAI720788 QKE720788 QUA720788 RDW720788 RNS720788 RXO720788 SHK720788 SRG720788 TBC720788 TKY720788 TUU720788 UEQ720788 UOM720788 UYI720788 VIE720788 VSA720788 WBW720788 WLS720788 WVO720788 G786324 JC786324 SY786324 ACU786324 AMQ786324 AWM786324 BGI786324 BQE786324 CAA786324 CJW786324 CTS786324 DDO786324 DNK786324 DXG786324 EHC786324 EQY786324 FAU786324 FKQ786324 FUM786324 GEI786324 GOE786324 GYA786324 HHW786324 HRS786324 IBO786324 ILK786324 IVG786324 JFC786324 JOY786324 JYU786324 KIQ786324 KSM786324 LCI786324 LME786324 LWA786324 MFW786324 MPS786324 MZO786324 NJK786324 NTG786324 ODC786324 OMY786324 OWU786324 PGQ786324 PQM786324 QAI786324 QKE786324 QUA786324 RDW786324 RNS786324 RXO786324 SHK786324 SRG786324 TBC786324 TKY786324 TUU786324 UEQ786324 UOM786324 UYI786324 VIE786324 VSA786324 WBW786324 WLS786324 WVO786324 G851860 JC851860 SY851860 ACU851860 AMQ851860 AWM851860 BGI851860 BQE851860 CAA851860 CJW851860 CTS851860 DDO851860 DNK851860 DXG851860 EHC851860 EQY851860 FAU851860 FKQ851860 FUM851860 GEI851860 GOE851860 GYA851860 HHW851860 HRS851860 IBO851860 ILK851860 IVG851860 JFC851860 JOY851860 JYU851860 KIQ851860 KSM851860 LCI851860 LME851860 LWA851860 MFW851860 MPS851860 MZO851860 NJK851860 NTG851860 ODC851860 OMY851860 OWU851860 PGQ851860 PQM851860 QAI851860 QKE851860 QUA851860 RDW851860 RNS851860 RXO851860 SHK851860 SRG851860 TBC851860 TKY851860 TUU851860 UEQ851860 UOM851860 UYI851860 VIE851860 VSA851860 WBW851860 WLS851860 WVO851860 G917396 JC917396 SY917396 ACU917396 AMQ917396 AWM917396 BGI917396 BQE917396 CAA917396 CJW917396 CTS917396 DDO917396 DNK917396 DXG917396 EHC917396 EQY917396 FAU917396 FKQ917396 FUM917396 GEI917396 GOE917396 GYA917396 HHW917396 HRS917396 IBO917396 ILK917396 IVG917396 JFC917396 JOY917396 JYU917396 KIQ917396 KSM917396 LCI917396 LME917396 LWA917396 MFW917396 MPS917396 MZO917396 NJK917396 NTG917396 ODC917396 OMY917396 OWU917396 PGQ917396 PQM917396 QAI917396 QKE917396 QUA917396 RDW917396 RNS917396 RXO917396 SHK917396 SRG917396 TBC917396 TKY917396 TUU917396 UEQ917396 UOM917396 UYI917396 VIE917396 VSA917396 WBW917396 WLS917396 WVO917396 G982932 JC982932 SY982932 ACU982932 AMQ982932 AWM982932 BGI982932 BQE982932 CAA982932 CJW982932 CTS982932 DDO982932 DNK982932 DXG982932 EHC982932 EQY982932 FAU982932 FKQ982932 FUM982932 GEI982932 GOE982932 GYA982932 HHW982932 HRS982932 IBO982932 ILK982932 IVG982932 JFC982932 JOY982932 JYU982932 KIQ982932 KSM982932 LCI982932 LME982932 LWA982932 MFW982932 MPS982932 MZO982932 NJK982932 NTG982932 ODC982932 OMY982932 OWU982932 PGQ982932 PQM982932 QAI982932 QKE982932 QUA982932 RDW982932 RNS982932 RXO982932 SHK982932 SRG982932 TBC982932 TKY982932 TUU982932 UEQ982932 UOM982932 UYI982932 VIE982932 VSA982932 WBW982932 WLS982932 WVO982932" xr:uid="{00000000-0002-0000-0300-000002000000}">
      <formula1>0</formula1>
    </dataValidation>
  </dataValidations>
  <pageMargins left="0.18" right="0.75" top="0.17" bottom="1" header="0.5" footer="0.5"/>
  <pageSetup scale="2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showGridLines="0" zoomScale="85" zoomScaleNormal="85" workbookViewId="0">
      <pane xSplit="1" ySplit="6" topLeftCell="B7" activePane="bottomRight" state="frozen"/>
      <selection activeCell="E39" sqref="E39"/>
      <selection pane="topRight" activeCell="E39" sqref="E39"/>
      <selection pane="bottomLeft" activeCell="E39" sqref="E39"/>
      <selection pane="bottomRight" sqref="A1:XFD1"/>
    </sheetView>
  </sheetViews>
  <sheetFormatPr defaultRowHeight="12.5" x14ac:dyDescent="0.35"/>
  <cols>
    <col min="1" max="1" width="5.81640625" style="95" customWidth="1"/>
    <col min="2" max="2" width="50.1796875" style="112" customWidth="1"/>
    <col min="3" max="3" width="11.26953125" style="100" customWidth="1"/>
    <col min="4" max="4" width="50.1796875" style="112" customWidth="1"/>
    <col min="5" max="6" width="12.54296875" style="112" customWidth="1"/>
    <col min="7" max="7" width="14.1796875" style="100" customWidth="1"/>
    <col min="8" max="256" width="9.1796875" style="95"/>
    <col min="257" max="257" width="5.81640625" style="95" customWidth="1"/>
    <col min="258" max="258" width="50.1796875" style="95" customWidth="1"/>
    <col min="259" max="259" width="11.26953125" style="95" customWidth="1"/>
    <col min="260" max="260" width="50.1796875" style="95" customWidth="1"/>
    <col min="261" max="262" width="12.54296875" style="95" customWidth="1"/>
    <col min="263" max="263" width="14.1796875" style="95" customWidth="1"/>
    <col min="264" max="512" width="9.1796875" style="95"/>
    <col min="513" max="513" width="5.81640625" style="95" customWidth="1"/>
    <col min="514" max="514" width="50.1796875" style="95" customWidth="1"/>
    <col min="515" max="515" width="11.26953125" style="95" customWidth="1"/>
    <col min="516" max="516" width="50.1796875" style="95" customWidth="1"/>
    <col min="517" max="518" width="12.54296875" style="95" customWidth="1"/>
    <col min="519" max="519" width="14.1796875" style="95" customWidth="1"/>
    <col min="520" max="768" width="9.1796875" style="95"/>
    <col min="769" max="769" width="5.81640625" style="95" customWidth="1"/>
    <col min="770" max="770" width="50.1796875" style="95" customWidth="1"/>
    <col min="771" max="771" width="11.26953125" style="95" customWidth="1"/>
    <col min="772" max="772" width="50.1796875" style="95" customWidth="1"/>
    <col min="773" max="774" width="12.54296875" style="95" customWidth="1"/>
    <col min="775" max="775" width="14.1796875" style="95" customWidth="1"/>
    <col min="776" max="1024" width="9.1796875" style="95"/>
    <col min="1025" max="1025" width="5.81640625" style="95" customWidth="1"/>
    <col min="1026" max="1026" width="50.1796875" style="95" customWidth="1"/>
    <col min="1027" max="1027" width="11.26953125" style="95" customWidth="1"/>
    <col min="1028" max="1028" width="50.1796875" style="95" customWidth="1"/>
    <col min="1029" max="1030" width="12.54296875" style="95" customWidth="1"/>
    <col min="1031" max="1031" width="14.1796875" style="95" customWidth="1"/>
    <col min="1032" max="1280" width="9.1796875" style="95"/>
    <col min="1281" max="1281" width="5.81640625" style="95" customWidth="1"/>
    <col min="1282" max="1282" width="50.1796875" style="95" customWidth="1"/>
    <col min="1283" max="1283" width="11.26953125" style="95" customWidth="1"/>
    <col min="1284" max="1284" width="50.1796875" style="95" customWidth="1"/>
    <col min="1285" max="1286" width="12.54296875" style="95" customWidth="1"/>
    <col min="1287" max="1287" width="14.1796875" style="95" customWidth="1"/>
    <col min="1288" max="1536" width="9.1796875" style="95"/>
    <col min="1537" max="1537" width="5.81640625" style="95" customWidth="1"/>
    <col min="1538" max="1538" width="50.1796875" style="95" customWidth="1"/>
    <col min="1539" max="1539" width="11.26953125" style="95" customWidth="1"/>
    <col min="1540" max="1540" width="50.1796875" style="95" customWidth="1"/>
    <col min="1541" max="1542" width="12.54296875" style="95" customWidth="1"/>
    <col min="1543" max="1543" width="14.1796875" style="95" customWidth="1"/>
    <col min="1544" max="1792" width="9.1796875" style="95"/>
    <col min="1793" max="1793" width="5.81640625" style="95" customWidth="1"/>
    <col min="1794" max="1794" width="50.1796875" style="95" customWidth="1"/>
    <col min="1795" max="1795" width="11.26953125" style="95" customWidth="1"/>
    <col min="1796" max="1796" width="50.1796875" style="95" customWidth="1"/>
    <col min="1797" max="1798" width="12.54296875" style="95" customWidth="1"/>
    <col min="1799" max="1799" width="14.1796875" style="95" customWidth="1"/>
    <col min="1800" max="2048" width="9.1796875" style="95"/>
    <col min="2049" max="2049" width="5.81640625" style="95" customWidth="1"/>
    <col min="2050" max="2050" width="50.1796875" style="95" customWidth="1"/>
    <col min="2051" max="2051" width="11.26953125" style="95" customWidth="1"/>
    <col min="2052" max="2052" width="50.1796875" style="95" customWidth="1"/>
    <col min="2053" max="2054" width="12.54296875" style="95" customWidth="1"/>
    <col min="2055" max="2055" width="14.1796875" style="95" customWidth="1"/>
    <col min="2056" max="2304" width="9.1796875" style="95"/>
    <col min="2305" max="2305" width="5.81640625" style="95" customWidth="1"/>
    <col min="2306" max="2306" width="50.1796875" style="95" customWidth="1"/>
    <col min="2307" max="2307" width="11.26953125" style="95" customWidth="1"/>
    <col min="2308" max="2308" width="50.1796875" style="95" customWidth="1"/>
    <col min="2309" max="2310" width="12.54296875" style="95" customWidth="1"/>
    <col min="2311" max="2311" width="14.1796875" style="95" customWidth="1"/>
    <col min="2312" max="2560" width="9.1796875" style="95"/>
    <col min="2561" max="2561" width="5.81640625" style="95" customWidth="1"/>
    <col min="2562" max="2562" width="50.1796875" style="95" customWidth="1"/>
    <col min="2563" max="2563" width="11.26953125" style="95" customWidth="1"/>
    <col min="2564" max="2564" width="50.1796875" style="95" customWidth="1"/>
    <col min="2565" max="2566" width="12.54296875" style="95" customWidth="1"/>
    <col min="2567" max="2567" width="14.1796875" style="95" customWidth="1"/>
    <col min="2568" max="2816" width="9.1796875" style="95"/>
    <col min="2817" max="2817" width="5.81640625" style="95" customWidth="1"/>
    <col min="2818" max="2818" width="50.1796875" style="95" customWidth="1"/>
    <col min="2819" max="2819" width="11.26953125" style="95" customWidth="1"/>
    <col min="2820" max="2820" width="50.1796875" style="95" customWidth="1"/>
    <col min="2821" max="2822" width="12.54296875" style="95" customWidth="1"/>
    <col min="2823" max="2823" width="14.1796875" style="95" customWidth="1"/>
    <col min="2824" max="3072" width="9.1796875" style="95"/>
    <col min="3073" max="3073" width="5.81640625" style="95" customWidth="1"/>
    <col min="3074" max="3074" width="50.1796875" style="95" customWidth="1"/>
    <col min="3075" max="3075" width="11.26953125" style="95" customWidth="1"/>
    <col min="3076" max="3076" width="50.1796875" style="95" customWidth="1"/>
    <col min="3077" max="3078" width="12.54296875" style="95" customWidth="1"/>
    <col min="3079" max="3079" width="14.1796875" style="95" customWidth="1"/>
    <col min="3080" max="3328" width="9.1796875" style="95"/>
    <col min="3329" max="3329" width="5.81640625" style="95" customWidth="1"/>
    <col min="3330" max="3330" width="50.1796875" style="95" customWidth="1"/>
    <col min="3331" max="3331" width="11.26953125" style="95" customWidth="1"/>
    <col min="3332" max="3332" width="50.1796875" style="95" customWidth="1"/>
    <col min="3333" max="3334" width="12.54296875" style="95" customWidth="1"/>
    <col min="3335" max="3335" width="14.1796875" style="95" customWidth="1"/>
    <col min="3336" max="3584" width="9.1796875" style="95"/>
    <col min="3585" max="3585" width="5.81640625" style="95" customWidth="1"/>
    <col min="3586" max="3586" width="50.1796875" style="95" customWidth="1"/>
    <col min="3587" max="3587" width="11.26953125" style="95" customWidth="1"/>
    <col min="3588" max="3588" width="50.1796875" style="95" customWidth="1"/>
    <col min="3589" max="3590" width="12.54296875" style="95" customWidth="1"/>
    <col min="3591" max="3591" width="14.1796875" style="95" customWidth="1"/>
    <col min="3592" max="3840" width="9.1796875" style="95"/>
    <col min="3841" max="3841" width="5.81640625" style="95" customWidth="1"/>
    <col min="3842" max="3842" width="50.1796875" style="95" customWidth="1"/>
    <col min="3843" max="3843" width="11.26953125" style="95" customWidth="1"/>
    <col min="3844" max="3844" width="50.1796875" style="95" customWidth="1"/>
    <col min="3845" max="3846" width="12.54296875" style="95" customWidth="1"/>
    <col min="3847" max="3847" width="14.1796875" style="95" customWidth="1"/>
    <col min="3848" max="4096" width="9.1796875" style="95"/>
    <col min="4097" max="4097" width="5.81640625" style="95" customWidth="1"/>
    <col min="4098" max="4098" width="50.1796875" style="95" customWidth="1"/>
    <col min="4099" max="4099" width="11.26953125" style="95" customWidth="1"/>
    <col min="4100" max="4100" width="50.1796875" style="95" customWidth="1"/>
    <col min="4101" max="4102" width="12.54296875" style="95" customWidth="1"/>
    <col min="4103" max="4103" width="14.1796875" style="95" customWidth="1"/>
    <col min="4104" max="4352" width="9.1796875" style="95"/>
    <col min="4353" max="4353" width="5.81640625" style="95" customWidth="1"/>
    <col min="4354" max="4354" width="50.1796875" style="95" customWidth="1"/>
    <col min="4355" max="4355" width="11.26953125" style="95" customWidth="1"/>
    <col min="4356" max="4356" width="50.1796875" style="95" customWidth="1"/>
    <col min="4357" max="4358" width="12.54296875" style="95" customWidth="1"/>
    <col min="4359" max="4359" width="14.1796875" style="95" customWidth="1"/>
    <col min="4360" max="4608" width="9.1796875" style="95"/>
    <col min="4609" max="4609" width="5.81640625" style="95" customWidth="1"/>
    <col min="4610" max="4610" width="50.1796875" style="95" customWidth="1"/>
    <col min="4611" max="4611" width="11.26953125" style="95" customWidth="1"/>
    <col min="4612" max="4612" width="50.1796875" style="95" customWidth="1"/>
    <col min="4613" max="4614" width="12.54296875" style="95" customWidth="1"/>
    <col min="4615" max="4615" width="14.1796875" style="95" customWidth="1"/>
    <col min="4616" max="4864" width="9.1796875" style="95"/>
    <col min="4865" max="4865" width="5.81640625" style="95" customWidth="1"/>
    <col min="4866" max="4866" width="50.1796875" style="95" customWidth="1"/>
    <col min="4867" max="4867" width="11.26953125" style="95" customWidth="1"/>
    <col min="4868" max="4868" width="50.1796875" style="95" customWidth="1"/>
    <col min="4869" max="4870" width="12.54296875" style="95" customWidth="1"/>
    <col min="4871" max="4871" width="14.1796875" style="95" customWidth="1"/>
    <col min="4872" max="5120" width="9.1796875" style="95"/>
    <col min="5121" max="5121" width="5.81640625" style="95" customWidth="1"/>
    <col min="5122" max="5122" width="50.1796875" style="95" customWidth="1"/>
    <col min="5123" max="5123" width="11.26953125" style="95" customWidth="1"/>
    <col min="5124" max="5124" width="50.1796875" style="95" customWidth="1"/>
    <col min="5125" max="5126" width="12.54296875" style="95" customWidth="1"/>
    <col min="5127" max="5127" width="14.1796875" style="95" customWidth="1"/>
    <col min="5128" max="5376" width="9.1796875" style="95"/>
    <col min="5377" max="5377" width="5.81640625" style="95" customWidth="1"/>
    <col min="5378" max="5378" width="50.1796875" style="95" customWidth="1"/>
    <col min="5379" max="5379" width="11.26953125" style="95" customWidth="1"/>
    <col min="5380" max="5380" width="50.1796875" style="95" customWidth="1"/>
    <col min="5381" max="5382" width="12.54296875" style="95" customWidth="1"/>
    <col min="5383" max="5383" width="14.1796875" style="95" customWidth="1"/>
    <col min="5384" max="5632" width="9.1796875" style="95"/>
    <col min="5633" max="5633" width="5.81640625" style="95" customWidth="1"/>
    <col min="5634" max="5634" width="50.1796875" style="95" customWidth="1"/>
    <col min="5635" max="5635" width="11.26953125" style="95" customWidth="1"/>
    <col min="5636" max="5636" width="50.1796875" style="95" customWidth="1"/>
    <col min="5637" max="5638" width="12.54296875" style="95" customWidth="1"/>
    <col min="5639" max="5639" width="14.1796875" style="95" customWidth="1"/>
    <col min="5640" max="5888" width="9.1796875" style="95"/>
    <col min="5889" max="5889" width="5.81640625" style="95" customWidth="1"/>
    <col min="5890" max="5890" width="50.1796875" style="95" customWidth="1"/>
    <col min="5891" max="5891" width="11.26953125" style="95" customWidth="1"/>
    <col min="5892" max="5892" width="50.1796875" style="95" customWidth="1"/>
    <col min="5893" max="5894" width="12.54296875" style="95" customWidth="1"/>
    <col min="5895" max="5895" width="14.1796875" style="95" customWidth="1"/>
    <col min="5896" max="6144" width="9.1796875" style="95"/>
    <col min="6145" max="6145" width="5.81640625" style="95" customWidth="1"/>
    <col min="6146" max="6146" width="50.1796875" style="95" customWidth="1"/>
    <col min="6147" max="6147" width="11.26953125" style="95" customWidth="1"/>
    <col min="6148" max="6148" width="50.1796875" style="95" customWidth="1"/>
    <col min="6149" max="6150" width="12.54296875" style="95" customWidth="1"/>
    <col min="6151" max="6151" width="14.1796875" style="95" customWidth="1"/>
    <col min="6152" max="6400" width="9.1796875" style="95"/>
    <col min="6401" max="6401" width="5.81640625" style="95" customWidth="1"/>
    <col min="6402" max="6402" width="50.1796875" style="95" customWidth="1"/>
    <col min="6403" max="6403" width="11.26953125" style="95" customWidth="1"/>
    <col min="6404" max="6404" width="50.1796875" style="95" customWidth="1"/>
    <col min="6405" max="6406" width="12.54296875" style="95" customWidth="1"/>
    <col min="6407" max="6407" width="14.1796875" style="95" customWidth="1"/>
    <col min="6408" max="6656" width="9.1796875" style="95"/>
    <col min="6657" max="6657" width="5.81640625" style="95" customWidth="1"/>
    <col min="6658" max="6658" width="50.1796875" style="95" customWidth="1"/>
    <col min="6659" max="6659" width="11.26953125" style="95" customWidth="1"/>
    <col min="6660" max="6660" width="50.1796875" style="95" customWidth="1"/>
    <col min="6661" max="6662" width="12.54296875" style="95" customWidth="1"/>
    <col min="6663" max="6663" width="14.1796875" style="95" customWidth="1"/>
    <col min="6664" max="6912" width="9.1796875" style="95"/>
    <col min="6913" max="6913" width="5.81640625" style="95" customWidth="1"/>
    <col min="6914" max="6914" width="50.1796875" style="95" customWidth="1"/>
    <col min="6915" max="6915" width="11.26953125" style="95" customWidth="1"/>
    <col min="6916" max="6916" width="50.1796875" style="95" customWidth="1"/>
    <col min="6917" max="6918" width="12.54296875" style="95" customWidth="1"/>
    <col min="6919" max="6919" width="14.1796875" style="95" customWidth="1"/>
    <col min="6920" max="7168" width="9.1796875" style="95"/>
    <col min="7169" max="7169" width="5.81640625" style="95" customWidth="1"/>
    <col min="7170" max="7170" width="50.1796875" style="95" customWidth="1"/>
    <col min="7171" max="7171" width="11.26953125" style="95" customWidth="1"/>
    <col min="7172" max="7172" width="50.1796875" style="95" customWidth="1"/>
    <col min="7173" max="7174" width="12.54296875" style="95" customWidth="1"/>
    <col min="7175" max="7175" width="14.1796875" style="95" customWidth="1"/>
    <col min="7176" max="7424" width="9.1796875" style="95"/>
    <col min="7425" max="7425" width="5.81640625" style="95" customWidth="1"/>
    <col min="7426" max="7426" width="50.1796875" style="95" customWidth="1"/>
    <col min="7427" max="7427" width="11.26953125" style="95" customWidth="1"/>
    <col min="7428" max="7428" width="50.1796875" style="95" customWidth="1"/>
    <col min="7429" max="7430" width="12.54296875" style="95" customWidth="1"/>
    <col min="7431" max="7431" width="14.1796875" style="95" customWidth="1"/>
    <col min="7432" max="7680" width="9.1796875" style="95"/>
    <col min="7681" max="7681" width="5.81640625" style="95" customWidth="1"/>
    <col min="7682" max="7682" width="50.1796875" style="95" customWidth="1"/>
    <col min="7683" max="7683" width="11.26953125" style="95" customWidth="1"/>
    <col min="7684" max="7684" width="50.1796875" style="95" customWidth="1"/>
    <col min="7685" max="7686" width="12.54296875" style="95" customWidth="1"/>
    <col min="7687" max="7687" width="14.1796875" style="95" customWidth="1"/>
    <col min="7688" max="7936" width="9.1796875" style="95"/>
    <col min="7937" max="7937" width="5.81640625" style="95" customWidth="1"/>
    <col min="7938" max="7938" width="50.1796875" style="95" customWidth="1"/>
    <col min="7939" max="7939" width="11.26953125" style="95" customWidth="1"/>
    <col min="7940" max="7940" width="50.1796875" style="95" customWidth="1"/>
    <col min="7941" max="7942" width="12.54296875" style="95" customWidth="1"/>
    <col min="7943" max="7943" width="14.1796875" style="95" customWidth="1"/>
    <col min="7944" max="8192" width="9.1796875" style="95"/>
    <col min="8193" max="8193" width="5.81640625" style="95" customWidth="1"/>
    <col min="8194" max="8194" width="50.1796875" style="95" customWidth="1"/>
    <col min="8195" max="8195" width="11.26953125" style="95" customWidth="1"/>
    <col min="8196" max="8196" width="50.1796875" style="95" customWidth="1"/>
    <col min="8197" max="8198" width="12.54296875" style="95" customWidth="1"/>
    <col min="8199" max="8199" width="14.1796875" style="95" customWidth="1"/>
    <col min="8200" max="8448" width="9.1796875" style="95"/>
    <col min="8449" max="8449" width="5.81640625" style="95" customWidth="1"/>
    <col min="8450" max="8450" width="50.1796875" style="95" customWidth="1"/>
    <col min="8451" max="8451" width="11.26953125" style="95" customWidth="1"/>
    <col min="8452" max="8452" width="50.1796875" style="95" customWidth="1"/>
    <col min="8453" max="8454" width="12.54296875" style="95" customWidth="1"/>
    <col min="8455" max="8455" width="14.1796875" style="95" customWidth="1"/>
    <col min="8456" max="8704" width="9.1796875" style="95"/>
    <col min="8705" max="8705" width="5.81640625" style="95" customWidth="1"/>
    <col min="8706" max="8706" width="50.1796875" style="95" customWidth="1"/>
    <col min="8707" max="8707" width="11.26953125" style="95" customWidth="1"/>
    <col min="8708" max="8708" width="50.1796875" style="95" customWidth="1"/>
    <col min="8709" max="8710" width="12.54296875" style="95" customWidth="1"/>
    <col min="8711" max="8711" width="14.1796875" style="95" customWidth="1"/>
    <col min="8712" max="8960" width="9.1796875" style="95"/>
    <col min="8961" max="8961" width="5.81640625" style="95" customWidth="1"/>
    <col min="8962" max="8962" width="50.1796875" style="95" customWidth="1"/>
    <col min="8963" max="8963" width="11.26953125" style="95" customWidth="1"/>
    <col min="8964" max="8964" width="50.1796875" style="95" customWidth="1"/>
    <col min="8965" max="8966" width="12.54296875" style="95" customWidth="1"/>
    <col min="8967" max="8967" width="14.1796875" style="95" customWidth="1"/>
    <col min="8968" max="9216" width="9.1796875" style="95"/>
    <col min="9217" max="9217" width="5.81640625" style="95" customWidth="1"/>
    <col min="9218" max="9218" width="50.1796875" style="95" customWidth="1"/>
    <col min="9219" max="9219" width="11.26953125" style="95" customWidth="1"/>
    <col min="9220" max="9220" width="50.1796875" style="95" customWidth="1"/>
    <col min="9221" max="9222" width="12.54296875" style="95" customWidth="1"/>
    <col min="9223" max="9223" width="14.1796875" style="95" customWidth="1"/>
    <col min="9224" max="9472" width="9.1796875" style="95"/>
    <col min="9473" max="9473" width="5.81640625" style="95" customWidth="1"/>
    <col min="9474" max="9474" width="50.1796875" style="95" customWidth="1"/>
    <col min="9475" max="9475" width="11.26953125" style="95" customWidth="1"/>
    <col min="9476" max="9476" width="50.1796875" style="95" customWidth="1"/>
    <col min="9477" max="9478" width="12.54296875" style="95" customWidth="1"/>
    <col min="9479" max="9479" width="14.1796875" style="95" customWidth="1"/>
    <col min="9480" max="9728" width="9.1796875" style="95"/>
    <col min="9729" max="9729" width="5.81640625" style="95" customWidth="1"/>
    <col min="9730" max="9730" width="50.1796875" style="95" customWidth="1"/>
    <col min="9731" max="9731" width="11.26953125" style="95" customWidth="1"/>
    <col min="9732" max="9732" width="50.1796875" style="95" customWidth="1"/>
    <col min="9733" max="9734" width="12.54296875" style="95" customWidth="1"/>
    <col min="9735" max="9735" width="14.1796875" style="95" customWidth="1"/>
    <col min="9736" max="9984" width="9.1796875" style="95"/>
    <col min="9985" max="9985" width="5.81640625" style="95" customWidth="1"/>
    <col min="9986" max="9986" width="50.1796875" style="95" customWidth="1"/>
    <col min="9987" max="9987" width="11.26953125" style="95" customWidth="1"/>
    <col min="9988" max="9988" width="50.1796875" style="95" customWidth="1"/>
    <col min="9989" max="9990" width="12.54296875" style="95" customWidth="1"/>
    <col min="9991" max="9991" width="14.1796875" style="95" customWidth="1"/>
    <col min="9992" max="10240" width="9.1796875" style="95"/>
    <col min="10241" max="10241" width="5.81640625" style="95" customWidth="1"/>
    <col min="10242" max="10242" width="50.1796875" style="95" customWidth="1"/>
    <col min="10243" max="10243" width="11.26953125" style="95" customWidth="1"/>
    <col min="10244" max="10244" width="50.1796875" style="95" customWidth="1"/>
    <col min="10245" max="10246" width="12.54296875" style="95" customWidth="1"/>
    <col min="10247" max="10247" width="14.1796875" style="95" customWidth="1"/>
    <col min="10248" max="10496" width="9.1796875" style="95"/>
    <col min="10497" max="10497" width="5.81640625" style="95" customWidth="1"/>
    <col min="10498" max="10498" width="50.1796875" style="95" customWidth="1"/>
    <col min="10499" max="10499" width="11.26953125" style="95" customWidth="1"/>
    <col min="10500" max="10500" width="50.1796875" style="95" customWidth="1"/>
    <col min="10501" max="10502" width="12.54296875" style="95" customWidth="1"/>
    <col min="10503" max="10503" width="14.1796875" style="95" customWidth="1"/>
    <col min="10504" max="10752" width="9.1796875" style="95"/>
    <col min="10753" max="10753" width="5.81640625" style="95" customWidth="1"/>
    <col min="10754" max="10754" width="50.1796875" style="95" customWidth="1"/>
    <col min="10755" max="10755" width="11.26953125" style="95" customWidth="1"/>
    <col min="10756" max="10756" width="50.1796875" style="95" customWidth="1"/>
    <col min="10757" max="10758" width="12.54296875" style="95" customWidth="1"/>
    <col min="10759" max="10759" width="14.1796875" style="95" customWidth="1"/>
    <col min="10760" max="11008" width="9.1796875" style="95"/>
    <col min="11009" max="11009" width="5.81640625" style="95" customWidth="1"/>
    <col min="11010" max="11010" width="50.1796875" style="95" customWidth="1"/>
    <col min="11011" max="11011" width="11.26953125" style="95" customWidth="1"/>
    <col min="11012" max="11012" width="50.1796875" style="95" customWidth="1"/>
    <col min="11013" max="11014" width="12.54296875" style="95" customWidth="1"/>
    <col min="11015" max="11015" width="14.1796875" style="95" customWidth="1"/>
    <col min="11016" max="11264" width="9.1796875" style="95"/>
    <col min="11265" max="11265" width="5.81640625" style="95" customWidth="1"/>
    <col min="11266" max="11266" width="50.1796875" style="95" customWidth="1"/>
    <col min="11267" max="11267" width="11.26953125" style="95" customWidth="1"/>
    <col min="11268" max="11268" width="50.1796875" style="95" customWidth="1"/>
    <col min="11269" max="11270" width="12.54296875" style="95" customWidth="1"/>
    <col min="11271" max="11271" width="14.1796875" style="95" customWidth="1"/>
    <col min="11272" max="11520" width="9.1796875" style="95"/>
    <col min="11521" max="11521" width="5.81640625" style="95" customWidth="1"/>
    <col min="11522" max="11522" width="50.1796875" style="95" customWidth="1"/>
    <col min="11523" max="11523" width="11.26953125" style="95" customWidth="1"/>
    <col min="11524" max="11524" width="50.1796875" style="95" customWidth="1"/>
    <col min="11525" max="11526" width="12.54296875" style="95" customWidth="1"/>
    <col min="11527" max="11527" width="14.1796875" style="95" customWidth="1"/>
    <col min="11528" max="11776" width="9.1796875" style="95"/>
    <col min="11777" max="11777" width="5.81640625" style="95" customWidth="1"/>
    <col min="11778" max="11778" width="50.1796875" style="95" customWidth="1"/>
    <col min="11779" max="11779" width="11.26953125" style="95" customWidth="1"/>
    <col min="11780" max="11780" width="50.1796875" style="95" customWidth="1"/>
    <col min="11781" max="11782" width="12.54296875" style="95" customWidth="1"/>
    <col min="11783" max="11783" width="14.1796875" style="95" customWidth="1"/>
    <col min="11784" max="12032" width="9.1796875" style="95"/>
    <col min="12033" max="12033" width="5.81640625" style="95" customWidth="1"/>
    <col min="12034" max="12034" width="50.1796875" style="95" customWidth="1"/>
    <col min="12035" max="12035" width="11.26953125" style="95" customWidth="1"/>
    <col min="12036" max="12036" width="50.1796875" style="95" customWidth="1"/>
    <col min="12037" max="12038" width="12.54296875" style="95" customWidth="1"/>
    <col min="12039" max="12039" width="14.1796875" style="95" customWidth="1"/>
    <col min="12040" max="12288" width="9.1796875" style="95"/>
    <col min="12289" max="12289" width="5.81640625" style="95" customWidth="1"/>
    <col min="12290" max="12290" width="50.1796875" style="95" customWidth="1"/>
    <col min="12291" max="12291" width="11.26953125" style="95" customWidth="1"/>
    <col min="12292" max="12292" width="50.1796875" style="95" customWidth="1"/>
    <col min="12293" max="12294" width="12.54296875" style="95" customWidth="1"/>
    <col min="12295" max="12295" width="14.1796875" style="95" customWidth="1"/>
    <col min="12296" max="12544" width="9.1796875" style="95"/>
    <col min="12545" max="12545" width="5.81640625" style="95" customWidth="1"/>
    <col min="12546" max="12546" width="50.1796875" style="95" customWidth="1"/>
    <col min="12547" max="12547" width="11.26953125" style="95" customWidth="1"/>
    <col min="12548" max="12548" width="50.1796875" style="95" customWidth="1"/>
    <col min="12549" max="12550" width="12.54296875" style="95" customWidth="1"/>
    <col min="12551" max="12551" width="14.1796875" style="95" customWidth="1"/>
    <col min="12552" max="12800" width="9.1796875" style="95"/>
    <col min="12801" max="12801" width="5.81640625" style="95" customWidth="1"/>
    <col min="12802" max="12802" width="50.1796875" style="95" customWidth="1"/>
    <col min="12803" max="12803" width="11.26953125" style="95" customWidth="1"/>
    <col min="12804" max="12804" width="50.1796875" style="95" customWidth="1"/>
    <col min="12805" max="12806" width="12.54296875" style="95" customWidth="1"/>
    <col min="12807" max="12807" width="14.1796875" style="95" customWidth="1"/>
    <col min="12808" max="13056" width="9.1796875" style="95"/>
    <col min="13057" max="13057" width="5.81640625" style="95" customWidth="1"/>
    <col min="13058" max="13058" width="50.1796875" style="95" customWidth="1"/>
    <col min="13059" max="13059" width="11.26953125" style="95" customWidth="1"/>
    <col min="13060" max="13060" width="50.1796875" style="95" customWidth="1"/>
    <col min="13061" max="13062" width="12.54296875" style="95" customWidth="1"/>
    <col min="13063" max="13063" width="14.1796875" style="95" customWidth="1"/>
    <col min="13064" max="13312" width="9.1796875" style="95"/>
    <col min="13313" max="13313" width="5.81640625" style="95" customWidth="1"/>
    <col min="13314" max="13314" width="50.1796875" style="95" customWidth="1"/>
    <col min="13315" max="13315" width="11.26953125" style="95" customWidth="1"/>
    <col min="13316" max="13316" width="50.1796875" style="95" customWidth="1"/>
    <col min="13317" max="13318" width="12.54296875" style="95" customWidth="1"/>
    <col min="13319" max="13319" width="14.1796875" style="95" customWidth="1"/>
    <col min="13320" max="13568" width="9.1796875" style="95"/>
    <col min="13569" max="13569" width="5.81640625" style="95" customWidth="1"/>
    <col min="13570" max="13570" width="50.1796875" style="95" customWidth="1"/>
    <col min="13571" max="13571" width="11.26953125" style="95" customWidth="1"/>
    <col min="13572" max="13572" width="50.1796875" style="95" customWidth="1"/>
    <col min="13573" max="13574" width="12.54296875" style="95" customWidth="1"/>
    <col min="13575" max="13575" width="14.1796875" style="95" customWidth="1"/>
    <col min="13576" max="13824" width="9.1796875" style="95"/>
    <col min="13825" max="13825" width="5.81640625" style="95" customWidth="1"/>
    <col min="13826" max="13826" width="50.1796875" style="95" customWidth="1"/>
    <col min="13827" max="13827" width="11.26953125" style="95" customWidth="1"/>
    <col min="13828" max="13828" width="50.1796875" style="95" customWidth="1"/>
    <col min="13829" max="13830" width="12.54296875" style="95" customWidth="1"/>
    <col min="13831" max="13831" width="14.1796875" style="95" customWidth="1"/>
    <col min="13832" max="14080" width="9.1796875" style="95"/>
    <col min="14081" max="14081" width="5.81640625" style="95" customWidth="1"/>
    <col min="14082" max="14082" width="50.1796875" style="95" customWidth="1"/>
    <col min="14083" max="14083" width="11.26953125" style="95" customWidth="1"/>
    <col min="14084" max="14084" width="50.1796875" style="95" customWidth="1"/>
    <col min="14085" max="14086" width="12.54296875" style="95" customWidth="1"/>
    <col min="14087" max="14087" width="14.1796875" style="95" customWidth="1"/>
    <col min="14088" max="14336" width="9.1796875" style="95"/>
    <col min="14337" max="14337" width="5.81640625" style="95" customWidth="1"/>
    <col min="14338" max="14338" width="50.1796875" style="95" customWidth="1"/>
    <col min="14339" max="14339" width="11.26953125" style="95" customWidth="1"/>
    <col min="14340" max="14340" width="50.1796875" style="95" customWidth="1"/>
    <col min="14341" max="14342" width="12.54296875" style="95" customWidth="1"/>
    <col min="14343" max="14343" width="14.1796875" style="95" customWidth="1"/>
    <col min="14344" max="14592" width="9.1796875" style="95"/>
    <col min="14593" max="14593" width="5.81640625" style="95" customWidth="1"/>
    <col min="14594" max="14594" width="50.1796875" style="95" customWidth="1"/>
    <col min="14595" max="14595" width="11.26953125" style="95" customWidth="1"/>
    <col min="14596" max="14596" width="50.1796875" style="95" customWidth="1"/>
    <col min="14597" max="14598" width="12.54296875" style="95" customWidth="1"/>
    <col min="14599" max="14599" width="14.1796875" style="95" customWidth="1"/>
    <col min="14600" max="14848" width="9.1796875" style="95"/>
    <col min="14849" max="14849" width="5.81640625" style="95" customWidth="1"/>
    <col min="14850" max="14850" width="50.1796875" style="95" customWidth="1"/>
    <col min="14851" max="14851" width="11.26953125" style="95" customWidth="1"/>
    <col min="14852" max="14852" width="50.1796875" style="95" customWidth="1"/>
    <col min="14853" max="14854" width="12.54296875" style="95" customWidth="1"/>
    <col min="14855" max="14855" width="14.1796875" style="95" customWidth="1"/>
    <col min="14856" max="15104" width="9.1796875" style="95"/>
    <col min="15105" max="15105" width="5.81640625" style="95" customWidth="1"/>
    <col min="15106" max="15106" width="50.1796875" style="95" customWidth="1"/>
    <col min="15107" max="15107" width="11.26953125" style="95" customWidth="1"/>
    <col min="15108" max="15108" width="50.1796875" style="95" customWidth="1"/>
    <col min="15109" max="15110" width="12.54296875" style="95" customWidth="1"/>
    <col min="15111" max="15111" width="14.1796875" style="95" customWidth="1"/>
    <col min="15112" max="15360" width="9.1796875" style="95"/>
    <col min="15361" max="15361" width="5.81640625" style="95" customWidth="1"/>
    <col min="15362" max="15362" width="50.1796875" style="95" customWidth="1"/>
    <col min="15363" max="15363" width="11.26953125" style="95" customWidth="1"/>
    <col min="15364" max="15364" width="50.1796875" style="95" customWidth="1"/>
    <col min="15365" max="15366" width="12.54296875" style="95" customWidth="1"/>
    <col min="15367" max="15367" width="14.1796875" style="95" customWidth="1"/>
    <col min="15368" max="15616" width="9.1796875" style="95"/>
    <col min="15617" max="15617" width="5.81640625" style="95" customWidth="1"/>
    <col min="15618" max="15618" width="50.1796875" style="95" customWidth="1"/>
    <col min="15619" max="15619" width="11.26953125" style="95" customWidth="1"/>
    <col min="15620" max="15620" width="50.1796875" style="95" customWidth="1"/>
    <col min="15621" max="15622" width="12.54296875" style="95" customWidth="1"/>
    <col min="15623" max="15623" width="14.1796875" style="95" customWidth="1"/>
    <col min="15624" max="15872" width="9.1796875" style="95"/>
    <col min="15873" max="15873" width="5.81640625" style="95" customWidth="1"/>
    <col min="15874" max="15874" width="50.1796875" style="95" customWidth="1"/>
    <col min="15875" max="15875" width="11.26953125" style="95" customWidth="1"/>
    <col min="15876" max="15876" width="50.1796875" style="95" customWidth="1"/>
    <col min="15877" max="15878" width="12.54296875" style="95" customWidth="1"/>
    <col min="15879" max="15879" width="14.1796875" style="95" customWidth="1"/>
    <col min="15880" max="16128" width="9.1796875" style="95"/>
    <col min="16129" max="16129" width="5.81640625" style="95" customWidth="1"/>
    <col min="16130" max="16130" width="50.1796875" style="95" customWidth="1"/>
    <col min="16131" max="16131" width="11.26953125" style="95" customWidth="1"/>
    <col min="16132" max="16132" width="50.1796875" style="95" customWidth="1"/>
    <col min="16133" max="16134" width="12.54296875" style="95" customWidth="1"/>
    <col min="16135" max="16135" width="14.1796875" style="95" customWidth="1"/>
    <col min="16136" max="16384" width="9.1796875" style="95"/>
  </cols>
  <sheetData>
    <row r="1" spans="1:9" ht="19" thickBot="1" x14ac:dyDescent="0.4">
      <c r="A1" s="195" t="s">
        <v>361</v>
      </c>
      <c r="B1" s="196"/>
      <c r="C1" s="196"/>
      <c r="D1" s="196"/>
      <c r="E1" s="196"/>
      <c r="F1" s="196"/>
      <c r="G1" s="197"/>
    </row>
    <row r="2" spans="1:9" ht="14.5" x14ac:dyDescent="0.35">
      <c r="A2" s="56" t="s">
        <v>165</v>
      </c>
      <c r="B2" s="57"/>
      <c r="C2" s="58"/>
      <c r="D2" s="57"/>
      <c r="E2" s="57"/>
      <c r="F2" s="57"/>
      <c r="G2" s="96"/>
    </row>
    <row r="3" spans="1:9" ht="14.5" x14ac:dyDescent="0.35">
      <c r="A3" s="97" t="s">
        <v>362</v>
      </c>
      <c r="B3" s="57"/>
      <c r="C3" s="58"/>
      <c r="D3" s="59" t="s">
        <v>363</v>
      </c>
      <c r="E3" s="59"/>
      <c r="F3" s="59"/>
      <c r="G3" s="96"/>
    </row>
    <row r="4" spans="1:9" ht="7.5" customHeight="1" thickBot="1" x14ac:dyDescent="0.4">
      <c r="A4" s="201"/>
      <c r="B4" s="202"/>
      <c r="C4" s="202"/>
      <c r="D4" s="202"/>
      <c r="E4" s="202"/>
      <c r="F4" s="202"/>
      <c r="G4" s="203"/>
    </row>
    <row r="5" spans="1:9" s="98" customFormat="1" ht="18.75" customHeight="1" x14ac:dyDescent="0.35">
      <c r="A5" s="204" t="s">
        <v>100</v>
      </c>
      <c r="B5" s="206" t="s">
        <v>101</v>
      </c>
      <c r="C5" s="206"/>
      <c r="D5" s="206"/>
      <c r="E5" s="207"/>
      <c r="F5" s="207"/>
      <c r="G5" s="208"/>
    </row>
    <row r="6" spans="1:9" s="100" customFormat="1" ht="52.5" thickBot="1" x14ac:dyDescent="0.4">
      <c r="A6" s="205"/>
      <c r="B6" s="99" t="s">
        <v>102</v>
      </c>
      <c r="C6" s="99" t="s">
        <v>103</v>
      </c>
      <c r="D6" s="99" t="s">
        <v>104</v>
      </c>
      <c r="E6" s="99" t="s">
        <v>105</v>
      </c>
      <c r="F6" s="99" t="s">
        <v>106</v>
      </c>
      <c r="G6" s="99" t="s">
        <v>107</v>
      </c>
      <c r="H6" s="100" t="s">
        <v>383</v>
      </c>
      <c r="I6" s="100" t="s">
        <v>386</v>
      </c>
    </row>
    <row r="7" spans="1:9" ht="28.5" customHeight="1" x14ac:dyDescent="0.35">
      <c r="A7" s="101">
        <v>1</v>
      </c>
      <c r="B7" s="102" t="s">
        <v>364</v>
      </c>
      <c r="C7" s="103"/>
      <c r="D7" s="102"/>
      <c r="E7" s="102"/>
      <c r="F7" s="102"/>
      <c r="G7" s="104"/>
    </row>
    <row r="8" spans="1:9" ht="18" customHeight="1" x14ac:dyDescent="0.35">
      <c r="A8" s="105"/>
      <c r="B8" s="106"/>
      <c r="C8" s="107">
        <v>1</v>
      </c>
      <c r="D8" s="107" t="s">
        <v>365</v>
      </c>
      <c r="E8" s="108">
        <v>30</v>
      </c>
      <c r="F8" s="108"/>
      <c r="G8" s="108"/>
    </row>
    <row r="9" spans="1:9" ht="18" customHeight="1" x14ac:dyDescent="0.35">
      <c r="A9" s="105"/>
      <c r="B9" s="106"/>
      <c r="C9" s="107">
        <v>2</v>
      </c>
      <c r="D9" s="107" t="s">
        <v>366</v>
      </c>
      <c r="E9" s="108">
        <v>30</v>
      </c>
      <c r="F9" s="108"/>
      <c r="G9" s="108"/>
    </row>
    <row r="10" spans="1:9" ht="18" customHeight="1" x14ac:dyDescent="0.35">
      <c r="A10" s="105"/>
      <c r="B10" s="106"/>
      <c r="C10" s="107">
        <v>3</v>
      </c>
      <c r="D10" s="107" t="s">
        <v>367</v>
      </c>
      <c r="E10" s="108">
        <v>120</v>
      </c>
      <c r="F10" s="108">
        <v>60</v>
      </c>
      <c r="G10" s="108">
        <v>0</v>
      </c>
    </row>
    <row r="11" spans="1:9" ht="18" customHeight="1" x14ac:dyDescent="0.35">
      <c r="A11" s="105"/>
      <c r="B11" s="106"/>
      <c r="C11" s="107">
        <v>4</v>
      </c>
      <c r="D11" s="107" t="s">
        <v>368</v>
      </c>
      <c r="E11" s="108">
        <v>60</v>
      </c>
      <c r="F11" s="108">
        <v>60</v>
      </c>
      <c r="G11" s="108">
        <v>0</v>
      </c>
    </row>
    <row r="12" spans="1:9" ht="18" customHeight="1" x14ac:dyDescent="0.35">
      <c r="A12" s="105"/>
      <c r="B12" s="106"/>
      <c r="C12" s="109"/>
      <c r="D12" s="110" t="s">
        <v>369</v>
      </c>
      <c r="E12" s="110">
        <f>SUM(E8:E11)</f>
        <v>240</v>
      </c>
      <c r="F12" s="110">
        <f>SUM(F8:F11)</f>
        <v>120</v>
      </c>
      <c r="G12" s="108">
        <f>E12+F12</f>
        <v>360</v>
      </c>
    </row>
    <row r="13" spans="1:9" ht="25.5" customHeight="1" x14ac:dyDescent="0.35">
      <c r="A13" s="101">
        <v>2</v>
      </c>
      <c r="B13" s="102" t="s">
        <v>370</v>
      </c>
      <c r="C13" s="103"/>
      <c r="D13" s="103"/>
      <c r="E13" s="103"/>
      <c r="F13" s="103"/>
      <c r="G13" s="108">
        <f t="shared" ref="G13:G19" si="0">E13+F13</f>
        <v>0</v>
      </c>
    </row>
    <row r="14" spans="1:9" ht="18" customHeight="1" x14ac:dyDescent="0.35">
      <c r="A14" s="105"/>
      <c r="B14" s="106"/>
      <c r="C14" s="107">
        <v>1</v>
      </c>
      <c r="D14" s="107" t="s">
        <v>371</v>
      </c>
      <c r="E14" s="108">
        <v>60</v>
      </c>
      <c r="F14" s="108"/>
      <c r="G14" s="108">
        <v>0</v>
      </c>
    </row>
    <row r="15" spans="1:9" ht="18" customHeight="1" x14ac:dyDescent="0.35">
      <c r="A15" s="105"/>
      <c r="B15" s="106"/>
      <c r="C15" s="107">
        <v>2</v>
      </c>
      <c r="D15" s="107" t="s">
        <v>372</v>
      </c>
      <c r="E15" s="108">
        <v>30</v>
      </c>
      <c r="F15" s="108"/>
      <c r="G15" s="108">
        <v>0</v>
      </c>
    </row>
    <row r="16" spans="1:9" ht="18" customHeight="1" x14ac:dyDescent="0.35">
      <c r="A16" s="105"/>
      <c r="B16" s="106"/>
      <c r="C16" s="107">
        <v>3</v>
      </c>
      <c r="D16" s="107" t="s">
        <v>373</v>
      </c>
      <c r="E16" s="108">
        <v>120</v>
      </c>
      <c r="F16" s="108">
        <v>180</v>
      </c>
      <c r="G16" s="108">
        <v>0</v>
      </c>
    </row>
    <row r="17" spans="1:9" ht="31.5" customHeight="1" x14ac:dyDescent="0.35">
      <c r="A17" s="105"/>
      <c r="B17" s="106"/>
      <c r="C17" s="107">
        <v>4</v>
      </c>
      <c r="D17" s="107" t="s">
        <v>374</v>
      </c>
      <c r="E17" s="108">
        <v>120</v>
      </c>
      <c r="F17" s="108">
        <v>300</v>
      </c>
      <c r="G17" s="108">
        <v>0</v>
      </c>
    </row>
    <row r="18" spans="1:9" ht="18" customHeight="1" x14ac:dyDescent="0.35">
      <c r="A18" s="105"/>
      <c r="B18" s="106"/>
      <c r="C18" s="109"/>
      <c r="D18" s="110" t="s">
        <v>369</v>
      </c>
      <c r="E18" s="110">
        <f>SUM(E14:E17)</f>
        <v>330</v>
      </c>
      <c r="F18" s="110">
        <f>SUM(F14:F17)</f>
        <v>480</v>
      </c>
      <c r="G18" s="108">
        <f>E18+F18</f>
        <v>810</v>
      </c>
      <c r="H18" s="95">
        <f>G18/60</f>
        <v>13.5</v>
      </c>
      <c r="I18" s="128">
        <f>H18/8</f>
        <v>1.6875</v>
      </c>
    </row>
    <row r="19" spans="1:9" ht="18" customHeight="1" x14ac:dyDescent="0.35">
      <c r="A19" s="101">
        <v>3</v>
      </c>
      <c r="B19" s="102" t="s">
        <v>375</v>
      </c>
      <c r="C19" s="103"/>
      <c r="D19" s="103"/>
      <c r="E19" s="103"/>
      <c r="F19" s="103"/>
      <c r="G19" s="108">
        <f t="shared" si="0"/>
        <v>0</v>
      </c>
    </row>
    <row r="20" spans="1:9" ht="18" customHeight="1" x14ac:dyDescent="0.35">
      <c r="A20" s="105"/>
      <c r="B20" s="106"/>
      <c r="C20" s="107">
        <v>1</v>
      </c>
      <c r="D20" s="107" t="s">
        <v>376</v>
      </c>
      <c r="E20" s="108">
        <v>90</v>
      </c>
      <c r="F20" s="108">
        <v>90</v>
      </c>
      <c r="G20" s="108">
        <v>0</v>
      </c>
    </row>
    <row r="21" spans="1:9" ht="33.75" customHeight="1" x14ac:dyDescent="0.35">
      <c r="A21" s="105"/>
      <c r="B21" s="106"/>
      <c r="C21" s="107">
        <v>2</v>
      </c>
      <c r="D21" s="107" t="s">
        <v>377</v>
      </c>
      <c r="E21" s="108">
        <v>90</v>
      </c>
      <c r="F21" s="108">
        <v>90</v>
      </c>
      <c r="G21" s="108">
        <v>0</v>
      </c>
    </row>
    <row r="22" spans="1:9" ht="18" customHeight="1" x14ac:dyDescent="0.35">
      <c r="A22" s="105"/>
      <c r="B22" s="106"/>
      <c r="C22" s="107">
        <v>3</v>
      </c>
      <c r="D22" s="107" t="s">
        <v>378</v>
      </c>
      <c r="E22" s="108">
        <v>120</v>
      </c>
      <c r="F22" s="108">
        <v>120</v>
      </c>
      <c r="G22" s="108">
        <v>0</v>
      </c>
    </row>
    <row r="23" spans="1:9" ht="18" customHeight="1" x14ac:dyDescent="0.35">
      <c r="A23" s="105"/>
      <c r="B23" s="106"/>
      <c r="C23" s="109"/>
      <c r="D23" s="110" t="s">
        <v>369</v>
      </c>
      <c r="E23" s="110">
        <f>SUM(E20:E22)</f>
        <v>300</v>
      </c>
      <c r="F23" s="110">
        <f>SUM(F20:F22)</f>
        <v>300</v>
      </c>
      <c r="G23" s="111">
        <f>E23+F23</f>
        <v>600</v>
      </c>
      <c r="H23" s="95">
        <f>G23/60</f>
        <v>10</v>
      </c>
      <c r="I23" s="95">
        <f>H23/8</f>
        <v>1.25</v>
      </c>
    </row>
    <row r="24" spans="1:9" ht="18" customHeight="1" x14ac:dyDescent="0.35">
      <c r="A24" s="105"/>
      <c r="B24" s="106"/>
      <c r="C24" s="107"/>
      <c r="D24" s="107"/>
      <c r="E24" s="107"/>
      <c r="F24" s="107"/>
      <c r="G24" s="108">
        <f>SUM(G10:G23)</f>
        <v>1770</v>
      </c>
    </row>
    <row r="26" spans="1:9" ht="13" thickBot="1" x14ac:dyDescent="0.4"/>
    <row r="27" spans="1:9" ht="18" customHeight="1" thickBot="1" x14ac:dyDescent="0.4">
      <c r="A27" s="113" t="s">
        <v>379</v>
      </c>
      <c r="B27" s="114"/>
      <c r="C27" s="115"/>
      <c r="D27" s="114"/>
      <c r="E27" s="114"/>
      <c r="F27" s="114"/>
      <c r="G27" s="116"/>
    </row>
    <row r="28" spans="1:9" x14ac:dyDescent="0.35">
      <c r="A28" s="117">
        <v>1</v>
      </c>
      <c r="G28" s="96"/>
    </row>
    <row r="29" spans="1:9" x14ac:dyDescent="0.35">
      <c r="A29" s="117">
        <v>2</v>
      </c>
      <c r="G29" s="96"/>
    </row>
    <row r="30" spans="1:9" x14ac:dyDescent="0.35">
      <c r="A30" s="117">
        <v>3</v>
      </c>
      <c r="G30" s="96"/>
    </row>
    <row r="31" spans="1:9" x14ac:dyDescent="0.35">
      <c r="A31" s="117">
        <v>4</v>
      </c>
      <c r="G31" s="96"/>
    </row>
    <row r="32" spans="1:9" x14ac:dyDescent="0.35">
      <c r="A32" s="117">
        <v>5</v>
      </c>
      <c r="G32" s="96"/>
    </row>
    <row r="33" spans="1:7" x14ac:dyDescent="0.35">
      <c r="A33" s="117">
        <v>6</v>
      </c>
      <c r="G33" s="96"/>
    </row>
    <row r="34" spans="1:7" ht="13" thickBot="1" x14ac:dyDescent="0.4">
      <c r="A34" s="118">
        <v>7</v>
      </c>
      <c r="B34" s="119"/>
      <c r="C34" s="120"/>
      <c r="D34" s="119"/>
      <c r="E34" s="119"/>
      <c r="F34" s="119"/>
      <c r="G34" s="121"/>
    </row>
    <row r="36" spans="1:7" ht="13" thickBot="1" x14ac:dyDescent="0.4"/>
    <row r="37" spans="1:7" ht="13" thickBot="1" x14ac:dyDescent="0.4">
      <c r="A37" s="113" t="s">
        <v>380</v>
      </c>
      <c r="B37" s="114"/>
      <c r="C37" s="115"/>
      <c r="D37" s="114"/>
      <c r="E37" s="114"/>
      <c r="F37" s="114"/>
      <c r="G37" s="116"/>
    </row>
    <row r="38" spans="1:7" x14ac:dyDescent="0.35">
      <c r="A38" s="117">
        <v>1</v>
      </c>
      <c r="G38" s="96"/>
    </row>
    <row r="39" spans="1:7" x14ac:dyDescent="0.35">
      <c r="A39" s="117">
        <v>2</v>
      </c>
      <c r="G39" s="96"/>
    </row>
    <row r="40" spans="1:7" x14ac:dyDescent="0.35">
      <c r="A40" s="117">
        <v>3</v>
      </c>
      <c r="G40" s="96"/>
    </row>
    <row r="41" spans="1:7" x14ac:dyDescent="0.35">
      <c r="A41" s="117">
        <v>4</v>
      </c>
      <c r="G41" s="96"/>
    </row>
    <row r="42" spans="1:7" x14ac:dyDescent="0.35">
      <c r="A42" s="117">
        <v>5</v>
      </c>
      <c r="G42" s="96"/>
    </row>
    <row r="43" spans="1:7" x14ac:dyDescent="0.35">
      <c r="A43" s="117">
        <v>6</v>
      </c>
      <c r="G43" s="96"/>
    </row>
    <row r="44" spans="1:7" ht="13" thickBot="1" x14ac:dyDescent="0.4">
      <c r="A44" s="118">
        <v>7</v>
      </c>
      <c r="B44" s="119"/>
      <c r="C44" s="120"/>
      <c r="D44" s="119"/>
      <c r="E44" s="119"/>
      <c r="F44" s="119"/>
      <c r="G44" s="121"/>
    </row>
    <row r="45" spans="1:7" ht="13" thickBot="1" x14ac:dyDescent="0.4"/>
    <row r="46" spans="1:7" x14ac:dyDescent="0.35">
      <c r="A46" s="122"/>
      <c r="B46" s="123"/>
      <c r="C46" s="124"/>
      <c r="D46" s="123"/>
      <c r="E46" s="123"/>
      <c r="F46" s="123"/>
      <c r="G46" s="125"/>
    </row>
    <row r="47" spans="1:7" x14ac:dyDescent="0.35">
      <c r="A47" s="117"/>
      <c r="G47" s="96"/>
    </row>
    <row r="48" spans="1:7" x14ac:dyDescent="0.35">
      <c r="A48" s="117"/>
      <c r="B48" s="126" t="s">
        <v>381</v>
      </c>
      <c r="C48" s="127"/>
      <c r="G48" s="96"/>
    </row>
    <row r="49" spans="1:7" x14ac:dyDescent="0.35">
      <c r="A49" s="117"/>
      <c r="G49" s="96"/>
    </row>
    <row r="50" spans="1:7" x14ac:dyDescent="0.35">
      <c r="A50" s="117"/>
      <c r="G50" s="96"/>
    </row>
    <row r="51" spans="1:7" x14ac:dyDescent="0.35">
      <c r="A51" s="117"/>
      <c r="B51" s="126" t="s">
        <v>382</v>
      </c>
      <c r="C51" s="127"/>
      <c r="G51" s="96"/>
    </row>
    <row r="52" spans="1:7" x14ac:dyDescent="0.35">
      <c r="A52" s="117"/>
      <c r="G52" s="96"/>
    </row>
    <row r="53" spans="1:7" ht="13" thickBot="1" x14ac:dyDescent="0.4">
      <c r="A53" s="118"/>
      <c r="B53" s="119"/>
      <c r="C53" s="120"/>
      <c r="D53" s="119"/>
      <c r="E53" s="119"/>
      <c r="F53" s="119"/>
      <c r="G53" s="121"/>
    </row>
  </sheetData>
  <mergeCells count="4">
    <mergeCell ref="A1:G1"/>
    <mergeCell ref="A4:G4"/>
    <mergeCell ref="A5:A6"/>
    <mergeCell ref="B5:G5"/>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20:F22 JB20:JB22 SX20:SX22 ACT20:ACT22 AMP20:AMP22 AWL20:AWL22 BGH20:BGH22 BQD20:BQD22 BZZ20:BZZ22 CJV20:CJV22 CTR20:CTR22 DDN20:DDN22 DNJ20:DNJ22 DXF20:DXF22 EHB20:EHB22 EQX20:EQX22 FAT20:FAT22 FKP20:FKP22 FUL20:FUL22 GEH20:GEH22 GOD20:GOD22 GXZ20:GXZ22 HHV20:HHV22 HRR20:HRR22 IBN20:IBN22 ILJ20:ILJ22 IVF20:IVF22 JFB20:JFB22 JOX20:JOX22 JYT20:JYT22 KIP20:KIP22 KSL20:KSL22 LCH20:LCH22 LMD20:LMD22 LVZ20:LVZ22 MFV20:MFV22 MPR20:MPR22 MZN20:MZN22 NJJ20:NJJ22 NTF20:NTF22 ODB20:ODB22 OMX20:OMX22 OWT20:OWT22 PGP20:PGP22 PQL20:PQL22 QAH20:QAH22 QKD20:QKD22 QTZ20:QTZ22 RDV20:RDV22 RNR20:RNR22 RXN20:RXN22 SHJ20:SHJ22 SRF20:SRF22 TBB20:TBB22 TKX20:TKX22 TUT20:TUT22 UEP20:UEP22 UOL20:UOL22 UYH20:UYH22 VID20:VID22 VRZ20:VRZ22 WBV20:WBV22 WLR20:WLR22 WVN20:WVN22 F65556:F65558 JB65556:JB65558 SX65556:SX65558 ACT65556:ACT65558 AMP65556:AMP65558 AWL65556:AWL65558 BGH65556:BGH65558 BQD65556:BQD65558 BZZ65556:BZZ65558 CJV65556:CJV65558 CTR65556:CTR65558 DDN65556:DDN65558 DNJ65556:DNJ65558 DXF65556:DXF65558 EHB65556:EHB65558 EQX65556:EQX65558 FAT65556:FAT65558 FKP65556:FKP65558 FUL65556:FUL65558 GEH65556:GEH65558 GOD65556:GOD65558 GXZ65556:GXZ65558 HHV65556:HHV65558 HRR65556:HRR65558 IBN65556:IBN65558 ILJ65556:ILJ65558 IVF65556:IVF65558 JFB65556:JFB65558 JOX65556:JOX65558 JYT65556:JYT65558 KIP65556:KIP65558 KSL65556:KSL65558 LCH65556:LCH65558 LMD65556:LMD65558 LVZ65556:LVZ65558 MFV65556:MFV65558 MPR65556:MPR65558 MZN65556:MZN65558 NJJ65556:NJJ65558 NTF65556:NTF65558 ODB65556:ODB65558 OMX65556:OMX65558 OWT65556:OWT65558 PGP65556:PGP65558 PQL65556:PQL65558 QAH65556:QAH65558 QKD65556:QKD65558 QTZ65556:QTZ65558 RDV65556:RDV65558 RNR65556:RNR65558 RXN65556:RXN65558 SHJ65556:SHJ65558 SRF65556:SRF65558 TBB65556:TBB65558 TKX65556:TKX65558 TUT65556:TUT65558 UEP65556:UEP65558 UOL65556:UOL65558 UYH65556:UYH65558 VID65556:VID65558 VRZ65556:VRZ65558 WBV65556:WBV65558 WLR65556:WLR65558 WVN65556:WVN65558 F131092:F131094 JB131092:JB131094 SX131092:SX131094 ACT131092:ACT131094 AMP131092:AMP131094 AWL131092:AWL131094 BGH131092:BGH131094 BQD131092:BQD131094 BZZ131092:BZZ131094 CJV131092:CJV131094 CTR131092:CTR131094 DDN131092:DDN131094 DNJ131092:DNJ131094 DXF131092:DXF131094 EHB131092:EHB131094 EQX131092:EQX131094 FAT131092:FAT131094 FKP131092:FKP131094 FUL131092:FUL131094 GEH131092:GEH131094 GOD131092:GOD131094 GXZ131092:GXZ131094 HHV131092:HHV131094 HRR131092:HRR131094 IBN131092:IBN131094 ILJ131092:ILJ131094 IVF131092:IVF131094 JFB131092:JFB131094 JOX131092:JOX131094 JYT131092:JYT131094 KIP131092:KIP131094 KSL131092:KSL131094 LCH131092:LCH131094 LMD131092:LMD131094 LVZ131092:LVZ131094 MFV131092:MFV131094 MPR131092:MPR131094 MZN131092:MZN131094 NJJ131092:NJJ131094 NTF131092:NTF131094 ODB131092:ODB131094 OMX131092:OMX131094 OWT131092:OWT131094 PGP131092:PGP131094 PQL131092:PQL131094 QAH131092:QAH131094 QKD131092:QKD131094 QTZ131092:QTZ131094 RDV131092:RDV131094 RNR131092:RNR131094 RXN131092:RXN131094 SHJ131092:SHJ131094 SRF131092:SRF131094 TBB131092:TBB131094 TKX131092:TKX131094 TUT131092:TUT131094 UEP131092:UEP131094 UOL131092:UOL131094 UYH131092:UYH131094 VID131092:VID131094 VRZ131092:VRZ131094 WBV131092:WBV131094 WLR131092:WLR131094 WVN131092:WVN131094 F196628:F196630 JB196628:JB196630 SX196628:SX196630 ACT196628:ACT196630 AMP196628:AMP196630 AWL196628:AWL196630 BGH196628:BGH196630 BQD196628:BQD196630 BZZ196628:BZZ196630 CJV196628:CJV196630 CTR196628:CTR196630 DDN196628:DDN196630 DNJ196628:DNJ196630 DXF196628:DXF196630 EHB196628:EHB196630 EQX196628:EQX196630 FAT196628:FAT196630 FKP196628:FKP196630 FUL196628:FUL196630 GEH196628:GEH196630 GOD196628:GOD196630 GXZ196628:GXZ196630 HHV196628:HHV196630 HRR196628:HRR196630 IBN196628:IBN196630 ILJ196628:ILJ196630 IVF196628:IVF196630 JFB196628:JFB196630 JOX196628:JOX196630 JYT196628:JYT196630 KIP196628:KIP196630 KSL196628:KSL196630 LCH196628:LCH196630 LMD196628:LMD196630 LVZ196628:LVZ196630 MFV196628:MFV196630 MPR196628:MPR196630 MZN196628:MZN196630 NJJ196628:NJJ196630 NTF196628:NTF196630 ODB196628:ODB196630 OMX196628:OMX196630 OWT196628:OWT196630 PGP196628:PGP196630 PQL196628:PQL196630 QAH196628:QAH196630 QKD196628:QKD196630 QTZ196628:QTZ196630 RDV196628:RDV196630 RNR196628:RNR196630 RXN196628:RXN196630 SHJ196628:SHJ196630 SRF196628:SRF196630 TBB196628:TBB196630 TKX196628:TKX196630 TUT196628:TUT196630 UEP196628:UEP196630 UOL196628:UOL196630 UYH196628:UYH196630 VID196628:VID196630 VRZ196628:VRZ196630 WBV196628:WBV196630 WLR196628:WLR196630 WVN196628:WVN196630 F262164:F262166 JB262164:JB262166 SX262164:SX262166 ACT262164:ACT262166 AMP262164:AMP262166 AWL262164:AWL262166 BGH262164:BGH262166 BQD262164:BQD262166 BZZ262164:BZZ262166 CJV262164:CJV262166 CTR262164:CTR262166 DDN262164:DDN262166 DNJ262164:DNJ262166 DXF262164:DXF262166 EHB262164:EHB262166 EQX262164:EQX262166 FAT262164:FAT262166 FKP262164:FKP262166 FUL262164:FUL262166 GEH262164:GEH262166 GOD262164:GOD262166 GXZ262164:GXZ262166 HHV262164:HHV262166 HRR262164:HRR262166 IBN262164:IBN262166 ILJ262164:ILJ262166 IVF262164:IVF262166 JFB262164:JFB262166 JOX262164:JOX262166 JYT262164:JYT262166 KIP262164:KIP262166 KSL262164:KSL262166 LCH262164:LCH262166 LMD262164:LMD262166 LVZ262164:LVZ262166 MFV262164:MFV262166 MPR262164:MPR262166 MZN262164:MZN262166 NJJ262164:NJJ262166 NTF262164:NTF262166 ODB262164:ODB262166 OMX262164:OMX262166 OWT262164:OWT262166 PGP262164:PGP262166 PQL262164:PQL262166 QAH262164:QAH262166 QKD262164:QKD262166 QTZ262164:QTZ262166 RDV262164:RDV262166 RNR262164:RNR262166 RXN262164:RXN262166 SHJ262164:SHJ262166 SRF262164:SRF262166 TBB262164:TBB262166 TKX262164:TKX262166 TUT262164:TUT262166 UEP262164:UEP262166 UOL262164:UOL262166 UYH262164:UYH262166 VID262164:VID262166 VRZ262164:VRZ262166 WBV262164:WBV262166 WLR262164:WLR262166 WVN262164:WVN262166 F327700:F327702 JB327700:JB327702 SX327700:SX327702 ACT327700:ACT327702 AMP327700:AMP327702 AWL327700:AWL327702 BGH327700:BGH327702 BQD327700:BQD327702 BZZ327700:BZZ327702 CJV327700:CJV327702 CTR327700:CTR327702 DDN327700:DDN327702 DNJ327700:DNJ327702 DXF327700:DXF327702 EHB327700:EHB327702 EQX327700:EQX327702 FAT327700:FAT327702 FKP327700:FKP327702 FUL327700:FUL327702 GEH327700:GEH327702 GOD327700:GOD327702 GXZ327700:GXZ327702 HHV327700:HHV327702 HRR327700:HRR327702 IBN327700:IBN327702 ILJ327700:ILJ327702 IVF327700:IVF327702 JFB327700:JFB327702 JOX327700:JOX327702 JYT327700:JYT327702 KIP327700:KIP327702 KSL327700:KSL327702 LCH327700:LCH327702 LMD327700:LMD327702 LVZ327700:LVZ327702 MFV327700:MFV327702 MPR327700:MPR327702 MZN327700:MZN327702 NJJ327700:NJJ327702 NTF327700:NTF327702 ODB327700:ODB327702 OMX327700:OMX327702 OWT327700:OWT327702 PGP327700:PGP327702 PQL327700:PQL327702 QAH327700:QAH327702 QKD327700:QKD327702 QTZ327700:QTZ327702 RDV327700:RDV327702 RNR327700:RNR327702 RXN327700:RXN327702 SHJ327700:SHJ327702 SRF327700:SRF327702 TBB327700:TBB327702 TKX327700:TKX327702 TUT327700:TUT327702 UEP327700:UEP327702 UOL327700:UOL327702 UYH327700:UYH327702 VID327700:VID327702 VRZ327700:VRZ327702 WBV327700:WBV327702 WLR327700:WLR327702 WVN327700:WVN327702 F393236:F393238 JB393236:JB393238 SX393236:SX393238 ACT393236:ACT393238 AMP393236:AMP393238 AWL393236:AWL393238 BGH393236:BGH393238 BQD393236:BQD393238 BZZ393236:BZZ393238 CJV393236:CJV393238 CTR393236:CTR393238 DDN393236:DDN393238 DNJ393236:DNJ393238 DXF393236:DXF393238 EHB393236:EHB393238 EQX393236:EQX393238 FAT393236:FAT393238 FKP393236:FKP393238 FUL393236:FUL393238 GEH393236:GEH393238 GOD393236:GOD393238 GXZ393236:GXZ393238 HHV393236:HHV393238 HRR393236:HRR393238 IBN393236:IBN393238 ILJ393236:ILJ393238 IVF393236:IVF393238 JFB393236:JFB393238 JOX393236:JOX393238 JYT393236:JYT393238 KIP393236:KIP393238 KSL393236:KSL393238 LCH393236:LCH393238 LMD393236:LMD393238 LVZ393236:LVZ393238 MFV393236:MFV393238 MPR393236:MPR393238 MZN393236:MZN393238 NJJ393236:NJJ393238 NTF393236:NTF393238 ODB393236:ODB393238 OMX393236:OMX393238 OWT393236:OWT393238 PGP393236:PGP393238 PQL393236:PQL393238 QAH393236:QAH393238 QKD393236:QKD393238 QTZ393236:QTZ393238 RDV393236:RDV393238 RNR393236:RNR393238 RXN393236:RXN393238 SHJ393236:SHJ393238 SRF393236:SRF393238 TBB393236:TBB393238 TKX393236:TKX393238 TUT393236:TUT393238 UEP393236:UEP393238 UOL393236:UOL393238 UYH393236:UYH393238 VID393236:VID393238 VRZ393236:VRZ393238 WBV393236:WBV393238 WLR393236:WLR393238 WVN393236:WVN393238 F458772:F458774 JB458772:JB458774 SX458772:SX458774 ACT458772:ACT458774 AMP458772:AMP458774 AWL458772:AWL458774 BGH458772:BGH458774 BQD458772:BQD458774 BZZ458772:BZZ458774 CJV458772:CJV458774 CTR458772:CTR458774 DDN458772:DDN458774 DNJ458772:DNJ458774 DXF458772:DXF458774 EHB458772:EHB458774 EQX458772:EQX458774 FAT458772:FAT458774 FKP458772:FKP458774 FUL458772:FUL458774 GEH458772:GEH458774 GOD458772:GOD458774 GXZ458772:GXZ458774 HHV458772:HHV458774 HRR458772:HRR458774 IBN458772:IBN458774 ILJ458772:ILJ458774 IVF458772:IVF458774 JFB458772:JFB458774 JOX458772:JOX458774 JYT458772:JYT458774 KIP458772:KIP458774 KSL458772:KSL458774 LCH458772:LCH458774 LMD458772:LMD458774 LVZ458772:LVZ458774 MFV458772:MFV458774 MPR458772:MPR458774 MZN458772:MZN458774 NJJ458772:NJJ458774 NTF458772:NTF458774 ODB458772:ODB458774 OMX458772:OMX458774 OWT458772:OWT458774 PGP458772:PGP458774 PQL458772:PQL458774 QAH458772:QAH458774 QKD458772:QKD458774 QTZ458772:QTZ458774 RDV458772:RDV458774 RNR458772:RNR458774 RXN458772:RXN458774 SHJ458772:SHJ458774 SRF458772:SRF458774 TBB458772:TBB458774 TKX458772:TKX458774 TUT458772:TUT458774 UEP458772:UEP458774 UOL458772:UOL458774 UYH458772:UYH458774 VID458772:VID458774 VRZ458772:VRZ458774 WBV458772:WBV458774 WLR458772:WLR458774 WVN458772:WVN458774 F524308:F524310 JB524308:JB524310 SX524308:SX524310 ACT524308:ACT524310 AMP524308:AMP524310 AWL524308:AWL524310 BGH524308:BGH524310 BQD524308:BQD524310 BZZ524308:BZZ524310 CJV524308:CJV524310 CTR524308:CTR524310 DDN524308:DDN524310 DNJ524308:DNJ524310 DXF524308:DXF524310 EHB524308:EHB524310 EQX524308:EQX524310 FAT524308:FAT524310 FKP524308:FKP524310 FUL524308:FUL524310 GEH524308:GEH524310 GOD524308:GOD524310 GXZ524308:GXZ524310 HHV524308:HHV524310 HRR524308:HRR524310 IBN524308:IBN524310 ILJ524308:ILJ524310 IVF524308:IVF524310 JFB524308:JFB524310 JOX524308:JOX524310 JYT524308:JYT524310 KIP524308:KIP524310 KSL524308:KSL524310 LCH524308:LCH524310 LMD524308:LMD524310 LVZ524308:LVZ524310 MFV524308:MFV524310 MPR524308:MPR524310 MZN524308:MZN524310 NJJ524308:NJJ524310 NTF524308:NTF524310 ODB524308:ODB524310 OMX524308:OMX524310 OWT524308:OWT524310 PGP524308:PGP524310 PQL524308:PQL524310 QAH524308:QAH524310 QKD524308:QKD524310 QTZ524308:QTZ524310 RDV524308:RDV524310 RNR524308:RNR524310 RXN524308:RXN524310 SHJ524308:SHJ524310 SRF524308:SRF524310 TBB524308:TBB524310 TKX524308:TKX524310 TUT524308:TUT524310 UEP524308:UEP524310 UOL524308:UOL524310 UYH524308:UYH524310 VID524308:VID524310 VRZ524308:VRZ524310 WBV524308:WBV524310 WLR524308:WLR524310 WVN524308:WVN524310 F589844:F589846 JB589844:JB589846 SX589844:SX589846 ACT589844:ACT589846 AMP589844:AMP589846 AWL589844:AWL589846 BGH589844:BGH589846 BQD589844:BQD589846 BZZ589844:BZZ589846 CJV589844:CJV589846 CTR589844:CTR589846 DDN589844:DDN589846 DNJ589844:DNJ589846 DXF589844:DXF589846 EHB589844:EHB589846 EQX589844:EQX589846 FAT589844:FAT589846 FKP589844:FKP589846 FUL589844:FUL589846 GEH589844:GEH589846 GOD589844:GOD589846 GXZ589844:GXZ589846 HHV589844:HHV589846 HRR589844:HRR589846 IBN589844:IBN589846 ILJ589844:ILJ589846 IVF589844:IVF589846 JFB589844:JFB589846 JOX589844:JOX589846 JYT589844:JYT589846 KIP589844:KIP589846 KSL589844:KSL589846 LCH589844:LCH589846 LMD589844:LMD589846 LVZ589844:LVZ589846 MFV589844:MFV589846 MPR589844:MPR589846 MZN589844:MZN589846 NJJ589844:NJJ589846 NTF589844:NTF589846 ODB589844:ODB589846 OMX589844:OMX589846 OWT589844:OWT589846 PGP589844:PGP589846 PQL589844:PQL589846 QAH589844:QAH589846 QKD589844:QKD589846 QTZ589844:QTZ589846 RDV589844:RDV589846 RNR589844:RNR589846 RXN589844:RXN589846 SHJ589844:SHJ589846 SRF589844:SRF589846 TBB589844:TBB589846 TKX589844:TKX589846 TUT589844:TUT589846 UEP589844:UEP589846 UOL589844:UOL589846 UYH589844:UYH589846 VID589844:VID589846 VRZ589844:VRZ589846 WBV589844:WBV589846 WLR589844:WLR589846 WVN589844:WVN589846 F655380:F655382 JB655380:JB655382 SX655380:SX655382 ACT655380:ACT655382 AMP655380:AMP655382 AWL655380:AWL655382 BGH655380:BGH655382 BQD655380:BQD655382 BZZ655380:BZZ655382 CJV655380:CJV655382 CTR655380:CTR655382 DDN655380:DDN655382 DNJ655380:DNJ655382 DXF655380:DXF655382 EHB655380:EHB655382 EQX655380:EQX655382 FAT655380:FAT655382 FKP655380:FKP655382 FUL655380:FUL655382 GEH655380:GEH655382 GOD655380:GOD655382 GXZ655380:GXZ655382 HHV655380:HHV655382 HRR655380:HRR655382 IBN655380:IBN655382 ILJ655380:ILJ655382 IVF655380:IVF655382 JFB655380:JFB655382 JOX655380:JOX655382 JYT655380:JYT655382 KIP655380:KIP655382 KSL655380:KSL655382 LCH655380:LCH655382 LMD655380:LMD655382 LVZ655380:LVZ655382 MFV655380:MFV655382 MPR655380:MPR655382 MZN655380:MZN655382 NJJ655380:NJJ655382 NTF655380:NTF655382 ODB655380:ODB655382 OMX655380:OMX655382 OWT655380:OWT655382 PGP655380:PGP655382 PQL655380:PQL655382 QAH655380:QAH655382 QKD655380:QKD655382 QTZ655380:QTZ655382 RDV655380:RDV655382 RNR655380:RNR655382 RXN655380:RXN655382 SHJ655380:SHJ655382 SRF655380:SRF655382 TBB655380:TBB655382 TKX655380:TKX655382 TUT655380:TUT655382 UEP655380:UEP655382 UOL655380:UOL655382 UYH655380:UYH655382 VID655380:VID655382 VRZ655380:VRZ655382 WBV655380:WBV655382 WLR655380:WLR655382 WVN655380:WVN655382 F720916:F720918 JB720916:JB720918 SX720916:SX720918 ACT720916:ACT720918 AMP720916:AMP720918 AWL720916:AWL720918 BGH720916:BGH720918 BQD720916:BQD720918 BZZ720916:BZZ720918 CJV720916:CJV720918 CTR720916:CTR720918 DDN720916:DDN720918 DNJ720916:DNJ720918 DXF720916:DXF720918 EHB720916:EHB720918 EQX720916:EQX720918 FAT720916:FAT720918 FKP720916:FKP720918 FUL720916:FUL720918 GEH720916:GEH720918 GOD720916:GOD720918 GXZ720916:GXZ720918 HHV720916:HHV720918 HRR720916:HRR720918 IBN720916:IBN720918 ILJ720916:ILJ720918 IVF720916:IVF720918 JFB720916:JFB720918 JOX720916:JOX720918 JYT720916:JYT720918 KIP720916:KIP720918 KSL720916:KSL720918 LCH720916:LCH720918 LMD720916:LMD720918 LVZ720916:LVZ720918 MFV720916:MFV720918 MPR720916:MPR720918 MZN720916:MZN720918 NJJ720916:NJJ720918 NTF720916:NTF720918 ODB720916:ODB720918 OMX720916:OMX720918 OWT720916:OWT720918 PGP720916:PGP720918 PQL720916:PQL720918 QAH720916:QAH720918 QKD720916:QKD720918 QTZ720916:QTZ720918 RDV720916:RDV720918 RNR720916:RNR720918 RXN720916:RXN720918 SHJ720916:SHJ720918 SRF720916:SRF720918 TBB720916:TBB720918 TKX720916:TKX720918 TUT720916:TUT720918 UEP720916:UEP720918 UOL720916:UOL720918 UYH720916:UYH720918 VID720916:VID720918 VRZ720916:VRZ720918 WBV720916:WBV720918 WLR720916:WLR720918 WVN720916:WVN720918 F786452:F786454 JB786452:JB786454 SX786452:SX786454 ACT786452:ACT786454 AMP786452:AMP786454 AWL786452:AWL786454 BGH786452:BGH786454 BQD786452:BQD786454 BZZ786452:BZZ786454 CJV786452:CJV786454 CTR786452:CTR786454 DDN786452:DDN786454 DNJ786452:DNJ786454 DXF786452:DXF786454 EHB786452:EHB786454 EQX786452:EQX786454 FAT786452:FAT786454 FKP786452:FKP786454 FUL786452:FUL786454 GEH786452:GEH786454 GOD786452:GOD786454 GXZ786452:GXZ786454 HHV786452:HHV786454 HRR786452:HRR786454 IBN786452:IBN786454 ILJ786452:ILJ786454 IVF786452:IVF786454 JFB786452:JFB786454 JOX786452:JOX786454 JYT786452:JYT786454 KIP786452:KIP786454 KSL786452:KSL786454 LCH786452:LCH786454 LMD786452:LMD786454 LVZ786452:LVZ786454 MFV786452:MFV786454 MPR786452:MPR786454 MZN786452:MZN786454 NJJ786452:NJJ786454 NTF786452:NTF786454 ODB786452:ODB786454 OMX786452:OMX786454 OWT786452:OWT786454 PGP786452:PGP786454 PQL786452:PQL786454 QAH786452:QAH786454 QKD786452:QKD786454 QTZ786452:QTZ786454 RDV786452:RDV786454 RNR786452:RNR786454 RXN786452:RXN786454 SHJ786452:SHJ786454 SRF786452:SRF786454 TBB786452:TBB786454 TKX786452:TKX786454 TUT786452:TUT786454 UEP786452:UEP786454 UOL786452:UOL786454 UYH786452:UYH786454 VID786452:VID786454 VRZ786452:VRZ786454 WBV786452:WBV786454 WLR786452:WLR786454 WVN786452:WVN786454 F851988:F851990 JB851988:JB851990 SX851988:SX851990 ACT851988:ACT851990 AMP851988:AMP851990 AWL851988:AWL851990 BGH851988:BGH851990 BQD851988:BQD851990 BZZ851988:BZZ851990 CJV851988:CJV851990 CTR851988:CTR851990 DDN851988:DDN851990 DNJ851988:DNJ851990 DXF851988:DXF851990 EHB851988:EHB851990 EQX851988:EQX851990 FAT851988:FAT851990 FKP851988:FKP851990 FUL851988:FUL851990 GEH851988:GEH851990 GOD851988:GOD851990 GXZ851988:GXZ851990 HHV851988:HHV851990 HRR851988:HRR851990 IBN851988:IBN851990 ILJ851988:ILJ851990 IVF851988:IVF851990 JFB851988:JFB851990 JOX851988:JOX851990 JYT851988:JYT851990 KIP851988:KIP851990 KSL851988:KSL851990 LCH851988:LCH851990 LMD851988:LMD851990 LVZ851988:LVZ851990 MFV851988:MFV851990 MPR851988:MPR851990 MZN851988:MZN851990 NJJ851988:NJJ851990 NTF851988:NTF851990 ODB851988:ODB851990 OMX851988:OMX851990 OWT851988:OWT851990 PGP851988:PGP851990 PQL851988:PQL851990 QAH851988:QAH851990 QKD851988:QKD851990 QTZ851988:QTZ851990 RDV851988:RDV851990 RNR851988:RNR851990 RXN851988:RXN851990 SHJ851988:SHJ851990 SRF851988:SRF851990 TBB851988:TBB851990 TKX851988:TKX851990 TUT851988:TUT851990 UEP851988:UEP851990 UOL851988:UOL851990 UYH851988:UYH851990 VID851988:VID851990 VRZ851988:VRZ851990 WBV851988:WBV851990 WLR851988:WLR851990 WVN851988:WVN851990 F917524:F917526 JB917524:JB917526 SX917524:SX917526 ACT917524:ACT917526 AMP917524:AMP917526 AWL917524:AWL917526 BGH917524:BGH917526 BQD917524:BQD917526 BZZ917524:BZZ917526 CJV917524:CJV917526 CTR917524:CTR917526 DDN917524:DDN917526 DNJ917524:DNJ917526 DXF917524:DXF917526 EHB917524:EHB917526 EQX917524:EQX917526 FAT917524:FAT917526 FKP917524:FKP917526 FUL917524:FUL917526 GEH917524:GEH917526 GOD917524:GOD917526 GXZ917524:GXZ917526 HHV917524:HHV917526 HRR917524:HRR917526 IBN917524:IBN917526 ILJ917524:ILJ917526 IVF917524:IVF917526 JFB917524:JFB917526 JOX917524:JOX917526 JYT917524:JYT917526 KIP917524:KIP917526 KSL917524:KSL917526 LCH917524:LCH917526 LMD917524:LMD917526 LVZ917524:LVZ917526 MFV917524:MFV917526 MPR917524:MPR917526 MZN917524:MZN917526 NJJ917524:NJJ917526 NTF917524:NTF917526 ODB917524:ODB917526 OMX917524:OMX917526 OWT917524:OWT917526 PGP917524:PGP917526 PQL917524:PQL917526 QAH917524:QAH917526 QKD917524:QKD917526 QTZ917524:QTZ917526 RDV917524:RDV917526 RNR917524:RNR917526 RXN917524:RXN917526 SHJ917524:SHJ917526 SRF917524:SRF917526 TBB917524:TBB917526 TKX917524:TKX917526 TUT917524:TUT917526 UEP917524:UEP917526 UOL917524:UOL917526 UYH917524:UYH917526 VID917524:VID917526 VRZ917524:VRZ917526 WBV917524:WBV917526 WLR917524:WLR917526 WVN917524:WVN917526 F983060:F983062 JB983060:JB983062 SX983060:SX983062 ACT983060:ACT983062 AMP983060:AMP983062 AWL983060:AWL983062 BGH983060:BGH983062 BQD983060:BQD983062 BZZ983060:BZZ983062 CJV983060:CJV983062 CTR983060:CTR983062 DDN983060:DDN983062 DNJ983060:DNJ983062 DXF983060:DXF983062 EHB983060:EHB983062 EQX983060:EQX983062 FAT983060:FAT983062 FKP983060:FKP983062 FUL983060:FUL983062 GEH983060:GEH983062 GOD983060:GOD983062 GXZ983060:GXZ983062 HHV983060:HHV983062 HRR983060:HRR983062 IBN983060:IBN983062 ILJ983060:ILJ983062 IVF983060:IVF983062 JFB983060:JFB983062 JOX983060:JOX983062 JYT983060:JYT983062 KIP983060:KIP983062 KSL983060:KSL983062 LCH983060:LCH983062 LMD983060:LMD983062 LVZ983060:LVZ983062 MFV983060:MFV983062 MPR983060:MPR983062 MZN983060:MZN983062 NJJ983060:NJJ983062 NTF983060:NTF983062 ODB983060:ODB983062 OMX983060:OMX983062 OWT983060:OWT983062 PGP983060:PGP983062 PQL983060:PQL983062 QAH983060:QAH983062 QKD983060:QKD983062 QTZ983060:QTZ983062 RDV983060:RDV983062 RNR983060:RNR983062 RXN983060:RXN983062 SHJ983060:SHJ983062 SRF983060:SRF983062 TBB983060:TBB983062 TKX983060:TKX983062 TUT983060:TUT983062 UEP983060:UEP983062 UOL983060:UOL983062 UYH983060:UYH983062 VID983060:VID983062 VRZ983060:VRZ983062 WBV983060:WBV983062 WLR983060:WLR983062 WVN983060:WVN983062 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WVN983048:WVN983051 F14:F17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F65550:F65553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F131086:F131089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F196622:F196625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F262158:F262161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F327694:F327697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F393230:F393233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F458766:F458769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F524302:F524305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F589838:F589841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F655374:F655377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F720910:F720913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F786446:F786449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F851982:F851985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F917518:F917521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F983054:F983057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 xr:uid="{00000000-0002-0000-0200-000000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0:E22 JA20:JA22 SW20:SW22 ACS20:ACS22 AMO20:AMO22 AWK20:AWK22 BGG20:BGG22 BQC20:BQC22 BZY20:BZY22 CJU20:CJU22 CTQ20:CTQ22 DDM20:DDM22 DNI20:DNI22 DXE20:DXE22 EHA20:EHA22 EQW20:EQW22 FAS20:FAS22 FKO20:FKO22 FUK20:FUK22 GEG20:GEG22 GOC20:GOC22 GXY20:GXY22 HHU20:HHU22 HRQ20:HRQ22 IBM20:IBM22 ILI20:ILI22 IVE20:IVE22 JFA20:JFA22 JOW20:JOW22 JYS20:JYS22 KIO20:KIO22 KSK20:KSK22 LCG20:LCG22 LMC20:LMC22 LVY20:LVY22 MFU20:MFU22 MPQ20:MPQ22 MZM20:MZM22 NJI20:NJI22 NTE20:NTE22 ODA20:ODA22 OMW20:OMW22 OWS20:OWS22 PGO20:PGO22 PQK20:PQK22 QAG20:QAG22 QKC20:QKC22 QTY20:QTY22 RDU20:RDU22 RNQ20:RNQ22 RXM20:RXM22 SHI20:SHI22 SRE20:SRE22 TBA20:TBA22 TKW20:TKW22 TUS20:TUS22 UEO20:UEO22 UOK20:UOK22 UYG20:UYG22 VIC20:VIC22 VRY20:VRY22 WBU20:WBU22 WLQ20:WLQ22 WVM20:WVM22 E65556:E65558 JA65556:JA65558 SW65556:SW65558 ACS65556:ACS65558 AMO65556:AMO65558 AWK65556:AWK65558 BGG65556:BGG65558 BQC65556:BQC65558 BZY65556:BZY65558 CJU65556:CJU65558 CTQ65556:CTQ65558 DDM65556:DDM65558 DNI65556:DNI65558 DXE65556:DXE65558 EHA65556:EHA65558 EQW65556:EQW65558 FAS65556:FAS65558 FKO65556:FKO65558 FUK65556:FUK65558 GEG65556:GEG65558 GOC65556:GOC65558 GXY65556:GXY65558 HHU65556:HHU65558 HRQ65556:HRQ65558 IBM65556:IBM65558 ILI65556:ILI65558 IVE65556:IVE65558 JFA65556:JFA65558 JOW65556:JOW65558 JYS65556:JYS65558 KIO65556:KIO65558 KSK65556:KSK65558 LCG65556:LCG65558 LMC65556:LMC65558 LVY65556:LVY65558 MFU65556:MFU65558 MPQ65556:MPQ65558 MZM65556:MZM65558 NJI65556:NJI65558 NTE65556:NTE65558 ODA65556:ODA65558 OMW65556:OMW65558 OWS65556:OWS65558 PGO65556:PGO65558 PQK65556:PQK65558 QAG65556:QAG65558 QKC65556:QKC65558 QTY65556:QTY65558 RDU65556:RDU65558 RNQ65556:RNQ65558 RXM65556:RXM65558 SHI65556:SHI65558 SRE65556:SRE65558 TBA65556:TBA65558 TKW65556:TKW65558 TUS65556:TUS65558 UEO65556:UEO65558 UOK65556:UOK65558 UYG65556:UYG65558 VIC65556:VIC65558 VRY65556:VRY65558 WBU65556:WBU65558 WLQ65556:WLQ65558 WVM65556:WVM65558 E131092:E131094 JA131092:JA131094 SW131092:SW131094 ACS131092:ACS131094 AMO131092:AMO131094 AWK131092:AWK131094 BGG131092:BGG131094 BQC131092:BQC131094 BZY131092:BZY131094 CJU131092:CJU131094 CTQ131092:CTQ131094 DDM131092:DDM131094 DNI131092:DNI131094 DXE131092:DXE131094 EHA131092:EHA131094 EQW131092:EQW131094 FAS131092:FAS131094 FKO131092:FKO131094 FUK131092:FUK131094 GEG131092:GEG131094 GOC131092:GOC131094 GXY131092:GXY131094 HHU131092:HHU131094 HRQ131092:HRQ131094 IBM131092:IBM131094 ILI131092:ILI131094 IVE131092:IVE131094 JFA131092:JFA131094 JOW131092:JOW131094 JYS131092:JYS131094 KIO131092:KIO131094 KSK131092:KSK131094 LCG131092:LCG131094 LMC131092:LMC131094 LVY131092:LVY131094 MFU131092:MFU131094 MPQ131092:MPQ131094 MZM131092:MZM131094 NJI131092:NJI131094 NTE131092:NTE131094 ODA131092:ODA131094 OMW131092:OMW131094 OWS131092:OWS131094 PGO131092:PGO131094 PQK131092:PQK131094 QAG131092:QAG131094 QKC131092:QKC131094 QTY131092:QTY131094 RDU131092:RDU131094 RNQ131092:RNQ131094 RXM131092:RXM131094 SHI131092:SHI131094 SRE131092:SRE131094 TBA131092:TBA131094 TKW131092:TKW131094 TUS131092:TUS131094 UEO131092:UEO131094 UOK131092:UOK131094 UYG131092:UYG131094 VIC131092:VIC131094 VRY131092:VRY131094 WBU131092:WBU131094 WLQ131092:WLQ131094 WVM131092:WVM131094 E196628:E196630 JA196628:JA196630 SW196628:SW196630 ACS196628:ACS196630 AMO196628:AMO196630 AWK196628:AWK196630 BGG196628:BGG196630 BQC196628:BQC196630 BZY196628:BZY196630 CJU196628:CJU196630 CTQ196628:CTQ196630 DDM196628:DDM196630 DNI196628:DNI196630 DXE196628:DXE196630 EHA196628:EHA196630 EQW196628:EQW196630 FAS196628:FAS196630 FKO196628:FKO196630 FUK196628:FUK196630 GEG196628:GEG196630 GOC196628:GOC196630 GXY196628:GXY196630 HHU196628:HHU196630 HRQ196628:HRQ196630 IBM196628:IBM196630 ILI196628:ILI196630 IVE196628:IVE196630 JFA196628:JFA196630 JOW196628:JOW196630 JYS196628:JYS196630 KIO196628:KIO196630 KSK196628:KSK196630 LCG196628:LCG196630 LMC196628:LMC196630 LVY196628:LVY196630 MFU196628:MFU196630 MPQ196628:MPQ196630 MZM196628:MZM196630 NJI196628:NJI196630 NTE196628:NTE196630 ODA196628:ODA196630 OMW196628:OMW196630 OWS196628:OWS196630 PGO196628:PGO196630 PQK196628:PQK196630 QAG196628:QAG196630 QKC196628:QKC196630 QTY196628:QTY196630 RDU196628:RDU196630 RNQ196628:RNQ196630 RXM196628:RXM196630 SHI196628:SHI196630 SRE196628:SRE196630 TBA196628:TBA196630 TKW196628:TKW196630 TUS196628:TUS196630 UEO196628:UEO196630 UOK196628:UOK196630 UYG196628:UYG196630 VIC196628:VIC196630 VRY196628:VRY196630 WBU196628:WBU196630 WLQ196628:WLQ196630 WVM196628:WVM196630 E262164:E262166 JA262164:JA262166 SW262164:SW262166 ACS262164:ACS262166 AMO262164:AMO262166 AWK262164:AWK262166 BGG262164:BGG262166 BQC262164:BQC262166 BZY262164:BZY262166 CJU262164:CJU262166 CTQ262164:CTQ262166 DDM262164:DDM262166 DNI262164:DNI262166 DXE262164:DXE262166 EHA262164:EHA262166 EQW262164:EQW262166 FAS262164:FAS262166 FKO262164:FKO262166 FUK262164:FUK262166 GEG262164:GEG262166 GOC262164:GOC262166 GXY262164:GXY262166 HHU262164:HHU262166 HRQ262164:HRQ262166 IBM262164:IBM262166 ILI262164:ILI262166 IVE262164:IVE262166 JFA262164:JFA262166 JOW262164:JOW262166 JYS262164:JYS262166 KIO262164:KIO262166 KSK262164:KSK262166 LCG262164:LCG262166 LMC262164:LMC262166 LVY262164:LVY262166 MFU262164:MFU262166 MPQ262164:MPQ262166 MZM262164:MZM262166 NJI262164:NJI262166 NTE262164:NTE262166 ODA262164:ODA262166 OMW262164:OMW262166 OWS262164:OWS262166 PGO262164:PGO262166 PQK262164:PQK262166 QAG262164:QAG262166 QKC262164:QKC262166 QTY262164:QTY262166 RDU262164:RDU262166 RNQ262164:RNQ262166 RXM262164:RXM262166 SHI262164:SHI262166 SRE262164:SRE262166 TBA262164:TBA262166 TKW262164:TKW262166 TUS262164:TUS262166 UEO262164:UEO262166 UOK262164:UOK262166 UYG262164:UYG262166 VIC262164:VIC262166 VRY262164:VRY262166 WBU262164:WBU262166 WLQ262164:WLQ262166 WVM262164:WVM262166 E327700:E327702 JA327700:JA327702 SW327700:SW327702 ACS327700:ACS327702 AMO327700:AMO327702 AWK327700:AWK327702 BGG327700:BGG327702 BQC327700:BQC327702 BZY327700:BZY327702 CJU327700:CJU327702 CTQ327700:CTQ327702 DDM327700:DDM327702 DNI327700:DNI327702 DXE327700:DXE327702 EHA327700:EHA327702 EQW327700:EQW327702 FAS327700:FAS327702 FKO327700:FKO327702 FUK327700:FUK327702 GEG327700:GEG327702 GOC327700:GOC327702 GXY327700:GXY327702 HHU327700:HHU327702 HRQ327700:HRQ327702 IBM327700:IBM327702 ILI327700:ILI327702 IVE327700:IVE327702 JFA327700:JFA327702 JOW327700:JOW327702 JYS327700:JYS327702 KIO327700:KIO327702 KSK327700:KSK327702 LCG327700:LCG327702 LMC327700:LMC327702 LVY327700:LVY327702 MFU327700:MFU327702 MPQ327700:MPQ327702 MZM327700:MZM327702 NJI327700:NJI327702 NTE327700:NTE327702 ODA327700:ODA327702 OMW327700:OMW327702 OWS327700:OWS327702 PGO327700:PGO327702 PQK327700:PQK327702 QAG327700:QAG327702 QKC327700:QKC327702 QTY327700:QTY327702 RDU327700:RDU327702 RNQ327700:RNQ327702 RXM327700:RXM327702 SHI327700:SHI327702 SRE327700:SRE327702 TBA327700:TBA327702 TKW327700:TKW327702 TUS327700:TUS327702 UEO327700:UEO327702 UOK327700:UOK327702 UYG327700:UYG327702 VIC327700:VIC327702 VRY327700:VRY327702 WBU327700:WBU327702 WLQ327700:WLQ327702 WVM327700:WVM327702 E393236:E393238 JA393236:JA393238 SW393236:SW393238 ACS393236:ACS393238 AMO393236:AMO393238 AWK393236:AWK393238 BGG393236:BGG393238 BQC393236:BQC393238 BZY393236:BZY393238 CJU393236:CJU393238 CTQ393236:CTQ393238 DDM393236:DDM393238 DNI393236:DNI393238 DXE393236:DXE393238 EHA393236:EHA393238 EQW393236:EQW393238 FAS393236:FAS393238 FKO393236:FKO393238 FUK393236:FUK393238 GEG393236:GEG393238 GOC393236:GOC393238 GXY393236:GXY393238 HHU393236:HHU393238 HRQ393236:HRQ393238 IBM393236:IBM393238 ILI393236:ILI393238 IVE393236:IVE393238 JFA393236:JFA393238 JOW393236:JOW393238 JYS393236:JYS393238 KIO393236:KIO393238 KSK393236:KSK393238 LCG393236:LCG393238 LMC393236:LMC393238 LVY393236:LVY393238 MFU393236:MFU393238 MPQ393236:MPQ393238 MZM393236:MZM393238 NJI393236:NJI393238 NTE393236:NTE393238 ODA393236:ODA393238 OMW393236:OMW393238 OWS393236:OWS393238 PGO393236:PGO393238 PQK393236:PQK393238 QAG393236:QAG393238 QKC393236:QKC393238 QTY393236:QTY393238 RDU393236:RDU393238 RNQ393236:RNQ393238 RXM393236:RXM393238 SHI393236:SHI393238 SRE393236:SRE393238 TBA393236:TBA393238 TKW393236:TKW393238 TUS393236:TUS393238 UEO393236:UEO393238 UOK393236:UOK393238 UYG393236:UYG393238 VIC393236:VIC393238 VRY393236:VRY393238 WBU393236:WBU393238 WLQ393236:WLQ393238 WVM393236:WVM393238 E458772:E458774 JA458772:JA458774 SW458772:SW458774 ACS458772:ACS458774 AMO458772:AMO458774 AWK458772:AWK458774 BGG458772:BGG458774 BQC458772:BQC458774 BZY458772:BZY458774 CJU458772:CJU458774 CTQ458772:CTQ458774 DDM458772:DDM458774 DNI458772:DNI458774 DXE458772:DXE458774 EHA458772:EHA458774 EQW458772:EQW458774 FAS458772:FAS458774 FKO458772:FKO458774 FUK458772:FUK458774 GEG458772:GEG458774 GOC458772:GOC458774 GXY458772:GXY458774 HHU458772:HHU458774 HRQ458772:HRQ458774 IBM458772:IBM458774 ILI458772:ILI458774 IVE458772:IVE458774 JFA458772:JFA458774 JOW458772:JOW458774 JYS458772:JYS458774 KIO458772:KIO458774 KSK458772:KSK458774 LCG458772:LCG458774 LMC458772:LMC458774 LVY458772:LVY458774 MFU458772:MFU458774 MPQ458772:MPQ458774 MZM458772:MZM458774 NJI458772:NJI458774 NTE458772:NTE458774 ODA458772:ODA458774 OMW458772:OMW458774 OWS458772:OWS458774 PGO458772:PGO458774 PQK458772:PQK458774 QAG458772:QAG458774 QKC458772:QKC458774 QTY458772:QTY458774 RDU458772:RDU458774 RNQ458772:RNQ458774 RXM458772:RXM458774 SHI458772:SHI458774 SRE458772:SRE458774 TBA458772:TBA458774 TKW458772:TKW458774 TUS458772:TUS458774 UEO458772:UEO458774 UOK458772:UOK458774 UYG458772:UYG458774 VIC458772:VIC458774 VRY458772:VRY458774 WBU458772:WBU458774 WLQ458772:WLQ458774 WVM458772:WVM458774 E524308:E524310 JA524308:JA524310 SW524308:SW524310 ACS524308:ACS524310 AMO524308:AMO524310 AWK524308:AWK524310 BGG524308:BGG524310 BQC524308:BQC524310 BZY524308:BZY524310 CJU524308:CJU524310 CTQ524308:CTQ524310 DDM524308:DDM524310 DNI524308:DNI524310 DXE524308:DXE524310 EHA524308:EHA524310 EQW524308:EQW524310 FAS524308:FAS524310 FKO524308:FKO524310 FUK524308:FUK524310 GEG524308:GEG524310 GOC524308:GOC524310 GXY524308:GXY524310 HHU524308:HHU524310 HRQ524308:HRQ524310 IBM524308:IBM524310 ILI524308:ILI524310 IVE524308:IVE524310 JFA524308:JFA524310 JOW524308:JOW524310 JYS524308:JYS524310 KIO524308:KIO524310 KSK524308:KSK524310 LCG524308:LCG524310 LMC524308:LMC524310 LVY524308:LVY524310 MFU524308:MFU524310 MPQ524308:MPQ524310 MZM524308:MZM524310 NJI524308:NJI524310 NTE524308:NTE524310 ODA524308:ODA524310 OMW524308:OMW524310 OWS524308:OWS524310 PGO524308:PGO524310 PQK524308:PQK524310 QAG524308:QAG524310 QKC524308:QKC524310 QTY524308:QTY524310 RDU524308:RDU524310 RNQ524308:RNQ524310 RXM524308:RXM524310 SHI524308:SHI524310 SRE524308:SRE524310 TBA524308:TBA524310 TKW524308:TKW524310 TUS524308:TUS524310 UEO524308:UEO524310 UOK524308:UOK524310 UYG524308:UYG524310 VIC524308:VIC524310 VRY524308:VRY524310 WBU524308:WBU524310 WLQ524308:WLQ524310 WVM524308:WVM524310 E589844:E589846 JA589844:JA589846 SW589844:SW589846 ACS589844:ACS589846 AMO589844:AMO589846 AWK589844:AWK589846 BGG589844:BGG589846 BQC589844:BQC589846 BZY589844:BZY589846 CJU589844:CJU589846 CTQ589844:CTQ589846 DDM589844:DDM589846 DNI589844:DNI589846 DXE589844:DXE589846 EHA589844:EHA589846 EQW589844:EQW589846 FAS589844:FAS589846 FKO589844:FKO589846 FUK589844:FUK589846 GEG589844:GEG589846 GOC589844:GOC589846 GXY589844:GXY589846 HHU589844:HHU589846 HRQ589844:HRQ589846 IBM589844:IBM589846 ILI589844:ILI589846 IVE589844:IVE589846 JFA589844:JFA589846 JOW589844:JOW589846 JYS589844:JYS589846 KIO589844:KIO589846 KSK589844:KSK589846 LCG589844:LCG589846 LMC589844:LMC589846 LVY589844:LVY589846 MFU589844:MFU589846 MPQ589844:MPQ589846 MZM589844:MZM589846 NJI589844:NJI589846 NTE589844:NTE589846 ODA589844:ODA589846 OMW589844:OMW589846 OWS589844:OWS589846 PGO589844:PGO589846 PQK589844:PQK589846 QAG589844:QAG589846 QKC589844:QKC589846 QTY589844:QTY589846 RDU589844:RDU589846 RNQ589844:RNQ589846 RXM589844:RXM589846 SHI589844:SHI589846 SRE589844:SRE589846 TBA589844:TBA589846 TKW589844:TKW589846 TUS589844:TUS589846 UEO589844:UEO589846 UOK589844:UOK589846 UYG589844:UYG589846 VIC589844:VIC589846 VRY589844:VRY589846 WBU589844:WBU589846 WLQ589844:WLQ589846 WVM589844:WVM589846 E655380:E655382 JA655380:JA655382 SW655380:SW655382 ACS655380:ACS655382 AMO655380:AMO655382 AWK655380:AWK655382 BGG655380:BGG655382 BQC655380:BQC655382 BZY655380:BZY655382 CJU655380:CJU655382 CTQ655380:CTQ655382 DDM655380:DDM655382 DNI655380:DNI655382 DXE655380:DXE655382 EHA655380:EHA655382 EQW655380:EQW655382 FAS655380:FAS655382 FKO655380:FKO655382 FUK655380:FUK655382 GEG655380:GEG655382 GOC655380:GOC655382 GXY655380:GXY655382 HHU655380:HHU655382 HRQ655380:HRQ655382 IBM655380:IBM655382 ILI655380:ILI655382 IVE655380:IVE655382 JFA655380:JFA655382 JOW655380:JOW655382 JYS655380:JYS655382 KIO655380:KIO655382 KSK655380:KSK655382 LCG655380:LCG655382 LMC655380:LMC655382 LVY655380:LVY655382 MFU655380:MFU655382 MPQ655380:MPQ655382 MZM655380:MZM655382 NJI655380:NJI655382 NTE655380:NTE655382 ODA655380:ODA655382 OMW655380:OMW655382 OWS655380:OWS655382 PGO655380:PGO655382 PQK655380:PQK655382 QAG655380:QAG655382 QKC655380:QKC655382 QTY655380:QTY655382 RDU655380:RDU655382 RNQ655380:RNQ655382 RXM655380:RXM655382 SHI655380:SHI655382 SRE655380:SRE655382 TBA655380:TBA655382 TKW655380:TKW655382 TUS655380:TUS655382 UEO655380:UEO655382 UOK655380:UOK655382 UYG655380:UYG655382 VIC655380:VIC655382 VRY655380:VRY655382 WBU655380:WBU655382 WLQ655380:WLQ655382 WVM655380:WVM655382 E720916:E720918 JA720916:JA720918 SW720916:SW720918 ACS720916:ACS720918 AMO720916:AMO720918 AWK720916:AWK720918 BGG720916:BGG720918 BQC720916:BQC720918 BZY720916:BZY720918 CJU720916:CJU720918 CTQ720916:CTQ720918 DDM720916:DDM720918 DNI720916:DNI720918 DXE720916:DXE720918 EHA720916:EHA720918 EQW720916:EQW720918 FAS720916:FAS720918 FKO720916:FKO720918 FUK720916:FUK720918 GEG720916:GEG720918 GOC720916:GOC720918 GXY720916:GXY720918 HHU720916:HHU720918 HRQ720916:HRQ720918 IBM720916:IBM720918 ILI720916:ILI720918 IVE720916:IVE720918 JFA720916:JFA720918 JOW720916:JOW720918 JYS720916:JYS720918 KIO720916:KIO720918 KSK720916:KSK720918 LCG720916:LCG720918 LMC720916:LMC720918 LVY720916:LVY720918 MFU720916:MFU720918 MPQ720916:MPQ720918 MZM720916:MZM720918 NJI720916:NJI720918 NTE720916:NTE720918 ODA720916:ODA720918 OMW720916:OMW720918 OWS720916:OWS720918 PGO720916:PGO720918 PQK720916:PQK720918 QAG720916:QAG720918 QKC720916:QKC720918 QTY720916:QTY720918 RDU720916:RDU720918 RNQ720916:RNQ720918 RXM720916:RXM720918 SHI720916:SHI720918 SRE720916:SRE720918 TBA720916:TBA720918 TKW720916:TKW720918 TUS720916:TUS720918 UEO720916:UEO720918 UOK720916:UOK720918 UYG720916:UYG720918 VIC720916:VIC720918 VRY720916:VRY720918 WBU720916:WBU720918 WLQ720916:WLQ720918 WVM720916:WVM720918 E786452:E786454 JA786452:JA786454 SW786452:SW786454 ACS786452:ACS786454 AMO786452:AMO786454 AWK786452:AWK786454 BGG786452:BGG786454 BQC786452:BQC786454 BZY786452:BZY786454 CJU786452:CJU786454 CTQ786452:CTQ786454 DDM786452:DDM786454 DNI786452:DNI786454 DXE786452:DXE786454 EHA786452:EHA786454 EQW786452:EQW786454 FAS786452:FAS786454 FKO786452:FKO786454 FUK786452:FUK786454 GEG786452:GEG786454 GOC786452:GOC786454 GXY786452:GXY786454 HHU786452:HHU786454 HRQ786452:HRQ786454 IBM786452:IBM786454 ILI786452:ILI786454 IVE786452:IVE786454 JFA786452:JFA786454 JOW786452:JOW786454 JYS786452:JYS786454 KIO786452:KIO786454 KSK786452:KSK786454 LCG786452:LCG786454 LMC786452:LMC786454 LVY786452:LVY786454 MFU786452:MFU786454 MPQ786452:MPQ786454 MZM786452:MZM786454 NJI786452:NJI786454 NTE786452:NTE786454 ODA786452:ODA786454 OMW786452:OMW786454 OWS786452:OWS786454 PGO786452:PGO786454 PQK786452:PQK786454 QAG786452:QAG786454 QKC786452:QKC786454 QTY786452:QTY786454 RDU786452:RDU786454 RNQ786452:RNQ786454 RXM786452:RXM786454 SHI786452:SHI786454 SRE786452:SRE786454 TBA786452:TBA786454 TKW786452:TKW786454 TUS786452:TUS786454 UEO786452:UEO786454 UOK786452:UOK786454 UYG786452:UYG786454 VIC786452:VIC786454 VRY786452:VRY786454 WBU786452:WBU786454 WLQ786452:WLQ786454 WVM786452:WVM786454 E851988:E851990 JA851988:JA851990 SW851988:SW851990 ACS851988:ACS851990 AMO851988:AMO851990 AWK851988:AWK851990 BGG851988:BGG851990 BQC851988:BQC851990 BZY851988:BZY851990 CJU851988:CJU851990 CTQ851988:CTQ851990 DDM851988:DDM851990 DNI851988:DNI851990 DXE851988:DXE851990 EHA851988:EHA851990 EQW851988:EQW851990 FAS851988:FAS851990 FKO851988:FKO851990 FUK851988:FUK851990 GEG851988:GEG851990 GOC851988:GOC851990 GXY851988:GXY851990 HHU851988:HHU851990 HRQ851988:HRQ851990 IBM851988:IBM851990 ILI851988:ILI851990 IVE851988:IVE851990 JFA851988:JFA851990 JOW851988:JOW851990 JYS851988:JYS851990 KIO851988:KIO851990 KSK851988:KSK851990 LCG851988:LCG851990 LMC851988:LMC851990 LVY851988:LVY851990 MFU851988:MFU851990 MPQ851988:MPQ851990 MZM851988:MZM851990 NJI851988:NJI851990 NTE851988:NTE851990 ODA851988:ODA851990 OMW851988:OMW851990 OWS851988:OWS851990 PGO851988:PGO851990 PQK851988:PQK851990 QAG851988:QAG851990 QKC851988:QKC851990 QTY851988:QTY851990 RDU851988:RDU851990 RNQ851988:RNQ851990 RXM851988:RXM851990 SHI851988:SHI851990 SRE851988:SRE851990 TBA851988:TBA851990 TKW851988:TKW851990 TUS851988:TUS851990 UEO851988:UEO851990 UOK851988:UOK851990 UYG851988:UYG851990 VIC851988:VIC851990 VRY851988:VRY851990 WBU851988:WBU851990 WLQ851988:WLQ851990 WVM851988:WVM851990 E917524:E917526 JA917524:JA917526 SW917524:SW917526 ACS917524:ACS917526 AMO917524:AMO917526 AWK917524:AWK917526 BGG917524:BGG917526 BQC917524:BQC917526 BZY917524:BZY917526 CJU917524:CJU917526 CTQ917524:CTQ917526 DDM917524:DDM917526 DNI917524:DNI917526 DXE917524:DXE917526 EHA917524:EHA917526 EQW917524:EQW917526 FAS917524:FAS917526 FKO917524:FKO917526 FUK917524:FUK917526 GEG917524:GEG917526 GOC917524:GOC917526 GXY917524:GXY917526 HHU917524:HHU917526 HRQ917524:HRQ917526 IBM917524:IBM917526 ILI917524:ILI917526 IVE917524:IVE917526 JFA917524:JFA917526 JOW917524:JOW917526 JYS917524:JYS917526 KIO917524:KIO917526 KSK917524:KSK917526 LCG917524:LCG917526 LMC917524:LMC917526 LVY917524:LVY917526 MFU917524:MFU917526 MPQ917524:MPQ917526 MZM917524:MZM917526 NJI917524:NJI917526 NTE917524:NTE917526 ODA917524:ODA917526 OMW917524:OMW917526 OWS917524:OWS917526 PGO917524:PGO917526 PQK917524:PQK917526 QAG917524:QAG917526 QKC917524:QKC917526 QTY917524:QTY917526 RDU917524:RDU917526 RNQ917524:RNQ917526 RXM917524:RXM917526 SHI917524:SHI917526 SRE917524:SRE917526 TBA917524:TBA917526 TKW917524:TKW917526 TUS917524:TUS917526 UEO917524:UEO917526 UOK917524:UOK917526 UYG917524:UYG917526 VIC917524:VIC917526 VRY917524:VRY917526 WBU917524:WBU917526 WLQ917524:WLQ917526 WVM917524:WVM917526 E983060:E983062 JA983060:JA983062 SW983060:SW983062 ACS983060:ACS983062 AMO983060:AMO983062 AWK983060:AWK983062 BGG983060:BGG983062 BQC983060:BQC983062 BZY983060:BZY983062 CJU983060:CJU983062 CTQ983060:CTQ983062 DDM983060:DDM983062 DNI983060:DNI983062 DXE983060:DXE983062 EHA983060:EHA983062 EQW983060:EQW983062 FAS983060:FAS983062 FKO983060:FKO983062 FUK983060:FUK983062 GEG983060:GEG983062 GOC983060:GOC983062 GXY983060:GXY983062 HHU983060:HHU983062 HRQ983060:HRQ983062 IBM983060:IBM983062 ILI983060:ILI983062 IVE983060:IVE983062 JFA983060:JFA983062 JOW983060:JOW983062 JYS983060:JYS983062 KIO983060:KIO983062 KSK983060:KSK983062 LCG983060:LCG983062 LMC983060:LMC983062 LVY983060:LVY983062 MFU983060:MFU983062 MPQ983060:MPQ983062 MZM983060:MZM983062 NJI983060:NJI983062 NTE983060:NTE983062 ODA983060:ODA983062 OMW983060:OMW983062 OWS983060:OWS983062 PGO983060:PGO983062 PQK983060:PQK983062 QAG983060:QAG983062 QKC983060:QKC983062 QTY983060:QTY983062 RDU983060:RDU983062 RNQ983060:RNQ983062 RXM983060:RXM983062 SHI983060:SHI983062 SRE983060:SRE983062 TBA983060:TBA983062 TKW983060:TKW983062 TUS983060:TUS983062 UEO983060:UEO983062 UOK983060:UOK983062 UYG983060:UYG983062 VIC983060:VIC983062 VRY983060:VRY983062 WBU983060:WBU983062 WLQ983060:WLQ983062 WVM983060:WVM983062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544:E65547 JA65544:JA65547 SW65544:SW65547 ACS65544:ACS65547 AMO65544:AMO65547 AWK65544:AWK65547 BGG65544:BGG65547 BQC65544:BQC65547 BZY65544:BZY65547 CJU65544:CJU65547 CTQ65544:CTQ65547 DDM65544:DDM65547 DNI65544:DNI65547 DXE65544:DXE65547 EHA65544:EHA65547 EQW65544:EQW65547 FAS65544:FAS65547 FKO65544:FKO65547 FUK65544:FUK65547 GEG65544:GEG65547 GOC65544:GOC65547 GXY65544:GXY65547 HHU65544:HHU65547 HRQ65544:HRQ65547 IBM65544:IBM65547 ILI65544:ILI65547 IVE65544:IVE65547 JFA65544:JFA65547 JOW65544:JOW65547 JYS65544:JYS65547 KIO65544:KIO65547 KSK65544:KSK65547 LCG65544:LCG65547 LMC65544:LMC65547 LVY65544:LVY65547 MFU65544:MFU65547 MPQ65544:MPQ65547 MZM65544:MZM65547 NJI65544:NJI65547 NTE65544:NTE65547 ODA65544:ODA65547 OMW65544:OMW65547 OWS65544:OWS65547 PGO65544:PGO65547 PQK65544:PQK65547 QAG65544:QAG65547 QKC65544:QKC65547 QTY65544:QTY65547 RDU65544:RDU65547 RNQ65544:RNQ65547 RXM65544:RXM65547 SHI65544:SHI65547 SRE65544:SRE65547 TBA65544:TBA65547 TKW65544:TKW65547 TUS65544:TUS65547 UEO65544:UEO65547 UOK65544:UOK65547 UYG65544:UYG65547 VIC65544:VIC65547 VRY65544:VRY65547 WBU65544:WBU65547 WLQ65544:WLQ65547 WVM65544:WVM65547 E131080:E131083 JA131080:JA131083 SW131080:SW131083 ACS131080:ACS131083 AMO131080:AMO131083 AWK131080:AWK131083 BGG131080:BGG131083 BQC131080:BQC131083 BZY131080:BZY131083 CJU131080:CJU131083 CTQ131080:CTQ131083 DDM131080:DDM131083 DNI131080:DNI131083 DXE131080:DXE131083 EHA131080:EHA131083 EQW131080:EQW131083 FAS131080:FAS131083 FKO131080:FKO131083 FUK131080:FUK131083 GEG131080:GEG131083 GOC131080:GOC131083 GXY131080:GXY131083 HHU131080:HHU131083 HRQ131080:HRQ131083 IBM131080:IBM131083 ILI131080:ILI131083 IVE131080:IVE131083 JFA131080:JFA131083 JOW131080:JOW131083 JYS131080:JYS131083 KIO131080:KIO131083 KSK131080:KSK131083 LCG131080:LCG131083 LMC131080:LMC131083 LVY131080:LVY131083 MFU131080:MFU131083 MPQ131080:MPQ131083 MZM131080:MZM131083 NJI131080:NJI131083 NTE131080:NTE131083 ODA131080:ODA131083 OMW131080:OMW131083 OWS131080:OWS131083 PGO131080:PGO131083 PQK131080:PQK131083 QAG131080:QAG131083 QKC131080:QKC131083 QTY131080:QTY131083 RDU131080:RDU131083 RNQ131080:RNQ131083 RXM131080:RXM131083 SHI131080:SHI131083 SRE131080:SRE131083 TBA131080:TBA131083 TKW131080:TKW131083 TUS131080:TUS131083 UEO131080:UEO131083 UOK131080:UOK131083 UYG131080:UYG131083 VIC131080:VIC131083 VRY131080:VRY131083 WBU131080:WBU131083 WLQ131080:WLQ131083 WVM131080:WVM131083 E196616:E196619 JA196616:JA196619 SW196616:SW196619 ACS196616:ACS196619 AMO196616:AMO196619 AWK196616:AWK196619 BGG196616:BGG196619 BQC196616:BQC196619 BZY196616:BZY196619 CJU196616:CJU196619 CTQ196616:CTQ196619 DDM196616:DDM196619 DNI196616:DNI196619 DXE196616:DXE196619 EHA196616:EHA196619 EQW196616:EQW196619 FAS196616:FAS196619 FKO196616:FKO196619 FUK196616:FUK196619 GEG196616:GEG196619 GOC196616:GOC196619 GXY196616:GXY196619 HHU196616:HHU196619 HRQ196616:HRQ196619 IBM196616:IBM196619 ILI196616:ILI196619 IVE196616:IVE196619 JFA196616:JFA196619 JOW196616:JOW196619 JYS196616:JYS196619 KIO196616:KIO196619 KSK196616:KSK196619 LCG196616:LCG196619 LMC196616:LMC196619 LVY196616:LVY196619 MFU196616:MFU196619 MPQ196616:MPQ196619 MZM196616:MZM196619 NJI196616:NJI196619 NTE196616:NTE196619 ODA196616:ODA196619 OMW196616:OMW196619 OWS196616:OWS196619 PGO196616:PGO196619 PQK196616:PQK196619 QAG196616:QAG196619 QKC196616:QKC196619 QTY196616:QTY196619 RDU196616:RDU196619 RNQ196616:RNQ196619 RXM196616:RXM196619 SHI196616:SHI196619 SRE196616:SRE196619 TBA196616:TBA196619 TKW196616:TKW196619 TUS196616:TUS196619 UEO196616:UEO196619 UOK196616:UOK196619 UYG196616:UYG196619 VIC196616:VIC196619 VRY196616:VRY196619 WBU196616:WBU196619 WLQ196616:WLQ196619 WVM196616:WVM196619 E262152:E262155 JA262152:JA262155 SW262152:SW262155 ACS262152:ACS262155 AMO262152:AMO262155 AWK262152:AWK262155 BGG262152:BGG262155 BQC262152:BQC262155 BZY262152:BZY262155 CJU262152:CJU262155 CTQ262152:CTQ262155 DDM262152:DDM262155 DNI262152:DNI262155 DXE262152:DXE262155 EHA262152:EHA262155 EQW262152:EQW262155 FAS262152:FAS262155 FKO262152:FKO262155 FUK262152:FUK262155 GEG262152:GEG262155 GOC262152:GOC262155 GXY262152:GXY262155 HHU262152:HHU262155 HRQ262152:HRQ262155 IBM262152:IBM262155 ILI262152:ILI262155 IVE262152:IVE262155 JFA262152:JFA262155 JOW262152:JOW262155 JYS262152:JYS262155 KIO262152:KIO262155 KSK262152:KSK262155 LCG262152:LCG262155 LMC262152:LMC262155 LVY262152:LVY262155 MFU262152:MFU262155 MPQ262152:MPQ262155 MZM262152:MZM262155 NJI262152:NJI262155 NTE262152:NTE262155 ODA262152:ODA262155 OMW262152:OMW262155 OWS262152:OWS262155 PGO262152:PGO262155 PQK262152:PQK262155 QAG262152:QAG262155 QKC262152:QKC262155 QTY262152:QTY262155 RDU262152:RDU262155 RNQ262152:RNQ262155 RXM262152:RXM262155 SHI262152:SHI262155 SRE262152:SRE262155 TBA262152:TBA262155 TKW262152:TKW262155 TUS262152:TUS262155 UEO262152:UEO262155 UOK262152:UOK262155 UYG262152:UYG262155 VIC262152:VIC262155 VRY262152:VRY262155 WBU262152:WBU262155 WLQ262152:WLQ262155 WVM262152:WVM262155 E327688:E327691 JA327688:JA327691 SW327688:SW327691 ACS327688:ACS327691 AMO327688:AMO327691 AWK327688:AWK327691 BGG327688:BGG327691 BQC327688:BQC327691 BZY327688:BZY327691 CJU327688:CJU327691 CTQ327688:CTQ327691 DDM327688:DDM327691 DNI327688:DNI327691 DXE327688:DXE327691 EHA327688:EHA327691 EQW327688:EQW327691 FAS327688:FAS327691 FKO327688:FKO327691 FUK327688:FUK327691 GEG327688:GEG327691 GOC327688:GOC327691 GXY327688:GXY327691 HHU327688:HHU327691 HRQ327688:HRQ327691 IBM327688:IBM327691 ILI327688:ILI327691 IVE327688:IVE327691 JFA327688:JFA327691 JOW327688:JOW327691 JYS327688:JYS327691 KIO327688:KIO327691 KSK327688:KSK327691 LCG327688:LCG327691 LMC327688:LMC327691 LVY327688:LVY327691 MFU327688:MFU327691 MPQ327688:MPQ327691 MZM327688:MZM327691 NJI327688:NJI327691 NTE327688:NTE327691 ODA327688:ODA327691 OMW327688:OMW327691 OWS327688:OWS327691 PGO327688:PGO327691 PQK327688:PQK327691 QAG327688:QAG327691 QKC327688:QKC327691 QTY327688:QTY327691 RDU327688:RDU327691 RNQ327688:RNQ327691 RXM327688:RXM327691 SHI327688:SHI327691 SRE327688:SRE327691 TBA327688:TBA327691 TKW327688:TKW327691 TUS327688:TUS327691 UEO327688:UEO327691 UOK327688:UOK327691 UYG327688:UYG327691 VIC327688:VIC327691 VRY327688:VRY327691 WBU327688:WBU327691 WLQ327688:WLQ327691 WVM327688:WVM327691 E393224:E393227 JA393224:JA393227 SW393224:SW393227 ACS393224:ACS393227 AMO393224:AMO393227 AWK393224:AWK393227 BGG393224:BGG393227 BQC393224:BQC393227 BZY393224:BZY393227 CJU393224:CJU393227 CTQ393224:CTQ393227 DDM393224:DDM393227 DNI393224:DNI393227 DXE393224:DXE393227 EHA393224:EHA393227 EQW393224:EQW393227 FAS393224:FAS393227 FKO393224:FKO393227 FUK393224:FUK393227 GEG393224:GEG393227 GOC393224:GOC393227 GXY393224:GXY393227 HHU393224:HHU393227 HRQ393224:HRQ393227 IBM393224:IBM393227 ILI393224:ILI393227 IVE393224:IVE393227 JFA393224:JFA393227 JOW393224:JOW393227 JYS393224:JYS393227 KIO393224:KIO393227 KSK393224:KSK393227 LCG393224:LCG393227 LMC393224:LMC393227 LVY393224:LVY393227 MFU393224:MFU393227 MPQ393224:MPQ393227 MZM393224:MZM393227 NJI393224:NJI393227 NTE393224:NTE393227 ODA393224:ODA393227 OMW393224:OMW393227 OWS393224:OWS393227 PGO393224:PGO393227 PQK393224:PQK393227 QAG393224:QAG393227 QKC393224:QKC393227 QTY393224:QTY393227 RDU393224:RDU393227 RNQ393224:RNQ393227 RXM393224:RXM393227 SHI393224:SHI393227 SRE393224:SRE393227 TBA393224:TBA393227 TKW393224:TKW393227 TUS393224:TUS393227 UEO393224:UEO393227 UOK393224:UOK393227 UYG393224:UYG393227 VIC393224:VIC393227 VRY393224:VRY393227 WBU393224:WBU393227 WLQ393224:WLQ393227 WVM393224:WVM393227 E458760:E458763 JA458760:JA458763 SW458760:SW458763 ACS458760:ACS458763 AMO458760:AMO458763 AWK458760:AWK458763 BGG458760:BGG458763 BQC458760:BQC458763 BZY458760:BZY458763 CJU458760:CJU458763 CTQ458760:CTQ458763 DDM458760:DDM458763 DNI458760:DNI458763 DXE458760:DXE458763 EHA458760:EHA458763 EQW458760:EQW458763 FAS458760:FAS458763 FKO458760:FKO458763 FUK458760:FUK458763 GEG458760:GEG458763 GOC458760:GOC458763 GXY458760:GXY458763 HHU458760:HHU458763 HRQ458760:HRQ458763 IBM458760:IBM458763 ILI458760:ILI458763 IVE458760:IVE458763 JFA458760:JFA458763 JOW458760:JOW458763 JYS458760:JYS458763 KIO458760:KIO458763 KSK458760:KSK458763 LCG458760:LCG458763 LMC458760:LMC458763 LVY458760:LVY458763 MFU458760:MFU458763 MPQ458760:MPQ458763 MZM458760:MZM458763 NJI458760:NJI458763 NTE458760:NTE458763 ODA458760:ODA458763 OMW458760:OMW458763 OWS458760:OWS458763 PGO458760:PGO458763 PQK458760:PQK458763 QAG458760:QAG458763 QKC458760:QKC458763 QTY458760:QTY458763 RDU458760:RDU458763 RNQ458760:RNQ458763 RXM458760:RXM458763 SHI458760:SHI458763 SRE458760:SRE458763 TBA458760:TBA458763 TKW458760:TKW458763 TUS458760:TUS458763 UEO458760:UEO458763 UOK458760:UOK458763 UYG458760:UYG458763 VIC458760:VIC458763 VRY458760:VRY458763 WBU458760:WBU458763 WLQ458760:WLQ458763 WVM458760:WVM458763 E524296:E524299 JA524296:JA524299 SW524296:SW524299 ACS524296:ACS524299 AMO524296:AMO524299 AWK524296:AWK524299 BGG524296:BGG524299 BQC524296:BQC524299 BZY524296:BZY524299 CJU524296:CJU524299 CTQ524296:CTQ524299 DDM524296:DDM524299 DNI524296:DNI524299 DXE524296:DXE524299 EHA524296:EHA524299 EQW524296:EQW524299 FAS524296:FAS524299 FKO524296:FKO524299 FUK524296:FUK524299 GEG524296:GEG524299 GOC524296:GOC524299 GXY524296:GXY524299 HHU524296:HHU524299 HRQ524296:HRQ524299 IBM524296:IBM524299 ILI524296:ILI524299 IVE524296:IVE524299 JFA524296:JFA524299 JOW524296:JOW524299 JYS524296:JYS524299 KIO524296:KIO524299 KSK524296:KSK524299 LCG524296:LCG524299 LMC524296:LMC524299 LVY524296:LVY524299 MFU524296:MFU524299 MPQ524296:MPQ524299 MZM524296:MZM524299 NJI524296:NJI524299 NTE524296:NTE524299 ODA524296:ODA524299 OMW524296:OMW524299 OWS524296:OWS524299 PGO524296:PGO524299 PQK524296:PQK524299 QAG524296:QAG524299 QKC524296:QKC524299 QTY524296:QTY524299 RDU524296:RDU524299 RNQ524296:RNQ524299 RXM524296:RXM524299 SHI524296:SHI524299 SRE524296:SRE524299 TBA524296:TBA524299 TKW524296:TKW524299 TUS524296:TUS524299 UEO524296:UEO524299 UOK524296:UOK524299 UYG524296:UYG524299 VIC524296:VIC524299 VRY524296:VRY524299 WBU524296:WBU524299 WLQ524296:WLQ524299 WVM524296:WVM524299 E589832:E589835 JA589832:JA589835 SW589832:SW589835 ACS589832:ACS589835 AMO589832:AMO589835 AWK589832:AWK589835 BGG589832:BGG589835 BQC589832:BQC589835 BZY589832:BZY589835 CJU589832:CJU589835 CTQ589832:CTQ589835 DDM589832:DDM589835 DNI589832:DNI589835 DXE589832:DXE589835 EHA589832:EHA589835 EQW589832:EQW589835 FAS589832:FAS589835 FKO589832:FKO589835 FUK589832:FUK589835 GEG589832:GEG589835 GOC589832:GOC589835 GXY589832:GXY589835 HHU589832:HHU589835 HRQ589832:HRQ589835 IBM589832:IBM589835 ILI589832:ILI589835 IVE589832:IVE589835 JFA589832:JFA589835 JOW589832:JOW589835 JYS589832:JYS589835 KIO589832:KIO589835 KSK589832:KSK589835 LCG589832:LCG589835 LMC589832:LMC589835 LVY589832:LVY589835 MFU589832:MFU589835 MPQ589832:MPQ589835 MZM589832:MZM589835 NJI589832:NJI589835 NTE589832:NTE589835 ODA589832:ODA589835 OMW589832:OMW589835 OWS589832:OWS589835 PGO589832:PGO589835 PQK589832:PQK589835 QAG589832:QAG589835 QKC589832:QKC589835 QTY589832:QTY589835 RDU589832:RDU589835 RNQ589832:RNQ589835 RXM589832:RXM589835 SHI589832:SHI589835 SRE589832:SRE589835 TBA589832:TBA589835 TKW589832:TKW589835 TUS589832:TUS589835 UEO589832:UEO589835 UOK589832:UOK589835 UYG589832:UYG589835 VIC589832:VIC589835 VRY589832:VRY589835 WBU589832:WBU589835 WLQ589832:WLQ589835 WVM589832:WVM589835 E655368:E655371 JA655368:JA655371 SW655368:SW655371 ACS655368:ACS655371 AMO655368:AMO655371 AWK655368:AWK655371 BGG655368:BGG655371 BQC655368:BQC655371 BZY655368:BZY655371 CJU655368:CJU655371 CTQ655368:CTQ655371 DDM655368:DDM655371 DNI655368:DNI655371 DXE655368:DXE655371 EHA655368:EHA655371 EQW655368:EQW655371 FAS655368:FAS655371 FKO655368:FKO655371 FUK655368:FUK655371 GEG655368:GEG655371 GOC655368:GOC655371 GXY655368:GXY655371 HHU655368:HHU655371 HRQ655368:HRQ655371 IBM655368:IBM655371 ILI655368:ILI655371 IVE655368:IVE655371 JFA655368:JFA655371 JOW655368:JOW655371 JYS655368:JYS655371 KIO655368:KIO655371 KSK655368:KSK655371 LCG655368:LCG655371 LMC655368:LMC655371 LVY655368:LVY655371 MFU655368:MFU655371 MPQ655368:MPQ655371 MZM655368:MZM655371 NJI655368:NJI655371 NTE655368:NTE655371 ODA655368:ODA655371 OMW655368:OMW655371 OWS655368:OWS655371 PGO655368:PGO655371 PQK655368:PQK655371 QAG655368:QAG655371 QKC655368:QKC655371 QTY655368:QTY655371 RDU655368:RDU655371 RNQ655368:RNQ655371 RXM655368:RXM655371 SHI655368:SHI655371 SRE655368:SRE655371 TBA655368:TBA655371 TKW655368:TKW655371 TUS655368:TUS655371 UEO655368:UEO655371 UOK655368:UOK655371 UYG655368:UYG655371 VIC655368:VIC655371 VRY655368:VRY655371 WBU655368:WBU655371 WLQ655368:WLQ655371 WVM655368:WVM655371 E720904:E720907 JA720904:JA720907 SW720904:SW720907 ACS720904:ACS720907 AMO720904:AMO720907 AWK720904:AWK720907 BGG720904:BGG720907 BQC720904:BQC720907 BZY720904:BZY720907 CJU720904:CJU720907 CTQ720904:CTQ720907 DDM720904:DDM720907 DNI720904:DNI720907 DXE720904:DXE720907 EHA720904:EHA720907 EQW720904:EQW720907 FAS720904:FAS720907 FKO720904:FKO720907 FUK720904:FUK720907 GEG720904:GEG720907 GOC720904:GOC720907 GXY720904:GXY720907 HHU720904:HHU720907 HRQ720904:HRQ720907 IBM720904:IBM720907 ILI720904:ILI720907 IVE720904:IVE720907 JFA720904:JFA720907 JOW720904:JOW720907 JYS720904:JYS720907 KIO720904:KIO720907 KSK720904:KSK720907 LCG720904:LCG720907 LMC720904:LMC720907 LVY720904:LVY720907 MFU720904:MFU720907 MPQ720904:MPQ720907 MZM720904:MZM720907 NJI720904:NJI720907 NTE720904:NTE720907 ODA720904:ODA720907 OMW720904:OMW720907 OWS720904:OWS720907 PGO720904:PGO720907 PQK720904:PQK720907 QAG720904:QAG720907 QKC720904:QKC720907 QTY720904:QTY720907 RDU720904:RDU720907 RNQ720904:RNQ720907 RXM720904:RXM720907 SHI720904:SHI720907 SRE720904:SRE720907 TBA720904:TBA720907 TKW720904:TKW720907 TUS720904:TUS720907 UEO720904:UEO720907 UOK720904:UOK720907 UYG720904:UYG720907 VIC720904:VIC720907 VRY720904:VRY720907 WBU720904:WBU720907 WLQ720904:WLQ720907 WVM720904:WVM720907 E786440:E786443 JA786440:JA786443 SW786440:SW786443 ACS786440:ACS786443 AMO786440:AMO786443 AWK786440:AWK786443 BGG786440:BGG786443 BQC786440:BQC786443 BZY786440:BZY786443 CJU786440:CJU786443 CTQ786440:CTQ786443 DDM786440:DDM786443 DNI786440:DNI786443 DXE786440:DXE786443 EHA786440:EHA786443 EQW786440:EQW786443 FAS786440:FAS786443 FKO786440:FKO786443 FUK786440:FUK786443 GEG786440:GEG786443 GOC786440:GOC786443 GXY786440:GXY786443 HHU786440:HHU786443 HRQ786440:HRQ786443 IBM786440:IBM786443 ILI786440:ILI786443 IVE786440:IVE786443 JFA786440:JFA786443 JOW786440:JOW786443 JYS786440:JYS786443 KIO786440:KIO786443 KSK786440:KSK786443 LCG786440:LCG786443 LMC786440:LMC786443 LVY786440:LVY786443 MFU786440:MFU786443 MPQ786440:MPQ786443 MZM786440:MZM786443 NJI786440:NJI786443 NTE786440:NTE786443 ODA786440:ODA786443 OMW786440:OMW786443 OWS786440:OWS786443 PGO786440:PGO786443 PQK786440:PQK786443 QAG786440:QAG786443 QKC786440:QKC786443 QTY786440:QTY786443 RDU786440:RDU786443 RNQ786440:RNQ786443 RXM786440:RXM786443 SHI786440:SHI786443 SRE786440:SRE786443 TBA786440:TBA786443 TKW786440:TKW786443 TUS786440:TUS786443 UEO786440:UEO786443 UOK786440:UOK786443 UYG786440:UYG786443 VIC786440:VIC786443 VRY786440:VRY786443 WBU786440:WBU786443 WLQ786440:WLQ786443 WVM786440:WVM786443 E851976:E851979 JA851976:JA851979 SW851976:SW851979 ACS851976:ACS851979 AMO851976:AMO851979 AWK851976:AWK851979 BGG851976:BGG851979 BQC851976:BQC851979 BZY851976:BZY851979 CJU851976:CJU851979 CTQ851976:CTQ851979 DDM851976:DDM851979 DNI851976:DNI851979 DXE851976:DXE851979 EHA851976:EHA851979 EQW851976:EQW851979 FAS851976:FAS851979 FKO851976:FKO851979 FUK851976:FUK851979 GEG851976:GEG851979 GOC851976:GOC851979 GXY851976:GXY851979 HHU851976:HHU851979 HRQ851976:HRQ851979 IBM851976:IBM851979 ILI851976:ILI851979 IVE851976:IVE851979 JFA851976:JFA851979 JOW851976:JOW851979 JYS851976:JYS851979 KIO851976:KIO851979 KSK851976:KSK851979 LCG851976:LCG851979 LMC851976:LMC851979 LVY851976:LVY851979 MFU851976:MFU851979 MPQ851976:MPQ851979 MZM851976:MZM851979 NJI851976:NJI851979 NTE851976:NTE851979 ODA851976:ODA851979 OMW851976:OMW851979 OWS851976:OWS851979 PGO851976:PGO851979 PQK851976:PQK851979 QAG851976:QAG851979 QKC851976:QKC851979 QTY851976:QTY851979 RDU851976:RDU851979 RNQ851976:RNQ851979 RXM851976:RXM851979 SHI851976:SHI851979 SRE851976:SRE851979 TBA851976:TBA851979 TKW851976:TKW851979 TUS851976:TUS851979 UEO851976:UEO851979 UOK851976:UOK851979 UYG851976:UYG851979 VIC851976:VIC851979 VRY851976:VRY851979 WBU851976:WBU851979 WLQ851976:WLQ851979 WVM851976:WVM851979 E917512:E917515 JA917512:JA917515 SW917512:SW917515 ACS917512:ACS917515 AMO917512:AMO917515 AWK917512:AWK917515 BGG917512:BGG917515 BQC917512:BQC917515 BZY917512:BZY917515 CJU917512:CJU917515 CTQ917512:CTQ917515 DDM917512:DDM917515 DNI917512:DNI917515 DXE917512:DXE917515 EHA917512:EHA917515 EQW917512:EQW917515 FAS917512:FAS917515 FKO917512:FKO917515 FUK917512:FUK917515 GEG917512:GEG917515 GOC917512:GOC917515 GXY917512:GXY917515 HHU917512:HHU917515 HRQ917512:HRQ917515 IBM917512:IBM917515 ILI917512:ILI917515 IVE917512:IVE917515 JFA917512:JFA917515 JOW917512:JOW917515 JYS917512:JYS917515 KIO917512:KIO917515 KSK917512:KSK917515 LCG917512:LCG917515 LMC917512:LMC917515 LVY917512:LVY917515 MFU917512:MFU917515 MPQ917512:MPQ917515 MZM917512:MZM917515 NJI917512:NJI917515 NTE917512:NTE917515 ODA917512:ODA917515 OMW917512:OMW917515 OWS917512:OWS917515 PGO917512:PGO917515 PQK917512:PQK917515 QAG917512:QAG917515 QKC917512:QKC917515 QTY917512:QTY917515 RDU917512:RDU917515 RNQ917512:RNQ917515 RXM917512:RXM917515 SHI917512:SHI917515 SRE917512:SRE917515 TBA917512:TBA917515 TKW917512:TKW917515 TUS917512:TUS917515 UEO917512:UEO917515 UOK917512:UOK917515 UYG917512:UYG917515 VIC917512:VIC917515 VRY917512:VRY917515 WBU917512:WBU917515 WLQ917512:WLQ917515 WVM917512:WVM917515 E983048:E983051 JA983048:JA983051 SW983048:SW983051 ACS983048:ACS983051 AMO983048:AMO983051 AWK983048:AWK983051 BGG983048:BGG983051 BQC983048:BQC983051 BZY983048:BZY983051 CJU983048:CJU983051 CTQ983048:CTQ983051 DDM983048:DDM983051 DNI983048:DNI983051 DXE983048:DXE983051 EHA983048:EHA983051 EQW983048:EQW983051 FAS983048:FAS983051 FKO983048:FKO983051 FUK983048:FUK983051 GEG983048:GEG983051 GOC983048:GOC983051 GXY983048:GXY983051 HHU983048:HHU983051 HRQ983048:HRQ983051 IBM983048:IBM983051 ILI983048:ILI983051 IVE983048:IVE983051 JFA983048:JFA983051 JOW983048:JOW983051 JYS983048:JYS983051 KIO983048:KIO983051 KSK983048:KSK983051 LCG983048:LCG983051 LMC983048:LMC983051 LVY983048:LVY983051 MFU983048:MFU983051 MPQ983048:MPQ983051 MZM983048:MZM983051 NJI983048:NJI983051 NTE983048:NTE983051 ODA983048:ODA983051 OMW983048:OMW983051 OWS983048:OWS983051 PGO983048:PGO983051 PQK983048:PQK983051 QAG983048:QAG983051 QKC983048:QKC983051 QTY983048:QTY983051 RDU983048:RDU983051 RNQ983048:RNQ983051 RXM983048:RXM983051 SHI983048:SHI983051 SRE983048:SRE983051 TBA983048:TBA983051 TKW983048:TKW983051 TUS983048:TUS983051 UEO983048:UEO983051 UOK983048:UOK983051 UYG983048:UYG983051 VIC983048:VIC983051 VRY983048:VRY983051 WBU983048:WBU983051 WLQ983048:WLQ983051 WVM983048:WVM983051 E14:E17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xr:uid="{00000000-0002-0000-0200-00000100000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WLS983059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WVO98305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xr:uid="{00000000-0002-0000-0200-000002000000}">
      <formula1>0</formula1>
    </dataValidation>
  </dataValidations>
  <pageMargins left="0.18" right="0.75" top="0.17" bottom="1" header="0.5" footer="0.5"/>
  <pageSetup scale="9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K39"/>
  <sheetViews>
    <sheetView workbookViewId="0">
      <selection sqref="A1:C1"/>
    </sheetView>
  </sheetViews>
  <sheetFormatPr defaultRowHeight="14.5" x14ac:dyDescent="0.35"/>
  <cols>
    <col min="1" max="1" width="26" bestFit="1" customWidth="1"/>
    <col min="2" max="2" width="49.1796875" bestFit="1" customWidth="1"/>
    <col min="3" max="3" width="70" customWidth="1"/>
    <col min="4" max="4" width="15.453125" customWidth="1"/>
  </cols>
  <sheetData>
    <row r="1" spans="1:63" s="17" customFormat="1" x14ac:dyDescent="0.35">
      <c r="A1" s="216" t="s">
        <v>72</v>
      </c>
      <c r="B1" s="216"/>
      <c r="C1" s="216"/>
    </row>
    <row r="2" spans="1:63" x14ac:dyDescent="0.35">
      <c r="A2" s="217" t="s">
        <v>17</v>
      </c>
      <c r="B2" s="217"/>
      <c r="C2" s="217"/>
    </row>
    <row r="3" spans="1:63" ht="25.5" customHeight="1" x14ac:dyDescent="0.35">
      <c r="A3" s="18" t="s">
        <v>8</v>
      </c>
      <c r="B3" s="18" t="s">
        <v>18</v>
      </c>
      <c r="C3" s="18" t="s">
        <v>19</v>
      </c>
    </row>
    <row r="4" spans="1:63" ht="20.25" customHeight="1" x14ac:dyDescent="0.35">
      <c r="A4" s="218" t="s">
        <v>73</v>
      </c>
      <c r="B4" s="19" t="s">
        <v>74</v>
      </c>
      <c r="C4" s="20" t="s">
        <v>75</v>
      </c>
    </row>
    <row r="5" spans="1:63" ht="26" x14ac:dyDescent="0.35">
      <c r="A5" s="219"/>
      <c r="B5" s="21" t="s">
        <v>76</v>
      </c>
      <c r="C5" s="11" t="s">
        <v>289</v>
      </c>
    </row>
    <row r="6" spans="1:63" ht="26" x14ac:dyDescent="0.35">
      <c r="A6" s="219"/>
      <c r="B6" s="21" t="s">
        <v>77</v>
      </c>
      <c r="C6" s="11" t="s">
        <v>78</v>
      </c>
    </row>
    <row r="7" spans="1:63" ht="26" x14ac:dyDescent="0.35">
      <c r="A7" s="219"/>
      <c r="B7" s="21" t="s">
        <v>79</v>
      </c>
      <c r="C7" s="11" t="s">
        <v>88</v>
      </c>
    </row>
    <row r="8" spans="1:63" ht="52.5" x14ac:dyDescent="0.35">
      <c r="A8" s="220"/>
      <c r="B8" s="21" t="s">
        <v>80</v>
      </c>
      <c r="C8" s="21" t="s">
        <v>89</v>
      </c>
    </row>
    <row r="9" spans="1:63" x14ac:dyDescent="0.35">
      <c r="A9" s="221" t="s">
        <v>81</v>
      </c>
      <c r="B9" s="21" t="s">
        <v>82</v>
      </c>
      <c r="C9" s="21" t="s">
        <v>83</v>
      </c>
    </row>
    <row r="10" spans="1:63" x14ac:dyDescent="0.35">
      <c r="A10" s="221"/>
      <c r="B10" s="21" t="s">
        <v>84</v>
      </c>
      <c r="C10" s="21" t="s">
        <v>85</v>
      </c>
    </row>
    <row r="11" spans="1:63" ht="39.5" x14ac:dyDescent="0.35">
      <c r="A11" s="221"/>
      <c r="B11" s="21" t="s">
        <v>86</v>
      </c>
      <c r="C11" s="21" t="s">
        <v>87</v>
      </c>
    </row>
    <row r="12" spans="1:63" s="70" customFormat="1" x14ac:dyDescent="0.35">
      <c r="A12" s="222" t="s">
        <v>264</v>
      </c>
      <c r="B12" s="223" t="s">
        <v>270</v>
      </c>
      <c r="C12" s="226" t="s">
        <v>265</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row>
    <row r="13" spans="1:63" s="70" customFormat="1" x14ac:dyDescent="0.35">
      <c r="A13" s="222"/>
      <c r="B13" s="224"/>
      <c r="C13" s="227"/>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63" s="70" customFormat="1" x14ac:dyDescent="0.35">
      <c r="A14" s="222"/>
      <c r="B14" s="224"/>
      <c r="C14" s="71" t="s">
        <v>266</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63" s="70" customFormat="1" x14ac:dyDescent="0.35">
      <c r="A15" s="222"/>
      <c r="B15" s="224"/>
      <c r="C15" s="71" t="s">
        <v>267</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63" s="70" customFormat="1" x14ac:dyDescent="0.35">
      <c r="A16" s="222"/>
      <c r="B16" s="225"/>
      <c r="C16" s="71" t="s">
        <v>268</v>
      </c>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70" customFormat="1" ht="30" customHeight="1" x14ac:dyDescent="0.35">
      <c r="A17" s="222" t="s">
        <v>263</v>
      </c>
      <c r="B17" s="228" t="s">
        <v>271</v>
      </c>
      <c r="C17" s="69" t="s">
        <v>272</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70" customFormat="1" x14ac:dyDescent="0.35">
      <c r="A18" s="222"/>
      <c r="B18" s="228"/>
      <c r="C18" s="69" t="s">
        <v>273</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70" customFormat="1" x14ac:dyDescent="0.35">
      <c r="A19" s="222"/>
      <c r="B19" s="228"/>
      <c r="C19" s="69" t="s">
        <v>274</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70" customFormat="1" x14ac:dyDescent="0.35">
      <c r="A20" s="222"/>
      <c r="B20" s="228"/>
      <c r="C20" s="69" t="s">
        <v>275</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70" customFormat="1" x14ac:dyDescent="0.35">
      <c r="A21" s="222"/>
      <c r="B21" s="228"/>
      <c r="C21" s="69" t="s">
        <v>276</v>
      </c>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row r="22" spans="1:63" x14ac:dyDescent="0.35">
      <c r="A22" s="210" t="s">
        <v>277</v>
      </c>
      <c r="B22" s="213" t="s">
        <v>281</v>
      </c>
      <c r="C22" s="69" t="s">
        <v>278</v>
      </c>
    </row>
    <row r="23" spans="1:63" x14ac:dyDescent="0.35">
      <c r="A23" s="211"/>
      <c r="B23" s="214"/>
      <c r="C23" s="69" t="s">
        <v>279</v>
      </c>
    </row>
    <row r="24" spans="1:63" x14ac:dyDescent="0.35">
      <c r="A24" s="212"/>
      <c r="B24" s="215"/>
      <c r="C24" s="69" t="s">
        <v>280</v>
      </c>
    </row>
    <row r="25" spans="1:63" ht="26" x14ac:dyDescent="0.35">
      <c r="A25" s="78" t="s">
        <v>290</v>
      </c>
      <c r="B25" s="79" t="s">
        <v>302</v>
      </c>
      <c r="C25" s="76" t="s">
        <v>303</v>
      </c>
    </row>
    <row r="26" spans="1:63" ht="39" x14ac:dyDescent="0.35">
      <c r="A26" s="78" t="s">
        <v>304</v>
      </c>
      <c r="B26" s="79" t="s">
        <v>302</v>
      </c>
      <c r="C26" s="76" t="s">
        <v>292</v>
      </c>
    </row>
    <row r="27" spans="1:63" x14ac:dyDescent="0.35">
      <c r="A27" s="209" t="s">
        <v>294</v>
      </c>
      <c r="B27" s="80" t="s">
        <v>305</v>
      </c>
      <c r="C27" s="81" t="s">
        <v>306</v>
      </c>
    </row>
    <row r="28" spans="1:63" x14ac:dyDescent="0.35">
      <c r="A28" s="209"/>
      <c r="B28" s="80" t="s">
        <v>307</v>
      </c>
      <c r="C28" s="81" t="s">
        <v>308</v>
      </c>
    </row>
    <row r="29" spans="1:63" x14ac:dyDescent="0.35">
      <c r="A29" s="209"/>
      <c r="B29" s="80" t="s">
        <v>309</v>
      </c>
      <c r="C29" s="81" t="s">
        <v>310</v>
      </c>
    </row>
    <row r="30" spans="1:63" x14ac:dyDescent="0.35">
      <c r="A30" s="209"/>
      <c r="B30" s="80" t="s">
        <v>311</v>
      </c>
      <c r="C30" s="81" t="s">
        <v>312</v>
      </c>
    </row>
    <row r="31" spans="1:63" x14ac:dyDescent="0.35">
      <c r="A31" s="209"/>
      <c r="B31" s="80" t="s">
        <v>313</v>
      </c>
      <c r="C31" s="81" t="s">
        <v>314</v>
      </c>
    </row>
    <row r="32" spans="1:63" ht="78" x14ac:dyDescent="0.35">
      <c r="A32" s="209" t="s">
        <v>297</v>
      </c>
      <c r="B32" s="80" t="s">
        <v>315</v>
      </c>
      <c r="C32" s="81" t="s">
        <v>316</v>
      </c>
    </row>
    <row r="33" spans="1:3" ht="26" x14ac:dyDescent="0.35">
      <c r="A33" s="209"/>
      <c r="B33" s="80" t="s">
        <v>317</v>
      </c>
      <c r="C33" s="81" t="s">
        <v>318</v>
      </c>
    </row>
    <row r="34" spans="1:3" ht="26.5" x14ac:dyDescent="0.35">
      <c r="A34" s="209"/>
      <c r="B34" s="80" t="s">
        <v>319</v>
      </c>
      <c r="C34" s="82" t="s">
        <v>320</v>
      </c>
    </row>
    <row r="35" spans="1:3" ht="26" x14ac:dyDescent="0.35">
      <c r="A35" s="209"/>
      <c r="B35" s="80" t="s">
        <v>321</v>
      </c>
      <c r="C35" s="81" t="s">
        <v>322</v>
      </c>
    </row>
    <row r="36" spans="1:3" ht="39" x14ac:dyDescent="0.35">
      <c r="A36" s="209"/>
      <c r="B36" s="80" t="s">
        <v>323</v>
      </c>
      <c r="C36" s="81" t="s">
        <v>324</v>
      </c>
    </row>
    <row r="37" spans="1:3" ht="52" x14ac:dyDescent="0.35">
      <c r="A37" s="209"/>
      <c r="B37" s="80" t="s">
        <v>325</v>
      </c>
      <c r="C37" s="81" t="s">
        <v>326</v>
      </c>
    </row>
    <row r="38" spans="1:3" x14ac:dyDescent="0.35">
      <c r="A38" s="209"/>
      <c r="B38" s="80" t="s">
        <v>327</v>
      </c>
      <c r="C38" s="81" t="s">
        <v>328</v>
      </c>
    </row>
    <row r="39" spans="1:3" ht="26" x14ac:dyDescent="0.35">
      <c r="A39" s="209"/>
      <c r="B39" s="80" t="s">
        <v>329</v>
      </c>
      <c r="C39" s="81" t="s">
        <v>330</v>
      </c>
    </row>
  </sheetData>
  <mergeCells count="13">
    <mergeCell ref="A27:A31"/>
    <mergeCell ref="A32:A39"/>
    <mergeCell ref="A22:A24"/>
    <mergeCell ref="B22:B24"/>
    <mergeCell ref="A1:C1"/>
    <mergeCell ref="A2:C2"/>
    <mergeCell ref="A4:A8"/>
    <mergeCell ref="A9:A11"/>
    <mergeCell ref="A12:A16"/>
    <mergeCell ref="B12:B16"/>
    <mergeCell ref="C12:C13"/>
    <mergeCell ref="B17:B21"/>
    <mergeCell ref="A17:A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topLeftCell="A27" workbookViewId="0">
      <selection activeCell="B27" sqref="B27"/>
    </sheetView>
  </sheetViews>
  <sheetFormatPr defaultRowHeight="14.5" x14ac:dyDescent="0.35"/>
  <cols>
    <col min="1" max="1" width="23.453125" customWidth="1"/>
    <col min="2" max="2" width="30.1796875" customWidth="1"/>
    <col min="3" max="3" width="83.54296875" customWidth="1"/>
  </cols>
  <sheetData>
    <row r="1" spans="1:3" x14ac:dyDescent="0.35">
      <c r="A1" s="216" t="s">
        <v>64</v>
      </c>
      <c r="B1" s="216"/>
      <c r="C1" s="216"/>
    </row>
    <row r="2" spans="1:3" x14ac:dyDescent="0.35">
      <c r="A2" s="217" t="s">
        <v>17</v>
      </c>
      <c r="B2" s="217"/>
      <c r="C2" s="217"/>
    </row>
    <row r="3" spans="1:3" x14ac:dyDescent="0.35">
      <c r="A3" s="7" t="s">
        <v>8</v>
      </c>
      <c r="B3" s="7" t="s">
        <v>18</v>
      </c>
      <c r="C3" s="7" t="s">
        <v>19</v>
      </c>
    </row>
    <row r="4" spans="1:3" x14ac:dyDescent="0.35">
      <c r="A4" s="231" t="s">
        <v>20</v>
      </c>
      <c r="B4" s="231" t="s">
        <v>21</v>
      </c>
      <c r="C4" s="8" t="s">
        <v>22</v>
      </c>
    </row>
    <row r="5" spans="1:3" x14ac:dyDescent="0.35">
      <c r="A5" s="231"/>
      <c r="B5" s="231"/>
      <c r="C5" s="8" t="s">
        <v>23</v>
      </c>
    </row>
    <row r="6" spans="1:3" x14ac:dyDescent="0.35">
      <c r="A6" s="231"/>
      <c r="B6" s="231"/>
      <c r="C6" s="8" t="s">
        <v>24</v>
      </c>
    </row>
    <row r="7" spans="1:3" ht="91" x14ac:dyDescent="0.35">
      <c r="A7" s="231" t="s">
        <v>25</v>
      </c>
      <c r="B7" s="10" t="s">
        <v>26</v>
      </c>
      <c r="C7" s="11" t="s">
        <v>27</v>
      </c>
    </row>
    <row r="8" spans="1:3" ht="65" x14ac:dyDescent="0.35">
      <c r="A8" s="231"/>
      <c r="B8" s="10" t="s">
        <v>28</v>
      </c>
      <c r="C8" s="11" t="s">
        <v>29</v>
      </c>
    </row>
    <row r="9" spans="1:3" x14ac:dyDescent="0.35">
      <c r="A9" s="237" t="s">
        <v>12</v>
      </c>
      <c r="B9" s="229" t="s">
        <v>31</v>
      </c>
      <c r="C9" s="9" t="s">
        <v>30</v>
      </c>
    </row>
    <row r="10" spans="1:3" ht="15" customHeight="1" x14ac:dyDescent="0.35">
      <c r="A10" s="237"/>
      <c r="B10" s="230"/>
      <c r="C10" s="9" t="s">
        <v>32</v>
      </c>
    </row>
    <row r="11" spans="1:3" x14ac:dyDescent="0.35">
      <c r="A11" s="237"/>
      <c r="B11" s="8" t="s">
        <v>33</v>
      </c>
      <c r="C11" s="8" t="s">
        <v>34</v>
      </c>
    </row>
    <row r="12" spans="1:3" ht="65" x14ac:dyDescent="0.35">
      <c r="A12" s="237"/>
      <c r="B12" s="8" t="s">
        <v>35</v>
      </c>
      <c r="C12" s="16" t="s">
        <v>36</v>
      </c>
    </row>
    <row r="13" spans="1:3" ht="26" x14ac:dyDescent="0.35">
      <c r="A13" s="237"/>
      <c r="B13" s="8" t="s">
        <v>37</v>
      </c>
      <c r="C13" s="16" t="s">
        <v>38</v>
      </c>
    </row>
    <row r="14" spans="1:3" x14ac:dyDescent="0.35">
      <c r="A14" s="237"/>
      <c r="B14" s="8" t="s">
        <v>39</v>
      </c>
      <c r="C14" s="8" t="s">
        <v>40</v>
      </c>
    </row>
    <row r="15" spans="1:3" ht="39" x14ac:dyDescent="0.35">
      <c r="A15" s="237" t="s">
        <v>13</v>
      </c>
      <c r="B15" s="8" t="s">
        <v>41</v>
      </c>
      <c r="C15" s="8" t="s">
        <v>42</v>
      </c>
    </row>
    <row r="16" spans="1:3" ht="26" x14ac:dyDescent="0.35">
      <c r="A16" s="237"/>
      <c r="B16" s="9" t="s">
        <v>43</v>
      </c>
      <c r="C16" s="8" t="s">
        <v>44</v>
      </c>
    </row>
    <row r="17" spans="1:3" ht="65" x14ac:dyDescent="0.35">
      <c r="A17" s="237"/>
      <c r="B17" s="8" t="s">
        <v>45</v>
      </c>
      <c r="C17" s="8" t="s">
        <v>46</v>
      </c>
    </row>
    <row r="18" spans="1:3" ht="26" x14ac:dyDescent="0.35">
      <c r="A18" s="236" t="s">
        <v>65</v>
      </c>
      <c r="B18" s="72" t="s">
        <v>47</v>
      </c>
      <c r="C18" s="72" t="s">
        <v>48</v>
      </c>
    </row>
    <row r="19" spans="1:3" x14ac:dyDescent="0.35">
      <c r="A19" s="236"/>
      <c r="B19" s="72" t="s">
        <v>49</v>
      </c>
      <c r="C19" s="72" t="s">
        <v>50</v>
      </c>
    </row>
    <row r="20" spans="1:3" x14ac:dyDescent="0.35">
      <c r="A20" s="236"/>
      <c r="B20" s="72" t="s">
        <v>51</v>
      </c>
      <c r="C20" s="72" t="s">
        <v>52</v>
      </c>
    </row>
    <row r="21" spans="1:3" x14ac:dyDescent="0.35">
      <c r="A21" s="236"/>
      <c r="B21" s="72" t="s">
        <v>53</v>
      </c>
      <c r="C21" s="72" t="s">
        <v>54</v>
      </c>
    </row>
    <row r="22" spans="1:3" ht="26" x14ac:dyDescent="0.35">
      <c r="A22" s="236"/>
      <c r="B22" s="72" t="s">
        <v>55</v>
      </c>
      <c r="C22" s="72" t="s">
        <v>56</v>
      </c>
    </row>
    <row r="23" spans="1:3" ht="26" x14ac:dyDescent="0.35">
      <c r="A23" s="236"/>
      <c r="B23" s="72" t="s">
        <v>57</v>
      </c>
      <c r="C23" s="72" t="s">
        <v>95</v>
      </c>
    </row>
    <row r="24" spans="1:3" ht="39" x14ac:dyDescent="0.35">
      <c r="A24" s="234" t="s">
        <v>286</v>
      </c>
      <c r="B24" s="234" t="s">
        <v>285</v>
      </c>
      <c r="C24" s="72" t="s">
        <v>282</v>
      </c>
    </row>
    <row r="25" spans="1:3" ht="26" x14ac:dyDescent="0.35">
      <c r="A25" s="235"/>
      <c r="B25" s="235"/>
      <c r="C25" s="72" t="s">
        <v>283</v>
      </c>
    </row>
    <row r="26" spans="1:3" ht="43.5" x14ac:dyDescent="0.35">
      <c r="A26" s="235"/>
      <c r="B26" s="235"/>
      <c r="C26" s="73" t="s">
        <v>284</v>
      </c>
    </row>
    <row r="27" spans="1:3" ht="232" x14ac:dyDescent="0.35">
      <c r="A27" s="232" t="s">
        <v>300</v>
      </c>
      <c r="B27" s="94" t="s">
        <v>395</v>
      </c>
      <c r="C27" s="94" t="s">
        <v>354</v>
      </c>
    </row>
    <row r="28" spans="1:3" ht="87" x14ac:dyDescent="0.35">
      <c r="A28" s="233"/>
      <c r="B28" s="94" t="s">
        <v>356</v>
      </c>
      <c r="C28" s="94" t="s">
        <v>355</v>
      </c>
    </row>
  </sheetData>
  <mergeCells count="12">
    <mergeCell ref="A27:A28"/>
    <mergeCell ref="A24:A26"/>
    <mergeCell ref="B24:B26"/>
    <mergeCell ref="A18:A23"/>
    <mergeCell ref="A9:A14"/>
    <mergeCell ref="A15:A17"/>
    <mergeCell ref="A1:C1"/>
    <mergeCell ref="A2:C2"/>
    <mergeCell ref="B9:B10"/>
    <mergeCell ref="A4:A6"/>
    <mergeCell ref="B4:B6"/>
    <mergeCell ref="A7:A8"/>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workbookViewId="0">
      <selection activeCell="F4" sqref="F4"/>
    </sheetView>
  </sheetViews>
  <sheetFormatPr defaultRowHeight="14.5" x14ac:dyDescent="0.35"/>
  <cols>
    <col min="1" max="1" width="59.453125" customWidth="1"/>
    <col min="2" max="2" width="43.81640625" bestFit="1" customWidth="1"/>
    <col min="3" max="3" width="30.54296875" bestFit="1" customWidth="1"/>
    <col min="4" max="4" width="17.54296875" bestFit="1" customWidth="1"/>
  </cols>
  <sheetData>
    <row r="1" spans="1:4" ht="23" thickBot="1" x14ac:dyDescent="0.4">
      <c r="A1" s="85"/>
      <c r="B1" s="92"/>
      <c r="C1" s="238" t="s">
        <v>331</v>
      </c>
      <c r="D1" s="238" t="s">
        <v>332</v>
      </c>
    </row>
    <row r="2" spans="1:4" ht="25" customHeight="1" thickBot="1" x14ac:dyDescent="0.4">
      <c r="A2" s="86" t="s">
        <v>333</v>
      </c>
      <c r="B2" s="87" t="s">
        <v>334</v>
      </c>
      <c r="C2" s="239"/>
      <c r="D2" s="239"/>
    </row>
    <row r="3" spans="1:4" ht="25" customHeight="1" thickBot="1" x14ac:dyDescent="0.4">
      <c r="A3" s="88" t="s">
        <v>335</v>
      </c>
      <c r="B3" s="89">
        <v>0.05</v>
      </c>
      <c r="C3" s="90" t="s">
        <v>336</v>
      </c>
      <c r="D3" s="90" t="s">
        <v>97</v>
      </c>
    </row>
    <row r="4" spans="1:4" ht="25" customHeight="1" thickBot="1" x14ac:dyDescent="0.4">
      <c r="A4" s="88" t="s">
        <v>337</v>
      </c>
      <c r="B4" s="90" t="s">
        <v>338</v>
      </c>
      <c r="C4" s="90" t="s">
        <v>339</v>
      </c>
      <c r="D4" s="90">
        <v>1</v>
      </c>
    </row>
    <row r="5" spans="1:4" ht="25" customHeight="1" thickBot="1" x14ac:dyDescent="0.4">
      <c r="A5" s="88" t="s">
        <v>340</v>
      </c>
      <c r="B5" s="89">
        <v>0.25</v>
      </c>
      <c r="C5" s="90" t="s">
        <v>339</v>
      </c>
      <c r="D5" s="90">
        <v>2</v>
      </c>
    </row>
    <row r="6" spans="1:4" ht="25" customHeight="1" thickBot="1" x14ac:dyDescent="0.4">
      <c r="A6" s="88" t="s">
        <v>341</v>
      </c>
      <c r="B6" s="89">
        <v>0.4</v>
      </c>
      <c r="C6" s="90" t="s">
        <v>339</v>
      </c>
      <c r="D6" s="90">
        <v>2</v>
      </c>
    </row>
    <row r="7" spans="1:4" ht="25" customHeight="1" thickBot="1" x14ac:dyDescent="0.4">
      <c r="A7" s="88" t="s">
        <v>342</v>
      </c>
      <c r="B7" s="89">
        <v>0.3</v>
      </c>
      <c r="C7" s="90" t="s">
        <v>343</v>
      </c>
      <c r="D7" s="90" t="s">
        <v>97</v>
      </c>
    </row>
    <row r="8" spans="1:4" ht="25" customHeight="1" thickBot="1" x14ac:dyDescent="0.4">
      <c r="A8" s="88" t="s">
        <v>344</v>
      </c>
      <c r="B8" s="93">
        <v>1</v>
      </c>
      <c r="C8" s="90"/>
      <c r="D8" s="91"/>
    </row>
  </sheetData>
  <mergeCells count="2">
    <mergeCell ref="C1:C2"/>
    <mergeCell ref="D1:D2"/>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
  <sheetViews>
    <sheetView workbookViewId="0">
      <selection activeCell="B9" sqref="B9"/>
    </sheetView>
  </sheetViews>
  <sheetFormatPr defaultRowHeight="14.5" x14ac:dyDescent="0.35"/>
  <cols>
    <col min="1" max="1" width="24.7265625" bestFit="1" customWidth="1"/>
    <col min="2" max="2" width="88.81640625" bestFit="1" customWidth="1"/>
  </cols>
  <sheetData>
    <row r="1" spans="1:2" x14ac:dyDescent="0.35">
      <c r="A1" s="84" t="s">
        <v>345</v>
      </c>
      <c r="B1" s="83"/>
    </row>
    <row r="2" spans="1:2" x14ac:dyDescent="0.35">
      <c r="A2" s="83"/>
      <c r="B2" s="83"/>
    </row>
    <row r="4" spans="1:2" x14ac:dyDescent="0.35">
      <c r="A4" s="83">
        <v>1</v>
      </c>
      <c r="B4" s="83" t="s">
        <v>346</v>
      </c>
    </row>
    <row r="5" spans="1:2" x14ac:dyDescent="0.35">
      <c r="A5" s="83">
        <v>2</v>
      </c>
      <c r="B5" s="83" t="s">
        <v>347</v>
      </c>
    </row>
    <row r="6" spans="1:2" x14ac:dyDescent="0.35">
      <c r="A6" s="83">
        <v>3</v>
      </c>
      <c r="B6" s="83" t="s">
        <v>348</v>
      </c>
    </row>
    <row r="7" spans="1:2" ht="87" x14ac:dyDescent="0.35">
      <c r="A7" s="83">
        <v>4</v>
      </c>
      <c r="B7" s="94" t="s">
        <v>360</v>
      </c>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B2" sqref="B2"/>
    </sheetView>
  </sheetViews>
  <sheetFormatPr defaultRowHeight="14.5" x14ac:dyDescent="0.35"/>
  <cols>
    <col min="1" max="1" width="36.7265625" customWidth="1"/>
    <col min="2" max="2" width="121.26953125" customWidth="1"/>
  </cols>
  <sheetData>
    <row r="1" spans="1:2" s="13" customFormat="1" ht="19.5" customHeight="1" x14ac:dyDescent="0.35">
      <c r="A1" s="12" t="s">
        <v>8</v>
      </c>
      <c r="B1" s="12" t="s">
        <v>58</v>
      </c>
    </row>
    <row r="2" spans="1:2" ht="195" x14ac:dyDescent="0.35">
      <c r="A2" s="15" t="s">
        <v>67</v>
      </c>
      <c r="B2" s="8" t="s">
        <v>68</v>
      </c>
    </row>
    <row r="3" spans="1:2" x14ac:dyDescent="0.35">
      <c r="A3" s="240" t="s">
        <v>63</v>
      </c>
      <c r="B3" s="245" t="s">
        <v>69</v>
      </c>
    </row>
    <row r="4" spans="1:2" ht="25.5" customHeight="1" x14ac:dyDescent="0.35">
      <c r="A4" s="241"/>
      <c r="B4" s="246"/>
    </row>
    <row r="5" spans="1:2" x14ac:dyDescent="0.35">
      <c r="A5" s="241"/>
      <c r="B5" s="247"/>
    </row>
    <row r="6" spans="1:2" x14ac:dyDescent="0.35">
      <c r="A6" s="242" t="s">
        <v>66</v>
      </c>
      <c r="B6" s="14" t="s">
        <v>59</v>
      </c>
    </row>
    <row r="7" spans="1:2" x14ac:dyDescent="0.35">
      <c r="A7" s="243"/>
      <c r="B7" s="14" t="s">
        <v>60</v>
      </c>
    </row>
    <row r="8" spans="1:2" x14ac:dyDescent="0.35">
      <c r="A8" s="243"/>
      <c r="B8" s="14" t="s">
        <v>61</v>
      </c>
    </row>
    <row r="9" spans="1:2" ht="41.25" customHeight="1" x14ac:dyDescent="0.35">
      <c r="A9" s="244"/>
      <c r="B9" s="14" t="s">
        <v>62</v>
      </c>
    </row>
  </sheetData>
  <mergeCells count="3">
    <mergeCell ref="A3:A5"/>
    <mergeCell ref="A6:A9"/>
    <mergeCell ref="B3:B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C4B670-5548-474B-9C4D-35C6305BB324}">
  <ds:schemaRefs>
    <ds:schemaRef ds:uri="http://schemas.microsoft.com/office/2006/documentManagement/types"/>
    <ds:schemaRef ds:uri="http://www.w3.org/XML/1998/namespace"/>
    <ds:schemaRef ds:uri="http://purl.org/dc/dcmitype/"/>
    <ds:schemaRef ds:uri="http://purl.org/dc/elements/1.1/"/>
    <ds:schemaRef ds:uri="951c5514-b77c-4532-82d5-a05f2f7d58e2"/>
    <ds:schemaRef ds:uri="http://schemas.microsoft.com/office/2006/metadata/properties"/>
    <ds:schemaRef ds:uri="http://schemas.microsoft.com/office/infopath/2007/PartnerControls"/>
    <ds:schemaRef ds:uri="http://schemas.openxmlformats.org/package/2006/metadata/core-properties"/>
    <ds:schemaRef ds:uri="3c35e321-f73a-4dae-ae38-a0459de24735"/>
    <ds:schemaRef ds:uri="c6f516c4-2602-422c-aa9a-755893ba4f98"/>
    <ds:schemaRef ds:uri="http://purl.org/dc/terms/"/>
  </ds:schemaRefs>
</ds:datastoreItem>
</file>

<file path=customXml/itemProps2.xml><?xml version="1.0" encoding="utf-8"?>
<ds:datastoreItem xmlns:ds="http://schemas.openxmlformats.org/officeDocument/2006/customXml" ds:itemID="{65DA1A31-F4F4-46F6-BA66-EFA568F86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90BE81-B3ED-4D8C-BC1E-9EF9B596D6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ModuleList</vt:lpstr>
      <vt:lpstr>ModuleTOC C_Basic_Advanced</vt:lpstr>
      <vt:lpstr>ModuleTOC&lt;UNIX&gt;_Advanced</vt:lpstr>
      <vt:lpstr>ModuleTOC Unix_ShellScripting</vt:lpstr>
      <vt:lpstr>Stage 1_Scope</vt:lpstr>
      <vt:lpstr>Stage2-Microservice_Cloud_Scope</vt:lpstr>
      <vt:lpstr>EvaluationRubrics</vt:lpstr>
      <vt:lpstr>SupportRequiredFromBU</vt:lpstr>
      <vt:lpstr>Performance_Outcomes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Murugesan, Nandini (Cognizant)</cp:lastModifiedBy>
  <dcterms:created xsi:type="dcterms:W3CDTF">2020-12-22T10:56:38Z</dcterms:created>
  <dcterms:modified xsi:type="dcterms:W3CDTF">2025-02-19T03:10:47Z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