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Urvi_PPT\Powerbi\"/>
    </mc:Choice>
  </mc:AlternateContent>
  <xr:revisionPtr revIDLastSave="0" documentId="13_ncr:1_{1A53A1B6-20FF-44DA-BA5C-D67DBCFE522B}" xr6:coauthVersionLast="47" xr6:coauthVersionMax="47" xr10:uidLastSave="{00000000-0000-0000-0000-000000000000}"/>
  <bookViews>
    <workbookView xWindow="-110" yWindow="-110" windowWidth="19420" windowHeight="10300" activeTab="2" xr2:uid="{8A33FDF8-D8B7-418C-A237-0A4256D7D730}"/>
  </bookViews>
  <sheets>
    <sheet name="Dashboard" sheetId="14" r:id="rId1"/>
    <sheet name="SalesData" sheetId="1" r:id="rId2"/>
    <sheet name="Pivot Tables" sheetId="10" r:id="rId3"/>
  </sheets>
  <definedNames>
    <definedName name="Slicer_Month">#N/A</definedName>
    <definedName name="Slicer_Quart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 i="10" l="1"/>
  <c r="B40" i="10" s="1"/>
  <c r="B34" i="10"/>
  <c r="B30" i="10"/>
  <c r="B35" i="10" l="1"/>
  <c r="B31" i="10"/>
</calcChain>
</file>

<file path=xl/sharedStrings.xml><?xml version="1.0" encoding="utf-8"?>
<sst xmlns="http://schemas.openxmlformats.org/spreadsheetml/2006/main" count="174" uniqueCount="39">
  <si>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</si>
  <si>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</si>
  <si>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</si>
  <si>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</si>
  <si>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</si>
  <si>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</si>
  <si>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</si>
  <si>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</si>
  <si>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</si>
  <si>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</si>
  <si>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</si>
  <si>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</si>
  <si>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</si>
  <si>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</si>
  <si>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</si>
  <si>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</si>
  <si>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</si>
  <si>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</si>
  <si>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</si>
  <si>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</si>
  <si>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</si>
  <si>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Grand Total</t>
  </si>
  <si>
    <t>Sum of Sales</t>
  </si>
  <si>
    <t>Sum of Profit</t>
  </si>
  <si>
    <t>Average of Sales Completion Rate</t>
  </si>
  <si>
    <t>Average of Profit Completion Rate</t>
  </si>
  <si>
    <t>Average of Customer Completion Rate</t>
  </si>
  <si>
    <t>Sum of Target Sales</t>
  </si>
  <si>
    <t>Sum of Customers</t>
  </si>
  <si>
    <t>Values</t>
  </si>
  <si>
    <t>Sales InCompletion Rate</t>
  </si>
  <si>
    <t xml:space="preserve"> Sales</t>
  </si>
  <si>
    <t xml:space="preserve"> Profit</t>
  </si>
  <si>
    <t>Customer</t>
  </si>
  <si>
    <t>value</t>
  </si>
  <si>
    <t>Average of Profit</t>
  </si>
  <si>
    <t>Profit InCompletion Rate</t>
  </si>
  <si>
    <t xml:space="preserve"> Customer InCompletion Rate</t>
  </si>
  <si>
    <t xml:space="preserve"> Customer Completion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</si>
</sst>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5C]#,##0.00"/>
    <numFmt numFmtId="165" formatCode="0.000000000000000%"/>
  </numFmts>
  <fonts count="2" x14ac:knownFonts="1">
    <font>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theme="8" tint="-0.499984740745262"/>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35">
    <xf numFmtId="0" fontId="0" fillId="0" borderId="0" xfId="0"/>
    <xf numFmtId="0" fontId="1" fillId="0" borderId="1" xfId="0" applyFont="1" applyBorder="1" applyAlignment="1">
      <alignment wrapText="1"/>
    </xf>
    <xf numFmtId="0" fontId="1" fillId="3" borderId="1" xfId="0" applyFont="1" applyFill="1" applyBorder="1" applyAlignment="1">
      <alignment vertical="center" wrapText="1"/>
    </xf>
    <xf numFmtId="3" fontId="1" fillId="3" borderId="1" xfId="0" applyNumberFormat="1" applyFont="1" applyFill="1" applyBorder="1" applyAlignment="1">
      <alignment horizontal="right" vertical="center" wrapText="1"/>
    </xf>
    <xf numFmtId="0" fontId="1" fillId="3" borderId="1" xfId="0" applyFont="1" applyFill="1" applyBorder="1" applyAlignment="1">
      <alignment horizontal="right" vertical="center" wrapText="1"/>
    </xf>
    <xf numFmtId="0" fontId="1" fillId="4" borderId="1" xfId="0" applyFont="1" applyFill="1" applyBorder="1" applyAlignment="1">
      <alignment vertical="center" wrapText="1"/>
    </xf>
    <xf numFmtId="3" fontId="1" fillId="4" borderId="1" xfId="0" applyNumberFormat="1" applyFont="1" applyFill="1" applyBorder="1" applyAlignment="1">
      <alignment horizontal="right" vertical="center" wrapText="1"/>
    </xf>
    <xf numFmtId="0" fontId="1" fillId="4" borderId="1" xfId="0" applyFont="1" applyFill="1" applyBorder="1" applyAlignment="1">
      <alignment horizontal="right" vertical="center" wrapText="1"/>
    </xf>
    <xf numFmtId="0" fontId="0" fillId="0" borderId="0" xfId="0" pivotButton="1"/>
    <xf numFmtId="0" fontId="0" fillId="0" borderId="2" xfId="0" pivotButton="1" applyBorder="1"/>
    <xf numFmtId="0" fontId="0" fillId="0" borderId="2" xfId="0" applyBorder="1"/>
    <xf numFmtId="0" fontId="0" fillId="0" borderId="2" xfId="0" applyBorder="1" applyAlignment="1">
      <alignment horizontal="left"/>
    </xf>
    <xf numFmtId="10" fontId="0" fillId="0" borderId="0" xfId="0" applyNumberFormat="1"/>
    <xf numFmtId="17" fontId="1" fillId="3" borderId="3" xfId="0" applyNumberFormat="1" applyFont="1" applyFill="1" applyBorder="1" applyAlignment="1">
      <alignment horizontal="right" vertical="center" wrapText="1"/>
    </xf>
    <xf numFmtId="17" fontId="1" fillId="4" borderId="3" xfId="0" applyNumberFormat="1" applyFont="1" applyFill="1" applyBorder="1" applyAlignment="1">
      <alignment horizontal="right" vertical="center" wrapText="1"/>
    </xf>
    <xf numFmtId="0" fontId="1" fillId="2" borderId="5" xfId="0" applyFont="1" applyFill="1" applyBorder="1" applyAlignment="1">
      <alignment vertical="center" wrapText="1"/>
    </xf>
    <xf numFmtId="0" fontId="1" fillId="2" borderId="6" xfId="0" applyFont="1" applyFill="1" applyBorder="1" applyAlignment="1">
      <alignment vertical="center" wrapText="1"/>
    </xf>
    <xf numFmtId="0" fontId="1" fillId="2" borderId="7" xfId="0" applyFont="1" applyFill="1" applyBorder="1" applyAlignment="1">
      <alignment vertical="center" wrapText="1"/>
    </xf>
    <xf numFmtId="17" fontId="1" fillId="3" borderId="8" xfId="0" applyNumberFormat="1" applyFont="1" applyFill="1" applyBorder="1" applyAlignment="1">
      <alignment horizontal="right" vertical="center" wrapText="1"/>
    </xf>
    <xf numFmtId="0" fontId="1" fillId="3" borderId="9" xfId="0" applyFont="1" applyFill="1" applyBorder="1" applyAlignment="1">
      <alignment vertical="center" wrapText="1"/>
    </xf>
    <xf numFmtId="3" fontId="1" fillId="3" borderId="9" xfId="0" applyNumberFormat="1" applyFont="1" applyFill="1" applyBorder="1" applyAlignment="1">
      <alignment horizontal="right" vertical="center" wrapText="1"/>
    </xf>
    <xf numFmtId="0" fontId="1" fillId="3" borderId="9" xfId="0" applyFont="1" applyFill="1" applyBorder="1" applyAlignment="1">
      <alignment horizontal="right" vertical="center" wrapText="1"/>
    </xf>
    <xf numFmtId="0" fontId="1" fillId="3" borderId="4" xfId="0" applyFont="1" applyFill="1" applyBorder="1" applyAlignment="1">
      <alignment horizontal="right" vertical="center" wrapText="1"/>
    </xf>
    <xf numFmtId="0" fontId="1" fillId="4" borderId="4" xfId="0" applyFont="1" applyFill="1" applyBorder="1" applyAlignment="1">
      <alignment horizontal="right" vertical="center" wrapText="1"/>
    </xf>
    <xf numFmtId="0" fontId="1" fillId="3" borderId="10" xfId="0" applyFont="1" applyFill="1" applyBorder="1" applyAlignment="1">
      <alignment horizontal="right" vertical="center" wrapText="1"/>
    </xf>
    <xf numFmtId="17" fontId="0" fillId="0" borderId="2" xfId="0" applyNumberFormat="1" applyBorder="1" applyAlignment="1">
      <alignment horizontal="left"/>
    </xf>
    <xf numFmtId="0" fontId="0" fillId="0" borderId="2" xfId="0" pivotButton="1" applyBorder="1" applyAlignment="1">
      <alignment vertical="top"/>
    </xf>
    <xf numFmtId="0" fontId="0" fillId="0" borderId="0" xfId="0" applyAlignment="1">
      <alignment vertical="top"/>
    </xf>
    <xf numFmtId="0" fontId="0" fillId="0" borderId="2" xfId="0" applyBorder="1" applyAlignment="1">
      <alignment vertical="top" wrapText="1"/>
    </xf>
    <xf numFmtId="3" fontId="0" fillId="0" borderId="2" xfId="0" applyNumberFormat="1" applyBorder="1"/>
    <xf numFmtId="10" fontId="0" fillId="0" borderId="2" xfId="0" applyNumberFormat="1" applyBorder="1"/>
    <xf numFmtId="164" fontId="0" fillId="0" borderId="2" xfId="0" applyNumberFormat="1" applyBorder="1"/>
    <xf numFmtId="0" fontId="0" fillId="5" borderId="0" xfId="0" applyFill="1"/>
    <xf numFmtId="2" fontId="0" fillId="0" borderId="2" xfId="0" applyNumberFormat="1" applyBorder="1"/>
    <xf numFmtId="165" fontId="0" fillId="0" borderId="2" xfId="0" applyNumberFormat="1" applyBorder="1"/>
  </cellXfs>
  <cellStyles count="1">
    <cellStyle name="Normal" xfId="0" builtinId="0"/>
  </cellStyles>
  <dxfs count="54">
    <dxf>
      <numFmt numFmtId="164" formatCode="[$$-45C]#,##0.00"/>
    </dxf>
    <dxf>
      <numFmt numFmtId="164" formatCode="[$$-45C]#,##0.00"/>
    </dxf>
    <dxf>
      <numFmt numFmtId="164" formatCode="[$$-45C]#,##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vertical="top"/>
    </dxf>
    <dxf>
      <alignment vertical="top"/>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numFmt numFmtId="0" formatCode="General"/>
      <fill>
        <patternFill patternType="solid">
          <fgColor indexed="64"/>
          <bgColor rgb="FFB8CCE4"/>
        </patternFill>
      </fill>
      <alignment horizontal="right" vertical="center"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solid">
          <fgColor indexed="64"/>
          <bgColor rgb="FFB8CCE4"/>
        </patternFill>
      </fill>
      <alignment horizontal="right"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solid">
          <fgColor indexed="64"/>
          <bgColor rgb="FFB8CCE4"/>
        </patternFill>
      </fill>
      <alignment horizontal="right"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general"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right"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right"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right"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3" formatCode="#,##0"/>
      <fill>
        <patternFill patternType="solid">
          <fgColor indexed="64"/>
          <bgColor rgb="FFB8CCE4"/>
        </patternFill>
      </fill>
      <alignment horizontal="right"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B8CCE4"/>
        </patternFill>
      </fill>
      <alignment horizontal="general"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22" formatCode="mmm/yy"/>
      <fill>
        <patternFill patternType="solid">
          <fgColor indexed="64"/>
          <bgColor rgb="FFB8CCE4"/>
        </patternFill>
      </fill>
      <alignment horizontal="right" vertical="center"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4F81BD"/>
        </patternFill>
      </fill>
      <alignment horizontal="general" vertical="center"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C00000"/>
                </a:solidFill>
              </a:rPr>
              <a:t>Sales</a:t>
            </a:r>
            <a:r>
              <a:rPr lang="en-IN" baseline="0">
                <a:solidFill>
                  <a:srgbClr val="C00000"/>
                </a:solidFill>
              </a:rPr>
              <a:t> Per Month</a:t>
            </a:r>
            <a:endParaRPr lang="en-IN">
              <a:solidFill>
                <a:srgbClr val="C00000"/>
              </a:solidFill>
            </a:endParaRPr>
          </a:p>
        </c:rich>
      </c:tx>
      <c:layout>
        <c:manualLayout>
          <c:xMode val="edge"/>
          <c:yMode val="edge"/>
          <c:x val="1.4579551601851296E-3"/>
          <c:y val="8.98876404494382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47947346276364"/>
          <c:y val="0.1146959214367867"/>
          <c:w val="0.59250218722659664"/>
          <c:h val="0.73366870807815687"/>
        </c:manualLayout>
      </c:layout>
      <c:barChart>
        <c:barDir val="col"/>
        <c:grouping val="stacked"/>
        <c:varyColors val="0"/>
        <c:ser>
          <c:idx val="0"/>
          <c:order val="0"/>
          <c:tx>
            <c:strRef>
              <c:f>'Pivot Tables'!$I$3</c:f>
              <c:strCache>
                <c:ptCount val="1"/>
                <c:pt idx="0">
                  <c:v>Sum of Sales</c:v>
                </c:pt>
              </c:strCache>
            </c:strRef>
          </c:tx>
          <c:spPr>
            <a:solidFill>
              <a:schemeClr val="accent1"/>
            </a:solidFill>
            <a:ln>
              <a:noFill/>
            </a:ln>
            <a:effectLst/>
          </c:spPr>
          <c:invertIfNegative val="0"/>
          <c:cat>
            <c:strRef>
              <c:f>'Pivot Tables'!$H$4:$H$13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Tables'!$I$4:$I$13</c:f>
              <c:numCache>
                <c:formatCode>#,##0</c:formatCode>
                <c:ptCount val="9"/>
                <c:pt idx="0">
                  <c:v>30000</c:v>
                </c:pt>
                <c:pt idx="1">
                  <c:v>45000</c:v>
                </c:pt>
                <c:pt idx="2">
                  <c:v>59997</c:v>
                </c:pt>
                <c:pt idx="3">
                  <c:v>54999</c:v>
                </c:pt>
                <c:pt idx="4">
                  <c:v>80003</c:v>
                </c:pt>
                <c:pt idx="5">
                  <c:v>100002</c:v>
                </c:pt>
                <c:pt idx="6">
                  <c:v>129941</c:v>
                </c:pt>
                <c:pt idx="7">
                  <c:v>129997</c:v>
                </c:pt>
                <c:pt idx="8">
                  <c:v>124999</c:v>
                </c:pt>
              </c:numCache>
            </c:numRef>
          </c:val>
          <c:extLst>
            <c:ext xmlns:c16="http://schemas.microsoft.com/office/drawing/2014/chart" uri="{C3380CC4-5D6E-409C-BE32-E72D297353CC}">
              <c16:uniqueId val="{00000000-7308-4EE7-A4E0-DF67AB7499D7}"/>
            </c:ext>
          </c:extLst>
        </c:ser>
        <c:ser>
          <c:idx val="1"/>
          <c:order val="1"/>
          <c:tx>
            <c:strRef>
              <c:f>'Pivot Tables'!$J$3</c:f>
              <c:strCache>
                <c:ptCount val="1"/>
                <c:pt idx="0">
                  <c:v>Sum of Target Sales</c:v>
                </c:pt>
              </c:strCache>
            </c:strRef>
          </c:tx>
          <c:spPr>
            <a:solidFill>
              <a:schemeClr val="accent2"/>
            </a:solidFill>
            <a:ln>
              <a:noFill/>
            </a:ln>
            <a:effectLst/>
          </c:spPr>
          <c:invertIfNegative val="0"/>
          <c:cat>
            <c:strRef>
              <c:f>'Pivot Tables'!$H$4:$H$13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Tables'!$J$4:$J$13</c:f>
              <c:numCache>
                <c:formatCode>#,##0</c:formatCode>
                <c:ptCount val="9"/>
                <c:pt idx="0">
                  <c:v>19999</c:v>
                </c:pt>
                <c:pt idx="1">
                  <c:v>10003</c:v>
                </c:pt>
                <c:pt idx="2">
                  <c:v>10003</c:v>
                </c:pt>
                <c:pt idx="3">
                  <c:v>39998</c:v>
                </c:pt>
                <c:pt idx="4">
                  <c:v>19999</c:v>
                </c:pt>
                <c:pt idx="5">
                  <c:v>5999</c:v>
                </c:pt>
                <c:pt idx="6">
                  <c:v>4998</c:v>
                </c:pt>
                <c:pt idx="7">
                  <c:v>4998</c:v>
                </c:pt>
                <c:pt idx="8">
                  <c:v>2002</c:v>
                </c:pt>
              </c:numCache>
            </c:numRef>
          </c:val>
          <c:extLst>
            <c:ext xmlns:c16="http://schemas.microsoft.com/office/drawing/2014/chart" uri="{C3380CC4-5D6E-409C-BE32-E72D297353CC}">
              <c16:uniqueId val="{00000001-7308-4EE7-A4E0-DF67AB7499D7}"/>
            </c:ext>
          </c:extLst>
        </c:ser>
        <c:dLbls>
          <c:showLegendKey val="0"/>
          <c:showVal val="0"/>
          <c:showCatName val="0"/>
          <c:showSerName val="0"/>
          <c:showPercent val="0"/>
          <c:showBubbleSize val="0"/>
        </c:dLbls>
        <c:gapWidth val="150"/>
        <c:overlap val="100"/>
        <c:axId val="958346896"/>
        <c:axId val="367663744"/>
      </c:barChart>
      <c:catAx>
        <c:axId val="9583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63744"/>
        <c:crosses val="autoZero"/>
        <c:auto val="1"/>
        <c:lblAlgn val="ctr"/>
        <c:lblOffset val="100"/>
        <c:noMultiLvlLbl val="0"/>
      </c:catAx>
      <c:valAx>
        <c:axId val="36766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4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100"/>
              <a:t>Customers</a:t>
            </a:r>
            <a:r>
              <a:rPr lang="en-US" sz="1100" baseline="0"/>
              <a:t> Per Month</a:t>
            </a:r>
            <a:endParaRPr lang="en-US" sz="1100"/>
          </a:p>
        </c:rich>
      </c:tx>
      <c:layout>
        <c:manualLayout>
          <c:xMode val="edge"/>
          <c:yMode val="edge"/>
          <c:x val="2.6958342269473114E-2"/>
          <c:y val="2.314814814814814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dLbl>
          <c:idx val="0"/>
          <c:layout>
            <c:manualLayout>
              <c:x val="2.3346303501945512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8659885413156"/>
          <c:y val="0.28590077282006415"/>
          <c:w val="0.74265673989194936"/>
          <c:h val="0.5151279527559055"/>
        </c:manualLayout>
      </c:layout>
      <c:areaChart>
        <c:grouping val="standard"/>
        <c:varyColors val="0"/>
        <c:ser>
          <c:idx val="0"/>
          <c:order val="0"/>
          <c:tx>
            <c:strRef>
              <c:f>'Pivot Tables'!$D$2</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2-1B69-4249-97DF-ED63FBB242F8}"/>
              </c:ext>
            </c:extLst>
          </c:dPt>
          <c:dLbls>
            <c:dLbl>
              <c:idx val="0"/>
              <c:layout>
                <c:manualLayout>
                  <c:x val="2.3346303501945512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69-4249-97DF-ED63FBB242F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Tables'!$C$3:$C$12</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Tables'!$D$3:$D$12</c:f>
              <c:numCache>
                <c:formatCode>General</c:formatCode>
                <c:ptCount val="9"/>
                <c:pt idx="0">
                  <c:v>300</c:v>
                </c:pt>
                <c:pt idx="1">
                  <c:v>310</c:v>
                </c:pt>
                <c:pt idx="2">
                  <c:v>300</c:v>
                </c:pt>
                <c:pt idx="3">
                  <c:v>700</c:v>
                </c:pt>
                <c:pt idx="4">
                  <c:v>650</c:v>
                </c:pt>
                <c:pt idx="5">
                  <c:v>1600</c:v>
                </c:pt>
                <c:pt idx="6">
                  <c:v>1800</c:v>
                </c:pt>
                <c:pt idx="7">
                  <c:v>1700</c:v>
                </c:pt>
                <c:pt idx="8">
                  <c:v>2000</c:v>
                </c:pt>
              </c:numCache>
            </c:numRef>
          </c:val>
          <c:extLst>
            <c:ext xmlns:c16="http://schemas.microsoft.com/office/drawing/2014/chart" uri="{C3380CC4-5D6E-409C-BE32-E72D297353CC}">
              <c16:uniqueId val="{00000000-1B69-4249-97DF-ED63FBB242F8}"/>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839753215"/>
        <c:axId val="839755615"/>
      </c:areaChart>
      <c:catAx>
        <c:axId val="83975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39755615"/>
        <c:crosses val="autoZero"/>
        <c:auto val="1"/>
        <c:lblAlgn val="ctr"/>
        <c:lblOffset val="100"/>
        <c:noMultiLvlLbl val="0"/>
      </c:catAx>
      <c:valAx>
        <c:axId val="83975561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39753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2755905511811"/>
          <c:y val="0.10546077573636629"/>
          <c:w val="0.59250218722659664"/>
          <c:h val="0.73366870807815687"/>
        </c:manualLayout>
      </c:layout>
      <c:barChart>
        <c:barDir val="col"/>
        <c:grouping val="stacked"/>
        <c:varyColors val="0"/>
        <c:ser>
          <c:idx val="0"/>
          <c:order val="0"/>
          <c:tx>
            <c:strRef>
              <c:f>'Pivot Tables'!$I$3</c:f>
              <c:strCache>
                <c:ptCount val="1"/>
                <c:pt idx="0">
                  <c:v>Sum of Sales</c:v>
                </c:pt>
              </c:strCache>
            </c:strRef>
          </c:tx>
          <c:spPr>
            <a:solidFill>
              <a:schemeClr val="accent1"/>
            </a:solidFill>
            <a:ln>
              <a:noFill/>
            </a:ln>
            <a:effectLst/>
          </c:spPr>
          <c:invertIfNegative val="0"/>
          <c:cat>
            <c:strRef>
              <c:f>'Pivot Tables'!$H$4:$H$13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Tables'!$I$4:$I$13</c:f>
              <c:numCache>
                <c:formatCode>#,##0</c:formatCode>
                <c:ptCount val="9"/>
                <c:pt idx="0">
                  <c:v>30000</c:v>
                </c:pt>
                <c:pt idx="1">
                  <c:v>45000</c:v>
                </c:pt>
                <c:pt idx="2">
                  <c:v>59997</c:v>
                </c:pt>
                <c:pt idx="3">
                  <c:v>54999</c:v>
                </c:pt>
                <c:pt idx="4">
                  <c:v>80003</c:v>
                </c:pt>
                <c:pt idx="5">
                  <c:v>100002</c:v>
                </c:pt>
                <c:pt idx="6">
                  <c:v>129941</c:v>
                </c:pt>
                <c:pt idx="7">
                  <c:v>129997</c:v>
                </c:pt>
                <c:pt idx="8">
                  <c:v>124999</c:v>
                </c:pt>
              </c:numCache>
            </c:numRef>
          </c:val>
          <c:extLst>
            <c:ext xmlns:c16="http://schemas.microsoft.com/office/drawing/2014/chart" uri="{C3380CC4-5D6E-409C-BE32-E72D297353CC}">
              <c16:uniqueId val="{00000000-E7D7-49A7-9F76-877413FD3F32}"/>
            </c:ext>
          </c:extLst>
        </c:ser>
        <c:ser>
          <c:idx val="1"/>
          <c:order val="1"/>
          <c:tx>
            <c:strRef>
              <c:f>'Pivot Tables'!$J$3</c:f>
              <c:strCache>
                <c:ptCount val="1"/>
                <c:pt idx="0">
                  <c:v>Sum of Target Sales</c:v>
                </c:pt>
              </c:strCache>
            </c:strRef>
          </c:tx>
          <c:spPr>
            <a:solidFill>
              <a:schemeClr val="accent2"/>
            </a:solidFill>
            <a:ln>
              <a:noFill/>
            </a:ln>
            <a:effectLst/>
          </c:spPr>
          <c:invertIfNegative val="0"/>
          <c:cat>
            <c:strRef>
              <c:f>'Pivot Tables'!$H$4:$H$13</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Tables'!$J$4:$J$13</c:f>
              <c:numCache>
                <c:formatCode>#,##0</c:formatCode>
                <c:ptCount val="9"/>
                <c:pt idx="0">
                  <c:v>19999</c:v>
                </c:pt>
                <c:pt idx="1">
                  <c:v>10003</c:v>
                </c:pt>
                <c:pt idx="2">
                  <c:v>10003</c:v>
                </c:pt>
                <c:pt idx="3">
                  <c:v>39998</c:v>
                </c:pt>
                <c:pt idx="4">
                  <c:v>19999</c:v>
                </c:pt>
                <c:pt idx="5">
                  <c:v>5999</c:v>
                </c:pt>
                <c:pt idx="6">
                  <c:v>4998</c:v>
                </c:pt>
                <c:pt idx="7">
                  <c:v>4998</c:v>
                </c:pt>
                <c:pt idx="8">
                  <c:v>2002</c:v>
                </c:pt>
              </c:numCache>
            </c:numRef>
          </c:val>
          <c:extLst>
            <c:ext xmlns:c16="http://schemas.microsoft.com/office/drawing/2014/chart" uri="{C3380CC4-5D6E-409C-BE32-E72D297353CC}">
              <c16:uniqueId val="{00000001-E7D7-49A7-9F76-877413FD3F32}"/>
            </c:ext>
          </c:extLst>
        </c:ser>
        <c:dLbls>
          <c:showLegendKey val="0"/>
          <c:showVal val="0"/>
          <c:showCatName val="0"/>
          <c:showSerName val="0"/>
          <c:showPercent val="0"/>
          <c:showBubbleSize val="0"/>
        </c:dLbls>
        <c:gapWidth val="150"/>
        <c:overlap val="100"/>
        <c:axId val="958346896"/>
        <c:axId val="367663744"/>
      </c:barChart>
      <c:catAx>
        <c:axId val="9583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63744"/>
        <c:crosses val="autoZero"/>
        <c:auto val="1"/>
        <c:lblAlgn val="ctr"/>
        <c:lblOffset val="100"/>
        <c:noMultiLvlLbl val="0"/>
      </c:catAx>
      <c:valAx>
        <c:axId val="367663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4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profit Per Month</a:t>
            </a:r>
            <a:endParaRPr lang="en-US"/>
          </a:p>
        </c:rich>
      </c:tx>
      <c:layout>
        <c:manualLayout>
          <c:xMode val="edge"/>
          <c:yMode val="edge"/>
          <c:x val="2.469444444444444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Tables'!$I$16</c:f>
              <c:strCache>
                <c:ptCount val="1"/>
                <c:pt idx="0">
                  <c:v>Total</c:v>
                </c:pt>
              </c:strCache>
            </c:strRef>
          </c:tx>
          <c:spPr>
            <a:solidFill>
              <a:schemeClr val="accent1"/>
            </a:solidFill>
            <a:ln>
              <a:noFill/>
            </a:ln>
            <a:effectLst/>
          </c:spPr>
          <c:invertIfNegative val="0"/>
          <c:cat>
            <c:strRef>
              <c:f>'Pivot Tables'!$H$17:$H$26</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Tables'!$I$17:$I$26</c:f>
              <c:numCache>
                <c:formatCode>0.00</c:formatCode>
                <c:ptCount val="9"/>
                <c:pt idx="0">
                  <c:v>2780.8571428571427</c:v>
                </c:pt>
                <c:pt idx="1">
                  <c:v>4204.4285714285716</c:v>
                </c:pt>
                <c:pt idx="2">
                  <c:v>5071.4285714285716</c:v>
                </c:pt>
                <c:pt idx="3">
                  <c:v>4142.8571428571431</c:v>
                </c:pt>
                <c:pt idx="4">
                  <c:v>18285.714285714286</c:v>
                </c:pt>
                <c:pt idx="5">
                  <c:v>19887.714285714286</c:v>
                </c:pt>
                <c:pt idx="6">
                  <c:v>24571.428571428572</c:v>
                </c:pt>
                <c:pt idx="7">
                  <c:v>24642.857142857141</c:v>
                </c:pt>
                <c:pt idx="8">
                  <c:v>23714.285714285714</c:v>
                </c:pt>
              </c:numCache>
            </c:numRef>
          </c:val>
          <c:extLst>
            <c:ext xmlns:c16="http://schemas.microsoft.com/office/drawing/2014/chart" uri="{C3380CC4-5D6E-409C-BE32-E72D297353CC}">
              <c16:uniqueId val="{00000000-DB37-4216-83CE-76DE8A52D095}"/>
            </c:ext>
          </c:extLst>
        </c:ser>
        <c:dLbls>
          <c:showLegendKey val="0"/>
          <c:showVal val="0"/>
          <c:showCatName val="0"/>
          <c:showSerName val="0"/>
          <c:showPercent val="0"/>
          <c:showBubbleSize val="0"/>
        </c:dLbls>
        <c:gapWidth val="182"/>
        <c:axId val="839710015"/>
        <c:axId val="839708095"/>
      </c:barChart>
      <c:catAx>
        <c:axId val="83971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08095"/>
        <c:crosses val="autoZero"/>
        <c:auto val="1"/>
        <c:lblAlgn val="ctr"/>
        <c:lblOffset val="100"/>
        <c:noMultiLvlLbl val="0"/>
      </c:catAx>
      <c:valAx>
        <c:axId val="83970809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361111111111114"/>
          <c:y val="0.13194444444444445"/>
          <c:w val="0.5567922783845568"/>
          <c:h val="0.6262902986183330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9D-4A27-9BC4-B1F230D13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9D-4A27-9BC4-B1F230D137B9}"/>
              </c:ext>
            </c:extLst>
          </c:dPt>
          <c:dLbls>
            <c:dLbl>
              <c:idx val="0"/>
              <c:layout>
                <c:manualLayout>
                  <c:x val="-7.2727272727272724E-2"/>
                  <c:y val="-0.199169797758682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9D-4A27-9BC4-B1F230D137B9}"/>
                </c:ext>
              </c:extLst>
            </c:dLbl>
            <c:dLbl>
              <c:idx val="1"/>
              <c:delete val="1"/>
              <c:extLst>
                <c:ext xmlns:c15="http://schemas.microsoft.com/office/drawing/2012/chart" uri="{CE6537A1-D6FC-4f65-9D91-7224C49458BB}"/>
                <c:ext xmlns:c16="http://schemas.microsoft.com/office/drawing/2014/chart" uri="{C3380CC4-5D6E-409C-BE32-E72D297353CC}">
                  <c16:uniqueId val="{00000003-079D-4A27-9BC4-B1F230D137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Tables'!$A$34:$A$35</c:f>
              <c:strCache>
                <c:ptCount val="2"/>
                <c:pt idx="0">
                  <c:v>Profit Completion Rate</c:v>
                </c:pt>
                <c:pt idx="1">
                  <c:v>Profit InCompletion Rate</c:v>
                </c:pt>
              </c:strCache>
            </c:strRef>
          </c:cat>
          <c:val>
            <c:numRef>
              <c:f>'Pivot Tables'!$B$34:$B$35</c:f>
              <c:numCache>
                <c:formatCode>0.000000000000000%</c:formatCode>
                <c:ptCount val="2"/>
                <c:pt idx="0" formatCode="0.00%">
                  <c:v>0.85492063492063519</c:v>
                </c:pt>
                <c:pt idx="1">
                  <c:v>0.14507936507936481</c:v>
                </c:pt>
              </c:numCache>
            </c:numRef>
          </c:val>
          <c:extLst>
            <c:ext xmlns:c16="http://schemas.microsoft.com/office/drawing/2014/chart" uri="{C3380CC4-5D6E-409C-BE32-E72D297353CC}">
              <c16:uniqueId val="{00000004-079D-4A27-9BC4-B1F230D137B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361111111111114"/>
          <c:y val="0.13194444444444445"/>
          <c:w val="0.5567922783845568"/>
          <c:h val="0.6262902986183330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C-41E6-A35C-D9245DBDBA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C-41E6-A35C-D9245DBDBA66}"/>
              </c:ext>
            </c:extLst>
          </c:dPt>
          <c:dLbls>
            <c:dLbl>
              <c:idx val="0"/>
              <c:layout>
                <c:manualLayout>
                  <c:x val="-9.0909090909090967E-2"/>
                  <c:y val="-0.248962655601659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2C-41E6-A35C-D9245DBDBA66}"/>
                </c:ext>
              </c:extLst>
            </c:dLbl>
            <c:dLbl>
              <c:idx val="1"/>
              <c:delete val="1"/>
              <c:extLst>
                <c:ext xmlns:c15="http://schemas.microsoft.com/office/drawing/2012/chart" uri="{CE6537A1-D6FC-4f65-9D91-7224C49458BB}"/>
                <c:ext xmlns:c16="http://schemas.microsoft.com/office/drawing/2014/chart" uri="{C3380CC4-5D6E-409C-BE32-E72D297353CC}">
                  <c16:uniqueId val="{00000003-CB2C-41E6-A35C-D9245DBDBA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Tables'!$A$39:$A$40</c:f>
              <c:strCache>
                <c:ptCount val="2"/>
                <c:pt idx="0">
                  <c:v> Customer Completion Rate</c:v>
                </c:pt>
                <c:pt idx="1">
                  <c:v> Customer InCompletion Rate</c:v>
                </c:pt>
              </c:strCache>
            </c:strRef>
          </c:cat>
          <c:val>
            <c:numRef>
              <c:f>'Pivot Tables'!$B$39:$B$40</c:f>
              <c:numCache>
                <c:formatCode>0.000000000000000%</c:formatCode>
                <c:ptCount val="2"/>
                <c:pt idx="0" formatCode="0.00%">
                  <c:v>0.8447619047619046</c:v>
                </c:pt>
                <c:pt idx="1">
                  <c:v>0.1552380952380954</c:v>
                </c:pt>
              </c:numCache>
            </c:numRef>
          </c:val>
          <c:extLst>
            <c:ext xmlns:c16="http://schemas.microsoft.com/office/drawing/2014/chart" uri="{C3380CC4-5D6E-409C-BE32-E72D297353CC}">
              <c16:uniqueId val="{00000004-CB2C-41E6-A35C-D9245DBDBA6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Tables!PivotTable14</c:name>
    <c:fmtId val="3"/>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solidFill>
                  <a:srgbClr val="C00000"/>
                </a:solidFill>
              </a:rPr>
              <a:t>Average</a:t>
            </a:r>
            <a:r>
              <a:rPr lang="en-US" baseline="0">
                <a:solidFill>
                  <a:srgbClr val="C00000"/>
                </a:solidFill>
              </a:rPr>
              <a:t> Profit Per Month</a:t>
            </a:r>
            <a:endParaRPr lang="en-US">
              <a:solidFill>
                <a:srgbClr val="C00000"/>
              </a:solidFill>
            </a:endParaRPr>
          </a:p>
        </c:rich>
      </c:tx>
      <c:layout>
        <c:manualLayout>
          <c:xMode val="edge"/>
          <c:yMode val="edge"/>
          <c:x val="2.2038457639147024E-2"/>
          <c:y val="3.18302387267904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82763903439108"/>
          <c:y val="0.17825434950604652"/>
          <c:w val="0.69709230096237973"/>
          <c:h val="0.6293157626130067"/>
        </c:manualLayout>
      </c:layout>
      <c:barChart>
        <c:barDir val="bar"/>
        <c:grouping val="clustered"/>
        <c:varyColors val="0"/>
        <c:ser>
          <c:idx val="0"/>
          <c:order val="0"/>
          <c:tx>
            <c:strRef>
              <c:f>'Pivot Tables'!$I$16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Tables'!$H$17:$H$26</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Tables'!$I$17:$I$26</c:f>
              <c:numCache>
                <c:formatCode>0.00</c:formatCode>
                <c:ptCount val="9"/>
                <c:pt idx="0">
                  <c:v>2780.8571428571427</c:v>
                </c:pt>
                <c:pt idx="1">
                  <c:v>4204.4285714285716</c:v>
                </c:pt>
                <c:pt idx="2">
                  <c:v>5071.4285714285716</c:v>
                </c:pt>
                <c:pt idx="3">
                  <c:v>4142.8571428571431</c:v>
                </c:pt>
                <c:pt idx="4">
                  <c:v>18285.714285714286</c:v>
                </c:pt>
                <c:pt idx="5">
                  <c:v>19887.714285714286</c:v>
                </c:pt>
                <c:pt idx="6">
                  <c:v>24571.428571428572</c:v>
                </c:pt>
                <c:pt idx="7">
                  <c:v>24642.857142857141</c:v>
                </c:pt>
                <c:pt idx="8">
                  <c:v>23714.285714285714</c:v>
                </c:pt>
              </c:numCache>
            </c:numRef>
          </c:val>
          <c:extLst>
            <c:ext xmlns:c16="http://schemas.microsoft.com/office/drawing/2014/chart" uri="{C3380CC4-5D6E-409C-BE32-E72D297353CC}">
              <c16:uniqueId val="{00000001-15BE-43E8-8014-9556C093F067}"/>
            </c:ext>
          </c:extLst>
        </c:ser>
        <c:dLbls>
          <c:dLblPos val="outEnd"/>
          <c:showLegendKey val="0"/>
          <c:showVal val="1"/>
          <c:showCatName val="0"/>
          <c:showSerName val="0"/>
          <c:showPercent val="0"/>
          <c:showBubbleSize val="0"/>
        </c:dLbls>
        <c:gapWidth val="182"/>
        <c:axId val="2142435520"/>
        <c:axId val="2142436000"/>
      </c:barChart>
      <c:catAx>
        <c:axId val="214243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436000"/>
        <c:crosses val="autoZero"/>
        <c:auto val="1"/>
        <c:lblAlgn val="ctr"/>
        <c:lblOffset val="100"/>
        <c:noMultiLvlLbl val="0"/>
      </c:catAx>
      <c:valAx>
        <c:axId val="21424360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4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Profit</a:t>
            </a:r>
            <a:r>
              <a:rPr lang="en-US" baseline="0">
                <a:solidFill>
                  <a:srgbClr val="C00000"/>
                </a:solidFill>
              </a:rPr>
              <a:t> Per Region</a:t>
            </a:r>
            <a:endParaRPr lang="en-US">
              <a:solidFill>
                <a:srgbClr val="C00000"/>
              </a:solidFill>
            </a:endParaRPr>
          </a:p>
        </c:rich>
      </c:tx>
      <c:layout>
        <c:manualLayout>
          <c:xMode val="edge"/>
          <c:yMode val="edge"/>
          <c:x val="1.4565675672595899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6.2291776027996452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3.4513998250218725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2.6855424321959757E-2"/>
              <c:y val="-5.7835739282589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9.0069553805774277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7.062510936132986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7.062510936132986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6.2291776027996452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9.0069553805774277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3.4513998250218725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2.6855424321959757E-2"/>
              <c:y val="-5.7835739282589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7.062510936132986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6.2291776027996452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layout>
            <c:manualLayout>
              <c:x val="-9.0069553805774277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layout>
            <c:manualLayout>
              <c:x val="-3.4513998250218725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layout>
            <c:manualLayout>
              <c:x val="-2.6855424321959757E-2"/>
              <c:y val="-5.7835739282589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DBEF-4ED0-B3D4-144B9B67811B}"/>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3-DBEF-4ED0-B3D4-144B9B67811B}"/>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5-DBEF-4ED0-B3D4-144B9B67811B}"/>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7-DBEF-4ED0-B3D4-144B9B67811B}"/>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9-DBEF-4ED0-B3D4-144B9B67811B}"/>
              </c:ext>
            </c:extLst>
          </c:dPt>
          <c:dLbls>
            <c:dLbl>
              <c:idx val="0"/>
              <c:layout>
                <c:manualLayout>
                  <c:x val="-7.062510936132986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EF-4ED0-B3D4-144B9B67811B}"/>
                </c:ext>
              </c:extLst>
            </c:dLbl>
            <c:dLbl>
              <c:idx val="2"/>
              <c:layout>
                <c:manualLayout>
                  <c:x val="-6.2291776027996452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EF-4ED0-B3D4-144B9B67811B}"/>
                </c:ext>
              </c:extLst>
            </c:dLbl>
            <c:dLbl>
              <c:idx val="4"/>
              <c:layout>
                <c:manualLayout>
                  <c:x val="-9.0069553805774277E-2"/>
                  <c:y val="6.25346310877806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EF-4ED0-B3D4-144B9B67811B}"/>
                </c:ext>
              </c:extLst>
            </c:dLbl>
            <c:dLbl>
              <c:idx val="5"/>
              <c:layout>
                <c:manualLayout>
                  <c:x val="-3.4513998250218725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EF-4ED0-B3D4-144B9B67811B}"/>
                </c:ext>
              </c:extLst>
            </c:dLbl>
            <c:dLbl>
              <c:idx val="6"/>
              <c:layout>
                <c:manualLayout>
                  <c:x val="-2.6855424321959757E-2"/>
                  <c:y val="-5.78357392825897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EF-4ED0-B3D4-144B9B678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Tables'!$L$4:$L$11</c:f>
              <c:strCache>
                <c:ptCount val="7"/>
                <c:pt idx="0">
                  <c:v>Argentina</c:v>
                </c:pt>
                <c:pt idx="1">
                  <c:v>Brazil</c:v>
                </c:pt>
                <c:pt idx="2">
                  <c:v>Chicaco</c:v>
                </c:pt>
                <c:pt idx="3">
                  <c:v>Chile</c:v>
                </c:pt>
                <c:pt idx="4">
                  <c:v>Columbia</c:v>
                </c:pt>
                <c:pt idx="5">
                  <c:v>Los Angeles</c:v>
                </c:pt>
                <c:pt idx="6">
                  <c:v>Peru</c:v>
                </c:pt>
              </c:strCache>
            </c:strRef>
          </c:cat>
          <c:val>
            <c:numRef>
              <c:f>'Pivot Tables'!$M$4:$M$11</c:f>
              <c:numCache>
                <c:formatCode>#,##0</c:formatCode>
                <c:ptCount val="7"/>
                <c:pt idx="0">
                  <c:v>126081</c:v>
                </c:pt>
                <c:pt idx="1">
                  <c:v>129875</c:v>
                </c:pt>
                <c:pt idx="2">
                  <c:v>126793</c:v>
                </c:pt>
                <c:pt idx="3">
                  <c:v>128833</c:v>
                </c:pt>
                <c:pt idx="4">
                  <c:v>125980</c:v>
                </c:pt>
                <c:pt idx="5">
                  <c:v>126209</c:v>
                </c:pt>
                <c:pt idx="6">
                  <c:v>127340</c:v>
                </c:pt>
              </c:numCache>
            </c:numRef>
          </c:val>
          <c:smooth val="1"/>
          <c:extLst>
            <c:ext xmlns:c16="http://schemas.microsoft.com/office/drawing/2014/chart" uri="{C3380CC4-5D6E-409C-BE32-E72D297353CC}">
              <c16:uniqueId val="{0000000A-DBEF-4ED0-B3D4-144B9B67811B}"/>
            </c:ext>
          </c:extLst>
        </c:ser>
        <c:dLbls>
          <c:dLblPos val="t"/>
          <c:showLegendKey val="0"/>
          <c:showVal val="1"/>
          <c:showCatName val="0"/>
          <c:showSerName val="0"/>
          <c:showPercent val="0"/>
          <c:showBubbleSize val="0"/>
        </c:dLbls>
        <c:smooth val="0"/>
        <c:axId val="288558848"/>
        <c:axId val="288206624"/>
      </c:lineChart>
      <c:catAx>
        <c:axId val="28855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206624"/>
        <c:crosses val="autoZero"/>
        <c:auto val="1"/>
        <c:lblAlgn val="ctr"/>
        <c:lblOffset val="100"/>
        <c:noMultiLvlLbl val="0"/>
      </c:catAx>
      <c:valAx>
        <c:axId val="288206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5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27361111111111114"/>
          <c:y val="0.13194444444444445"/>
          <c:w val="0.4771784776902887"/>
          <c:h val="0.84423969739521243"/>
        </c:manualLayout>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87F3-4AAD-84A9-E737B393F255}"/>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87F3-4AAD-84A9-E737B393F255}"/>
              </c:ext>
            </c:extLst>
          </c:dPt>
          <c:dLbls>
            <c:dLbl>
              <c:idx val="0"/>
              <c:layout>
                <c:manualLayout>
                  <c:x val="-6.5217391304347908E-2"/>
                  <c:y val="-0.256410515253902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F3-4AAD-84A9-E737B393F255}"/>
                </c:ext>
              </c:extLst>
            </c:dLbl>
            <c:dLbl>
              <c:idx val="1"/>
              <c:delete val="1"/>
              <c:extLst>
                <c:ext xmlns:c15="http://schemas.microsoft.com/office/drawing/2012/chart" uri="{CE6537A1-D6FC-4f65-9D91-7224C49458BB}"/>
                <c:ext xmlns:c16="http://schemas.microsoft.com/office/drawing/2014/chart" uri="{C3380CC4-5D6E-409C-BE32-E72D297353CC}">
                  <c16:uniqueId val="{00000003-87F3-4AAD-84A9-E737B393F2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Tables'!$A$30:$A$31</c:f>
              <c:strCache>
                <c:ptCount val="2"/>
                <c:pt idx="0">
                  <c:v>Sales Completion Rate</c:v>
                </c:pt>
                <c:pt idx="1">
                  <c:v>Sales InCompletion Rate</c:v>
                </c:pt>
              </c:strCache>
            </c:strRef>
          </c:cat>
          <c:val>
            <c:numRef>
              <c:f>'Pivot Tables'!$B$30:$B$31</c:f>
              <c:numCache>
                <c:formatCode>0.00%</c:formatCode>
                <c:ptCount val="2"/>
                <c:pt idx="0">
                  <c:v>0.85555555555555574</c:v>
                </c:pt>
                <c:pt idx="1">
                  <c:v>0.14444444444444426</c:v>
                </c:pt>
              </c:numCache>
            </c:numRef>
          </c:val>
          <c:extLst>
            <c:ext xmlns:c16="http://schemas.microsoft.com/office/drawing/2014/chart" uri="{C3380CC4-5D6E-409C-BE32-E72D297353CC}">
              <c16:uniqueId val="{00000004-87F3-4AAD-84A9-E737B393F25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Tables!PivotTable5</c:name>
    <c:fmtId val="7"/>
  </c:pivotSource>
  <c:chart>
    <c:title>
      <c:tx>
        <c:rich>
          <a:bodyPr rot="0" spcFirstLastPara="1" vertOverflow="ellipsis" vert="horz" wrap="square" anchor="ctr" anchorCtr="1"/>
          <a:lstStyle/>
          <a:p>
            <a:pPr>
              <a:defRPr sz="1400" b="0" i="0" u="none" strike="noStrike" kern="1200" cap="all" spc="50" baseline="0">
                <a:solidFill>
                  <a:srgbClr val="C00000"/>
                </a:solidFill>
                <a:latin typeface="+mn-lt"/>
                <a:ea typeface="+mn-ea"/>
                <a:cs typeface="+mn-cs"/>
              </a:defRPr>
            </a:pPr>
            <a:r>
              <a:rPr lang="en-US" sz="1400" b="0" cap="none" baseline="0">
                <a:solidFill>
                  <a:srgbClr val="C00000"/>
                </a:solidFill>
              </a:rPr>
              <a:t>Customers per Month</a:t>
            </a:r>
          </a:p>
        </c:rich>
      </c:tx>
      <c:layout>
        <c:manualLayout>
          <c:xMode val="edge"/>
          <c:yMode val="edge"/>
          <c:x val="2.695834226947311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cap="all" spc="50" baseline="0">
              <a:solidFill>
                <a:srgbClr val="C00000"/>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dLbl>
          <c:idx val="0"/>
          <c:layout>
            <c:manualLayout>
              <c:x val="2.3346303501945512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dLbl>
          <c:idx val="0"/>
          <c:layout>
            <c:manualLayout>
              <c:x val="2.3346303501945512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a:noFill/>
          </a:ln>
          <a:effectLst>
            <a:innerShdw blurRad="114300">
              <a:schemeClr val="accent1">
                <a:lumMod val="75000"/>
              </a:schemeClr>
            </a:innerShdw>
          </a:effectLst>
        </c:spPr>
        <c:dLbl>
          <c:idx val="0"/>
          <c:layout>
            <c:manualLayout>
              <c:x val="2.3346303501945512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8659885413156"/>
          <c:y val="0.28590077282006415"/>
          <c:w val="0.74265673989194936"/>
          <c:h val="0.5151279527559055"/>
        </c:manualLayout>
      </c:layout>
      <c:areaChart>
        <c:grouping val="standard"/>
        <c:varyColors val="0"/>
        <c:ser>
          <c:idx val="0"/>
          <c:order val="0"/>
          <c:tx>
            <c:strRef>
              <c:f>'Pivot Tables'!$D$2</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0-EC9C-472D-8A9E-B01E021E8F50}"/>
              </c:ext>
            </c:extLst>
          </c:dPt>
          <c:dLbls>
            <c:dLbl>
              <c:idx val="0"/>
              <c:layout>
                <c:manualLayout>
                  <c:x val="2.3346303501945512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9C-472D-8A9E-B01E021E8F5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Tables'!$C$3:$C$12</c:f>
              <c:strCache>
                <c:ptCount val="9"/>
                <c:pt idx="0">
                  <c:v>Jan-23</c:v>
                </c:pt>
                <c:pt idx="1">
                  <c:v>Feb-23</c:v>
                </c:pt>
                <c:pt idx="2">
                  <c:v>Mar-23</c:v>
                </c:pt>
                <c:pt idx="3">
                  <c:v>Apr-23</c:v>
                </c:pt>
                <c:pt idx="4">
                  <c:v>May-23</c:v>
                </c:pt>
                <c:pt idx="5">
                  <c:v>Jun-23</c:v>
                </c:pt>
                <c:pt idx="6">
                  <c:v>Jul-23</c:v>
                </c:pt>
                <c:pt idx="7">
                  <c:v>Aug-23</c:v>
                </c:pt>
                <c:pt idx="8">
                  <c:v>Sep-23</c:v>
                </c:pt>
              </c:strCache>
            </c:strRef>
          </c:cat>
          <c:val>
            <c:numRef>
              <c:f>'Pivot Tables'!$D$3:$D$12</c:f>
              <c:numCache>
                <c:formatCode>General</c:formatCode>
                <c:ptCount val="9"/>
                <c:pt idx="0">
                  <c:v>300</c:v>
                </c:pt>
                <c:pt idx="1">
                  <c:v>310</c:v>
                </c:pt>
                <c:pt idx="2">
                  <c:v>300</c:v>
                </c:pt>
                <c:pt idx="3">
                  <c:v>700</c:v>
                </c:pt>
                <c:pt idx="4">
                  <c:v>650</c:v>
                </c:pt>
                <c:pt idx="5">
                  <c:v>1600</c:v>
                </c:pt>
                <c:pt idx="6">
                  <c:v>1800</c:v>
                </c:pt>
                <c:pt idx="7">
                  <c:v>1700</c:v>
                </c:pt>
                <c:pt idx="8">
                  <c:v>2000</c:v>
                </c:pt>
              </c:numCache>
            </c:numRef>
          </c:val>
          <c:extLst>
            <c:ext xmlns:c16="http://schemas.microsoft.com/office/drawing/2014/chart" uri="{C3380CC4-5D6E-409C-BE32-E72D297353CC}">
              <c16:uniqueId val="{00000001-EC9C-472D-8A9E-B01E021E8F50}"/>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839753215"/>
        <c:axId val="839755615"/>
      </c:areaChart>
      <c:catAx>
        <c:axId val="83975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39755615"/>
        <c:crosses val="autoZero"/>
        <c:auto val="1"/>
        <c:lblAlgn val="ctr"/>
        <c:lblOffset val="100"/>
        <c:noMultiLvlLbl val="0"/>
      </c:catAx>
      <c:valAx>
        <c:axId val="83975561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39753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27361120620791962"/>
          <c:y val="0.14476493515539587"/>
          <c:w val="0.4771784776902887"/>
          <c:h val="0.84423969739521243"/>
        </c:manualLayout>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DF97-4EE7-9710-7F49878E0622}"/>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DF97-4EE7-9710-7F49878E0622}"/>
              </c:ext>
            </c:extLst>
          </c:dPt>
          <c:dLbls>
            <c:dLbl>
              <c:idx val="0"/>
              <c:layout>
                <c:manualLayout>
                  <c:x val="-8.6956521739130432E-2"/>
                  <c:y val="-0.243589989491206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7-4EE7-9710-7F49878E0622}"/>
                </c:ext>
              </c:extLst>
            </c:dLbl>
            <c:dLbl>
              <c:idx val="1"/>
              <c:delete val="1"/>
              <c:extLst>
                <c:ext xmlns:c15="http://schemas.microsoft.com/office/drawing/2012/chart" uri="{CE6537A1-D6FC-4f65-9D91-7224C49458BB}"/>
                <c:ext xmlns:c16="http://schemas.microsoft.com/office/drawing/2014/chart" uri="{C3380CC4-5D6E-409C-BE32-E72D297353CC}">
                  <c16:uniqueId val="{00000003-DF97-4EE7-9710-7F49878E06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Tables'!$A$34:$A$35</c:f>
              <c:strCache>
                <c:ptCount val="2"/>
                <c:pt idx="0">
                  <c:v>Profit Completion Rate</c:v>
                </c:pt>
                <c:pt idx="1">
                  <c:v>Profit InCompletion Rate</c:v>
                </c:pt>
              </c:strCache>
            </c:strRef>
          </c:cat>
          <c:val>
            <c:numRef>
              <c:f>'Pivot Tables'!$B$34:$B$35</c:f>
              <c:numCache>
                <c:formatCode>0.000000000000000%</c:formatCode>
                <c:ptCount val="2"/>
                <c:pt idx="0" formatCode="0.00%">
                  <c:v>0.85492063492063519</c:v>
                </c:pt>
                <c:pt idx="1">
                  <c:v>0.14507936507936481</c:v>
                </c:pt>
              </c:numCache>
            </c:numRef>
          </c:val>
          <c:extLst>
            <c:ext xmlns:c16="http://schemas.microsoft.com/office/drawing/2014/chart" uri="{C3380CC4-5D6E-409C-BE32-E72D297353CC}">
              <c16:uniqueId val="{00000004-DF97-4EE7-9710-7F49878E062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27361111111111114"/>
          <c:y val="0.13194444444444445"/>
          <c:w val="0.4771784776902887"/>
          <c:h val="0.84423969739521243"/>
        </c:manualLayout>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71FD-4D37-B981-3F73A88139E1}"/>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71FD-4D37-B981-3F73A88139E1}"/>
              </c:ext>
            </c:extLst>
          </c:dPt>
          <c:dLbls>
            <c:dLbl>
              <c:idx val="0"/>
              <c:layout>
                <c:manualLayout>
                  <c:x val="-9.4202898550724709E-2"/>
                  <c:y val="-0.269231041016597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FD-4D37-B981-3F73A88139E1}"/>
                </c:ext>
              </c:extLst>
            </c:dLbl>
            <c:dLbl>
              <c:idx val="1"/>
              <c:delete val="1"/>
              <c:extLst>
                <c:ext xmlns:c15="http://schemas.microsoft.com/office/drawing/2012/chart" uri="{CE6537A1-D6FC-4f65-9D91-7224C49458BB}"/>
                <c:ext xmlns:c16="http://schemas.microsoft.com/office/drawing/2014/chart" uri="{C3380CC4-5D6E-409C-BE32-E72D297353CC}">
                  <c16:uniqueId val="{00000003-71FD-4D37-B981-3F73A88139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Tables'!$A$39:$A$40</c:f>
              <c:strCache>
                <c:ptCount val="2"/>
                <c:pt idx="0">
                  <c:v> Customer Completion Rate</c:v>
                </c:pt>
                <c:pt idx="1">
                  <c:v> Customer InCompletion Rate</c:v>
                </c:pt>
              </c:strCache>
            </c:strRef>
          </c:cat>
          <c:val>
            <c:numRef>
              <c:f>'Pivot Tables'!$B$39:$B$40</c:f>
              <c:numCache>
                <c:formatCode>0.000000000000000%</c:formatCode>
                <c:ptCount val="2"/>
                <c:pt idx="0" formatCode="0.00%">
                  <c:v>0.8447619047619046</c:v>
                </c:pt>
                <c:pt idx="1">
                  <c:v>0.1552380952380954</c:v>
                </c:pt>
              </c:numCache>
            </c:numRef>
          </c:val>
          <c:extLst>
            <c:ext xmlns:c16="http://schemas.microsoft.com/office/drawing/2014/chart" uri="{C3380CC4-5D6E-409C-BE32-E72D297353CC}">
              <c16:uniqueId val="{00000004-71FD-4D37-B981-3F73A88139E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Tables!PivotTable13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6.2291776027996452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3.4513998250218725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2.6855424321959757E-2"/>
              <c:y val="-5.7835739282589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9.0069553805774277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7.062510936132986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6-DA76-4A48-891F-E4761F56E7AD}"/>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2-DA76-4A48-891F-E4761F56E7AD}"/>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5-DA76-4A48-891F-E4761F56E7AD}"/>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3-DA76-4A48-891F-E4761F56E7AD}"/>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4-DA76-4A48-891F-E4761F56E7AD}"/>
              </c:ext>
            </c:extLst>
          </c:dPt>
          <c:dLbls>
            <c:dLbl>
              <c:idx val="0"/>
              <c:layout>
                <c:manualLayout>
                  <c:x val="-7.062510936132986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76-4A48-891F-E4761F56E7AD}"/>
                </c:ext>
              </c:extLst>
            </c:dLbl>
            <c:dLbl>
              <c:idx val="2"/>
              <c:layout>
                <c:manualLayout>
                  <c:x val="-6.2291776027996452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76-4A48-891F-E4761F56E7AD}"/>
                </c:ext>
              </c:extLst>
            </c:dLbl>
            <c:dLbl>
              <c:idx val="4"/>
              <c:layout>
                <c:manualLayout>
                  <c:x val="-9.0069553805774277E-2"/>
                  <c:y val="6.25346310877806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76-4A48-891F-E4761F56E7AD}"/>
                </c:ext>
              </c:extLst>
            </c:dLbl>
            <c:dLbl>
              <c:idx val="5"/>
              <c:layout>
                <c:manualLayout>
                  <c:x val="-3.4513998250218725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76-4A48-891F-E4761F56E7AD}"/>
                </c:ext>
              </c:extLst>
            </c:dLbl>
            <c:dLbl>
              <c:idx val="6"/>
              <c:layout>
                <c:manualLayout>
                  <c:x val="-2.6855424321959757E-2"/>
                  <c:y val="-5.78357392825897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76-4A48-891F-E4761F56E7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Tables'!$L$4:$L$11</c:f>
              <c:strCache>
                <c:ptCount val="7"/>
                <c:pt idx="0">
                  <c:v>Argentina</c:v>
                </c:pt>
                <c:pt idx="1">
                  <c:v>Brazil</c:v>
                </c:pt>
                <c:pt idx="2">
                  <c:v>Chicaco</c:v>
                </c:pt>
                <c:pt idx="3">
                  <c:v>Chile</c:v>
                </c:pt>
                <c:pt idx="4">
                  <c:v>Columbia</c:v>
                </c:pt>
                <c:pt idx="5">
                  <c:v>Los Angeles</c:v>
                </c:pt>
                <c:pt idx="6">
                  <c:v>Peru</c:v>
                </c:pt>
              </c:strCache>
            </c:strRef>
          </c:cat>
          <c:val>
            <c:numRef>
              <c:f>'Pivot Tables'!$M$4:$M$11</c:f>
              <c:numCache>
                <c:formatCode>#,##0</c:formatCode>
                <c:ptCount val="7"/>
                <c:pt idx="0">
                  <c:v>126081</c:v>
                </c:pt>
                <c:pt idx="1">
                  <c:v>129875</c:v>
                </c:pt>
                <c:pt idx="2">
                  <c:v>126793</c:v>
                </c:pt>
                <c:pt idx="3">
                  <c:v>128833</c:v>
                </c:pt>
                <c:pt idx="4">
                  <c:v>125980</c:v>
                </c:pt>
                <c:pt idx="5">
                  <c:v>126209</c:v>
                </c:pt>
                <c:pt idx="6">
                  <c:v>127340</c:v>
                </c:pt>
              </c:numCache>
            </c:numRef>
          </c:val>
          <c:smooth val="0"/>
          <c:extLst>
            <c:ext xmlns:c16="http://schemas.microsoft.com/office/drawing/2014/chart" uri="{C3380CC4-5D6E-409C-BE32-E72D297353CC}">
              <c16:uniqueId val="{00000000-DA76-4A48-891F-E4761F56E7AD}"/>
            </c:ext>
          </c:extLst>
        </c:ser>
        <c:dLbls>
          <c:dLblPos val="t"/>
          <c:showLegendKey val="0"/>
          <c:showVal val="1"/>
          <c:showCatName val="0"/>
          <c:showSerName val="0"/>
          <c:showPercent val="0"/>
          <c:showBubbleSize val="0"/>
        </c:dLbls>
        <c:smooth val="0"/>
        <c:axId val="288558848"/>
        <c:axId val="288206624"/>
      </c:lineChart>
      <c:catAx>
        <c:axId val="28855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206624"/>
        <c:crosses val="autoZero"/>
        <c:auto val="1"/>
        <c:lblAlgn val="ctr"/>
        <c:lblOffset val="100"/>
        <c:noMultiLvlLbl val="0"/>
      </c:catAx>
      <c:valAx>
        <c:axId val="288206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5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361111111111114"/>
          <c:y val="0.13194444444444445"/>
          <c:w val="0.5567922783845568"/>
          <c:h val="0.6262902986183330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AD-4B9C-BD9E-B6F2BC5D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7AD-4B9C-BD9E-B6F2BC5DCB79}"/>
              </c:ext>
            </c:extLst>
          </c:dPt>
          <c:dLbls>
            <c:dLbl>
              <c:idx val="0"/>
              <c:layout>
                <c:manualLayout>
                  <c:x val="-9.5841910083820217E-2"/>
                  <c:y val="-0.23941716284013126"/>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Arial Black" panose="020B0A04020102020204" pitchFamily="34" charset="0"/>
                        <a:ea typeface="+mn-ea"/>
                        <a:cs typeface="+mn-cs"/>
                      </a:defRPr>
                    </a:pPr>
                    <a:fld id="{87396625-142F-488A-95F3-178A08E9F3E5}" type="VALUE">
                      <a:rPr lang="en-US" sz="1400"/>
                      <a:pPr>
                        <a:defRPr sz="2000">
                          <a:latin typeface="Arial Black" panose="020B0A040201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Arial Black" panose="020B0A04020102020204" pitchFamily="34" charset="0"/>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37908783337566682"/>
                      <c:h val="0.24259236826165961"/>
                    </c:manualLayout>
                  </c15:layout>
                  <c15:dlblFieldTable/>
                  <c15:showDataLabelsRange val="0"/>
                </c:ext>
                <c:ext xmlns:c16="http://schemas.microsoft.com/office/drawing/2014/chart" uri="{C3380CC4-5D6E-409C-BE32-E72D297353CC}">
                  <c16:uniqueId val="{00000001-87AD-4B9C-BD9E-B6F2BC5DCB79}"/>
                </c:ext>
              </c:extLst>
            </c:dLbl>
            <c:dLbl>
              <c:idx val="1"/>
              <c:delete val="1"/>
              <c:extLst>
                <c:ext xmlns:c15="http://schemas.microsoft.com/office/drawing/2012/chart" uri="{CE6537A1-D6FC-4f65-9D91-7224C49458BB}"/>
                <c:ext xmlns:c16="http://schemas.microsoft.com/office/drawing/2014/chart" uri="{C3380CC4-5D6E-409C-BE32-E72D297353CC}">
                  <c16:uniqueId val="{00000002-87AD-4B9C-BD9E-B6F2BC5DCB7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Tables'!$A$30:$A$31</c:f>
              <c:strCache>
                <c:ptCount val="2"/>
                <c:pt idx="0">
                  <c:v>Sales Completion Rate</c:v>
                </c:pt>
                <c:pt idx="1">
                  <c:v>Sales InCompletion Rate</c:v>
                </c:pt>
              </c:strCache>
            </c:strRef>
          </c:cat>
          <c:val>
            <c:numRef>
              <c:f>'Pivot Tables'!$B$30:$B$31</c:f>
              <c:numCache>
                <c:formatCode>0.00%</c:formatCode>
                <c:ptCount val="2"/>
                <c:pt idx="0">
                  <c:v>0.85555555555555574</c:v>
                </c:pt>
                <c:pt idx="1">
                  <c:v>0.14444444444444426</c:v>
                </c:pt>
              </c:numCache>
            </c:numRef>
          </c:val>
          <c:extLst>
            <c:ext xmlns:c16="http://schemas.microsoft.com/office/drawing/2014/chart" uri="{C3380CC4-5D6E-409C-BE32-E72D297353CC}">
              <c16:uniqueId val="{00000000-87AD-4B9C-BD9E-B6F2BC5DCB7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3</xdr:col>
      <xdr:colOff>44450</xdr:colOff>
      <xdr:row>17</xdr:row>
      <xdr:rowOff>0</xdr:rowOff>
    </xdr:to>
    <xdr:sp macro="" textlink="">
      <xdr:nvSpPr>
        <xdr:cNvPr id="2" name="Rectangle 1">
          <a:extLst>
            <a:ext uri="{FF2B5EF4-FFF2-40B4-BE49-F238E27FC236}">
              <a16:creationId xmlns:a16="http://schemas.microsoft.com/office/drawing/2014/main" id="{E7A95F28-1498-D81E-EFF3-0ECD6016FB81}"/>
            </a:ext>
          </a:extLst>
        </xdr:cNvPr>
        <xdr:cNvSpPr/>
      </xdr:nvSpPr>
      <xdr:spPr>
        <a:xfrm>
          <a:off x="25400" y="25400"/>
          <a:ext cx="1847850" cy="31051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25400</xdr:colOff>
      <xdr:row>17</xdr:row>
      <xdr:rowOff>25400</xdr:rowOff>
    </xdr:from>
    <xdr:to>
      <xdr:col>3</xdr:col>
      <xdr:colOff>31750</xdr:colOff>
      <xdr:row>31</xdr:row>
      <xdr:rowOff>6350</xdr:rowOff>
    </xdr:to>
    <xdr:sp macro="" textlink="">
      <xdr:nvSpPr>
        <xdr:cNvPr id="8" name="Rectangle 7">
          <a:extLst>
            <a:ext uri="{FF2B5EF4-FFF2-40B4-BE49-F238E27FC236}">
              <a16:creationId xmlns:a16="http://schemas.microsoft.com/office/drawing/2014/main" id="{3F49D9A4-12DE-41D5-BF56-0C34456A92B2}"/>
            </a:ext>
          </a:extLst>
        </xdr:cNvPr>
        <xdr:cNvSpPr/>
      </xdr:nvSpPr>
      <xdr:spPr>
        <a:xfrm>
          <a:off x="25400" y="3155950"/>
          <a:ext cx="1835150" cy="2559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38100</xdr:colOff>
      <xdr:row>31</xdr:row>
      <xdr:rowOff>19050</xdr:rowOff>
    </xdr:from>
    <xdr:to>
      <xdr:col>3</xdr:col>
      <xdr:colOff>31750</xdr:colOff>
      <xdr:row>44</xdr:row>
      <xdr:rowOff>31750</xdr:rowOff>
    </xdr:to>
    <xdr:sp macro="" textlink="">
      <xdr:nvSpPr>
        <xdr:cNvPr id="10" name="Rectangle 9">
          <a:extLst>
            <a:ext uri="{FF2B5EF4-FFF2-40B4-BE49-F238E27FC236}">
              <a16:creationId xmlns:a16="http://schemas.microsoft.com/office/drawing/2014/main" id="{DD83DC27-B1D4-4A6B-AA31-572DD047EF79}"/>
            </a:ext>
          </a:extLst>
        </xdr:cNvPr>
        <xdr:cNvSpPr/>
      </xdr:nvSpPr>
      <xdr:spPr>
        <a:xfrm>
          <a:off x="38100" y="5727700"/>
          <a:ext cx="1822450" cy="24066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127000</xdr:colOff>
      <xdr:row>0</xdr:row>
      <xdr:rowOff>6350</xdr:rowOff>
    </xdr:from>
    <xdr:to>
      <xdr:col>18</xdr:col>
      <xdr:colOff>12700</xdr:colOff>
      <xdr:row>44</xdr:row>
      <xdr:rowOff>38100</xdr:rowOff>
    </xdr:to>
    <xdr:sp macro="" textlink="">
      <xdr:nvSpPr>
        <xdr:cNvPr id="12" name="Rectangle 11">
          <a:extLst>
            <a:ext uri="{FF2B5EF4-FFF2-40B4-BE49-F238E27FC236}">
              <a16:creationId xmlns:a16="http://schemas.microsoft.com/office/drawing/2014/main" id="{C88CAEC2-D458-487D-9481-EDA6E207396C}"/>
            </a:ext>
          </a:extLst>
        </xdr:cNvPr>
        <xdr:cNvSpPr/>
      </xdr:nvSpPr>
      <xdr:spPr>
        <a:xfrm>
          <a:off x="1955800" y="6350"/>
          <a:ext cx="9029700" cy="813435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190500</xdr:colOff>
      <xdr:row>0</xdr:row>
      <xdr:rowOff>177800</xdr:rowOff>
    </xdr:from>
    <xdr:to>
      <xdr:col>17</xdr:col>
      <xdr:colOff>558800</xdr:colOff>
      <xdr:row>4</xdr:row>
      <xdr:rowOff>95250</xdr:rowOff>
    </xdr:to>
    <xdr:sp macro="" textlink="">
      <xdr:nvSpPr>
        <xdr:cNvPr id="13" name="Rectangle: Rounded Corners 12">
          <a:extLst>
            <a:ext uri="{FF2B5EF4-FFF2-40B4-BE49-F238E27FC236}">
              <a16:creationId xmlns:a16="http://schemas.microsoft.com/office/drawing/2014/main" id="{859AC122-93D3-AAD1-1EE6-30C5438A47A9}"/>
            </a:ext>
          </a:extLst>
        </xdr:cNvPr>
        <xdr:cNvSpPr/>
      </xdr:nvSpPr>
      <xdr:spPr>
        <a:xfrm>
          <a:off x="2019300" y="177800"/>
          <a:ext cx="8902700" cy="654050"/>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5</xdr:row>
      <xdr:rowOff>6350</xdr:rowOff>
    </xdr:from>
    <xdr:to>
      <xdr:col>7</xdr:col>
      <xdr:colOff>565150</xdr:colOff>
      <xdr:row>12</xdr:row>
      <xdr:rowOff>133350</xdr:rowOff>
    </xdr:to>
    <xdr:sp macro="" textlink="">
      <xdr:nvSpPr>
        <xdr:cNvPr id="15" name="Rectangle: Rounded Corners 14">
          <a:extLst>
            <a:ext uri="{FF2B5EF4-FFF2-40B4-BE49-F238E27FC236}">
              <a16:creationId xmlns:a16="http://schemas.microsoft.com/office/drawing/2014/main" id="{F8CAA29E-59DB-4A9A-95F4-DBA95B655F9E}"/>
            </a:ext>
          </a:extLst>
        </xdr:cNvPr>
        <xdr:cNvSpPr/>
      </xdr:nvSpPr>
      <xdr:spPr>
        <a:xfrm>
          <a:off x="2038350" y="927100"/>
          <a:ext cx="2794000" cy="141605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190500</xdr:colOff>
      <xdr:row>13</xdr:row>
      <xdr:rowOff>12700</xdr:rowOff>
    </xdr:from>
    <xdr:to>
      <xdr:col>10</xdr:col>
      <xdr:colOff>285750</xdr:colOff>
      <xdr:row>29</xdr:row>
      <xdr:rowOff>171450</xdr:rowOff>
    </xdr:to>
    <xdr:sp macro="" textlink="">
      <xdr:nvSpPr>
        <xdr:cNvPr id="23" name="Rectangle 22">
          <a:extLst>
            <a:ext uri="{FF2B5EF4-FFF2-40B4-BE49-F238E27FC236}">
              <a16:creationId xmlns:a16="http://schemas.microsoft.com/office/drawing/2014/main" id="{444B434E-F8FB-4BFF-9335-4BAFD7414216}"/>
            </a:ext>
          </a:extLst>
        </xdr:cNvPr>
        <xdr:cNvSpPr/>
      </xdr:nvSpPr>
      <xdr:spPr>
        <a:xfrm>
          <a:off x="2019300" y="2406650"/>
          <a:ext cx="4362450" cy="310515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12</xdr:col>
      <xdr:colOff>508000</xdr:colOff>
      <xdr:row>5</xdr:row>
      <xdr:rowOff>0</xdr:rowOff>
    </xdr:from>
    <xdr:to>
      <xdr:col>17</xdr:col>
      <xdr:colOff>558800</xdr:colOff>
      <xdr:row>12</xdr:row>
      <xdr:rowOff>158750</xdr:rowOff>
    </xdr:to>
    <xdr:sp macro="" textlink="">
      <xdr:nvSpPr>
        <xdr:cNvPr id="25" name="Rectangle: Rounded Corners 24">
          <a:extLst>
            <a:ext uri="{FF2B5EF4-FFF2-40B4-BE49-F238E27FC236}">
              <a16:creationId xmlns:a16="http://schemas.microsoft.com/office/drawing/2014/main" id="{F3D27C8F-EAB6-409B-AACE-292286854E70}"/>
            </a:ext>
          </a:extLst>
        </xdr:cNvPr>
        <xdr:cNvSpPr/>
      </xdr:nvSpPr>
      <xdr:spPr>
        <a:xfrm>
          <a:off x="7823200" y="920750"/>
          <a:ext cx="3098800" cy="144780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44450</xdr:colOff>
      <xdr:row>4</xdr:row>
      <xdr:rowOff>165100</xdr:rowOff>
    </xdr:from>
    <xdr:to>
      <xdr:col>12</xdr:col>
      <xdr:colOff>444500</xdr:colOff>
      <xdr:row>12</xdr:row>
      <xdr:rowOff>133350</xdr:rowOff>
    </xdr:to>
    <xdr:sp macro="" textlink="">
      <xdr:nvSpPr>
        <xdr:cNvPr id="27" name="Rectangle: Rounded Corners 26">
          <a:extLst>
            <a:ext uri="{FF2B5EF4-FFF2-40B4-BE49-F238E27FC236}">
              <a16:creationId xmlns:a16="http://schemas.microsoft.com/office/drawing/2014/main" id="{F885D620-33B2-4466-937F-58ECC9978B76}"/>
            </a:ext>
          </a:extLst>
        </xdr:cNvPr>
        <xdr:cNvSpPr/>
      </xdr:nvSpPr>
      <xdr:spPr>
        <a:xfrm>
          <a:off x="4921250" y="901700"/>
          <a:ext cx="2838450" cy="144145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311150</xdr:colOff>
      <xdr:row>13</xdr:row>
      <xdr:rowOff>12700</xdr:rowOff>
    </xdr:from>
    <xdr:to>
      <xdr:col>17</xdr:col>
      <xdr:colOff>596900</xdr:colOff>
      <xdr:row>29</xdr:row>
      <xdr:rowOff>152400</xdr:rowOff>
    </xdr:to>
    <xdr:sp macro="" textlink="">
      <xdr:nvSpPr>
        <xdr:cNvPr id="30" name="Rectangle 29">
          <a:extLst>
            <a:ext uri="{FF2B5EF4-FFF2-40B4-BE49-F238E27FC236}">
              <a16:creationId xmlns:a16="http://schemas.microsoft.com/office/drawing/2014/main" id="{779095F4-7DB4-4241-BC3E-9969434A72E7}"/>
            </a:ext>
          </a:extLst>
        </xdr:cNvPr>
        <xdr:cNvSpPr/>
      </xdr:nvSpPr>
      <xdr:spPr>
        <a:xfrm>
          <a:off x="6407150" y="2406650"/>
          <a:ext cx="4552950" cy="30861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323850</xdr:colOff>
      <xdr:row>30</xdr:row>
      <xdr:rowOff>19050</xdr:rowOff>
    </xdr:from>
    <xdr:to>
      <xdr:col>17</xdr:col>
      <xdr:colOff>565150</xdr:colOff>
      <xdr:row>43</xdr:row>
      <xdr:rowOff>133350</xdr:rowOff>
    </xdr:to>
    <xdr:sp macro="" textlink="">
      <xdr:nvSpPr>
        <xdr:cNvPr id="32" name="Rectangle 31">
          <a:extLst>
            <a:ext uri="{FF2B5EF4-FFF2-40B4-BE49-F238E27FC236}">
              <a16:creationId xmlns:a16="http://schemas.microsoft.com/office/drawing/2014/main" id="{C80B1AF4-1C3C-499B-8E88-8A7E067281F5}"/>
            </a:ext>
          </a:extLst>
        </xdr:cNvPr>
        <xdr:cNvSpPr/>
      </xdr:nvSpPr>
      <xdr:spPr>
        <a:xfrm>
          <a:off x="6419850" y="5543550"/>
          <a:ext cx="4508500" cy="250825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330200</xdr:colOff>
      <xdr:row>5</xdr:row>
      <xdr:rowOff>63500</xdr:rowOff>
    </xdr:from>
    <xdr:to>
      <xdr:col>4</xdr:col>
      <xdr:colOff>590550</xdr:colOff>
      <xdr:row>7</xdr:row>
      <xdr:rowOff>12700</xdr:rowOff>
    </xdr:to>
    <xdr:sp macro="" textlink="">
      <xdr:nvSpPr>
        <xdr:cNvPr id="33" name="TextBox 32">
          <a:extLst>
            <a:ext uri="{FF2B5EF4-FFF2-40B4-BE49-F238E27FC236}">
              <a16:creationId xmlns:a16="http://schemas.microsoft.com/office/drawing/2014/main" id="{2BA2554E-1E70-CB5B-4C57-C7E91DEE23A6}"/>
            </a:ext>
          </a:extLst>
        </xdr:cNvPr>
        <xdr:cNvSpPr txBox="1"/>
      </xdr:nvSpPr>
      <xdr:spPr>
        <a:xfrm>
          <a:off x="2159000" y="984250"/>
          <a:ext cx="8699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n>
                <a:solidFill>
                  <a:sysClr val="windowText" lastClr="000000"/>
                </a:solidFill>
              </a:ln>
              <a:solidFill>
                <a:sysClr val="windowText" lastClr="000000"/>
              </a:solidFill>
            </a:rPr>
            <a:t>Sales</a:t>
          </a:r>
        </a:p>
      </xdr:txBody>
    </xdr:sp>
    <xdr:clientData/>
  </xdr:twoCellAnchor>
  <xdr:twoCellAnchor>
    <xdr:from>
      <xdr:col>4</xdr:col>
      <xdr:colOff>279400</xdr:colOff>
      <xdr:row>4</xdr:row>
      <xdr:rowOff>152400</xdr:rowOff>
    </xdr:from>
    <xdr:to>
      <xdr:col>7</xdr:col>
      <xdr:colOff>444500</xdr:colOff>
      <xdr:row>7</xdr:row>
      <xdr:rowOff>44450</xdr:rowOff>
    </xdr:to>
    <xdr:sp macro="" textlink="'Pivot Tables'!B14">
      <xdr:nvSpPr>
        <xdr:cNvPr id="34" name="TextBox 33">
          <a:extLst>
            <a:ext uri="{FF2B5EF4-FFF2-40B4-BE49-F238E27FC236}">
              <a16:creationId xmlns:a16="http://schemas.microsoft.com/office/drawing/2014/main" id="{A7784D3C-1EB7-59EB-5AE6-8FFD02FC3E32}"/>
            </a:ext>
          </a:extLst>
        </xdr:cNvPr>
        <xdr:cNvSpPr txBox="1"/>
      </xdr:nvSpPr>
      <xdr:spPr>
        <a:xfrm>
          <a:off x="2717800" y="889000"/>
          <a:ext cx="19939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7DC377-BDCB-4183-9874-8A4751A50CEC}" type="TxLink">
            <a:rPr lang="en-US" sz="2000" b="0" i="0" u="none" strike="noStrike">
              <a:solidFill>
                <a:srgbClr val="0070C0"/>
              </a:solidFill>
              <a:latin typeface="Arial Black" panose="020B0A04020102020204" pitchFamily="34" charset="0"/>
              <a:ea typeface="Calibri"/>
              <a:cs typeface="Calibri"/>
            </a:rPr>
            <a:pPr/>
            <a:t>$7,54,938.00</a:t>
          </a:fld>
          <a:endParaRPr lang="en-IN" sz="2000">
            <a:solidFill>
              <a:srgbClr val="0070C0"/>
            </a:solidFill>
            <a:latin typeface="Arial Black" panose="020B0A04020102020204" pitchFamily="34" charset="0"/>
          </a:endParaRPr>
        </a:p>
      </xdr:txBody>
    </xdr:sp>
    <xdr:clientData/>
  </xdr:twoCellAnchor>
  <xdr:twoCellAnchor>
    <xdr:from>
      <xdr:col>8</xdr:col>
      <xdr:colOff>101600</xdr:colOff>
      <xdr:row>5</xdr:row>
      <xdr:rowOff>63500</xdr:rowOff>
    </xdr:from>
    <xdr:to>
      <xdr:col>9</xdr:col>
      <xdr:colOff>133350</xdr:colOff>
      <xdr:row>7</xdr:row>
      <xdr:rowOff>12700</xdr:rowOff>
    </xdr:to>
    <xdr:sp macro="" textlink="">
      <xdr:nvSpPr>
        <xdr:cNvPr id="36" name="TextBox 35">
          <a:extLst>
            <a:ext uri="{FF2B5EF4-FFF2-40B4-BE49-F238E27FC236}">
              <a16:creationId xmlns:a16="http://schemas.microsoft.com/office/drawing/2014/main" id="{1C8D8CD9-7453-4ACF-BD42-E6A8C3CAA935}"/>
            </a:ext>
          </a:extLst>
        </xdr:cNvPr>
        <xdr:cNvSpPr txBox="1"/>
      </xdr:nvSpPr>
      <xdr:spPr>
        <a:xfrm>
          <a:off x="4978400" y="984250"/>
          <a:ext cx="641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ln>
                <a:solidFill>
                  <a:sysClr val="windowText" lastClr="000000"/>
                </a:solidFill>
              </a:ln>
              <a:solidFill>
                <a:sysClr val="windowText" lastClr="000000"/>
              </a:solidFill>
            </a:rPr>
            <a:t>Profit</a:t>
          </a:r>
        </a:p>
      </xdr:txBody>
    </xdr:sp>
    <xdr:clientData/>
  </xdr:twoCellAnchor>
  <xdr:twoCellAnchor>
    <xdr:from>
      <xdr:col>9</xdr:col>
      <xdr:colOff>69850</xdr:colOff>
      <xdr:row>4</xdr:row>
      <xdr:rowOff>158750</xdr:rowOff>
    </xdr:from>
    <xdr:to>
      <xdr:col>12</xdr:col>
      <xdr:colOff>298450</xdr:colOff>
      <xdr:row>6</xdr:row>
      <xdr:rowOff>177800</xdr:rowOff>
    </xdr:to>
    <xdr:sp macro="" textlink="'Pivot Tables'!B15">
      <xdr:nvSpPr>
        <xdr:cNvPr id="37" name="TextBox 36">
          <a:extLst>
            <a:ext uri="{FF2B5EF4-FFF2-40B4-BE49-F238E27FC236}">
              <a16:creationId xmlns:a16="http://schemas.microsoft.com/office/drawing/2014/main" id="{48261AD5-7154-6524-980D-B09B6F78EA95}"/>
            </a:ext>
          </a:extLst>
        </xdr:cNvPr>
        <xdr:cNvSpPr txBox="1"/>
      </xdr:nvSpPr>
      <xdr:spPr>
        <a:xfrm>
          <a:off x="5556250" y="895350"/>
          <a:ext cx="20574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8BD59E-6468-432E-857E-3A5AE48FA583}" type="TxLink">
            <a:rPr lang="en-US" sz="2000" b="0" i="0" u="none" strike="noStrike">
              <a:solidFill>
                <a:srgbClr val="0070C0"/>
              </a:solidFill>
              <a:latin typeface="Arial Black" panose="020B0A04020102020204" pitchFamily="34" charset="0"/>
              <a:ea typeface="Calibri"/>
              <a:cs typeface="Calibri"/>
            </a:rPr>
            <a:pPr/>
            <a:t>$8,91,111.00</a:t>
          </a:fld>
          <a:endParaRPr lang="en-IN" sz="2000">
            <a:solidFill>
              <a:srgbClr val="0070C0"/>
            </a:solidFill>
            <a:latin typeface="Arial Black" panose="020B0A04020102020204" pitchFamily="34" charset="0"/>
          </a:endParaRPr>
        </a:p>
      </xdr:txBody>
    </xdr:sp>
    <xdr:clientData/>
  </xdr:twoCellAnchor>
  <xdr:twoCellAnchor>
    <xdr:from>
      <xdr:col>13</xdr:col>
      <xdr:colOff>12700</xdr:colOff>
      <xdr:row>5</xdr:row>
      <xdr:rowOff>19050</xdr:rowOff>
    </xdr:from>
    <xdr:to>
      <xdr:col>15</xdr:col>
      <xdr:colOff>393700</xdr:colOff>
      <xdr:row>6</xdr:row>
      <xdr:rowOff>152400</xdr:rowOff>
    </xdr:to>
    <xdr:sp macro="" textlink="">
      <xdr:nvSpPr>
        <xdr:cNvPr id="39" name="TextBox 38">
          <a:extLst>
            <a:ext uri="{FF2B5EF4-FFF2-40B4-BE49-F238E27FC236}">
              <a16:creationId xmlns:a16="http://schemas.microsoft.com/office/drawing/2014/main" id="{5490870D-5523-4DB3-953D-CF1BBB6CAA3F}"/>
            </a:ext>
          </a:extLst>
        </xdr:cNvPr>
        <xdr:cNvSpPr txBox="1"/>
      </xdr:nvSpPr>
      <xdr:spPr>
        <a:xfrm>
          <a:off x="7937500" y="939800"/>
          <a:ext cx="16002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solidFill>
                  <a:sysClr val="windowText" lastClr="000000"/>
                </a:solidFill>
              </a:ln>
              <a:solidFill>
                <a:sysClr val="windowText" lastClr="000000"/>
              </a:solidFill>
            </a:rPr>
            <a:t>Number of </a:t>
          </a:r>
          <a:r>
            <a:rPr lang="en-IN" sz="1200" b="1">
              <a:ln>
                <a:solidFill>
                  <a:sysClr val="windowText" lastClr="000000"/>
                </a:solidFill>
              </a:ln>
              <a:solidFill>
                <a:sysClr val="windowText" lastClr="000000"/>
              </a:solidFill>
            </a:rPr>
            <a:t>Customers</a:t>
          </a:r>
        </a:p>
      </xdr:txBody>
    </xdr:sp>
    <xdr:clientData/>
  </xdr:twoCellAnchor>
  <xdr:twoCellAnchor>
    <xdr:from>
      <xdr:col>15</xdr:col>
      <xdr:colOff>342900</xdr:colOff>
      <xdr:row>4</xdr:row>
      <xdr:rowOff>133350</xdr:rowOff>
    </xdr:from>
    <xdr:to>
      <xdr:col>17</xdr:col>
      <xdr:colOff>279400</xdr:colOff>
      <xdr:row>6</xdr:row>
      <xdr:rowOff>152400</xdr:rowOff>
    </xdr:to>
    <xdr:sp macro="" textlink="'Pivot Tables'!B16">
      <xdr:nvSpPr>
        <xdr:cNvPr id="40" name="TextBox 39">
          <a:extLst>
            <a:ext uri="{FF2B5EF4-FFF2-40B4-BE49-F238E27FC236}">
              <a16:creationId xmlns:a16="http://schemas.microsoft.com/office/drawing/2014/main" id="{32A5D5D5-F12B-8ACC-603F-CE5F7BAA7D30}"/>
            </a:ext>
          </a:extLst>
        </xdr:cNvPr>
        <xdr:cNvSpPr txBox="1"/>
      </xdr:nvSpPr>
      <xdr:spPr>
        <a:xfrm>
          <a:off x="9486900" y="869950"/>
          <a:ext cx="11557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1B2716-9E5C-41FA-9765-64C4BA1A4B29}" type="TxLink">
            <a:rPr lang="en-US" sz="2000" b="0" i="0" u="none" strike="noStrike">
              <a:solidFill>
                <a:srgbClr val="0070C0"/>
              </a:solidFill>
              <a:latin typeface="Arial Black" panose="020B0A04020102020204" pitchFamily="34" charset="0"/>
              <a:ea typeface="Calibri"/>
              <a:cs typeface="Calibri"/>
            </a:rPr>
            <a:pPr/>
            <a:t>$9,360.00</a:t>
          </a:fld>
          <a:endParaRPr lang="en-IN" sz="2000">
            <a:solidFill>
              <a:srgbClr val="0070C0"/>
            </a:solidFill>
            <a:latin typeface="Arial Black" panose="020B0A04020102020204" pitchFamily="34" charset="0"/>
          </a:endParaRPr>
        </a:p>
      </xdr:txBody>
    </xdr:sp>
    <xdr:clientData/>
  </xdr:twoCellAnchor>
  <xdr:twoCellAnchor>
    <xdr:from>
      <xdr:col>3</xdr:col>
      <xdr:colOff>361950</xdr:colOff>
      <xdr:row>1</xdr:row>
      <xdr:rowOff>12700</xdr:rowOff>
    </xdr:from>
    <xdr:to>
      <xdr:col>17</xdr:col>
      <xdr:colOff>476250</xdr:colOff>
      <xdr:row>4</xdr:row>
      <xdr:rowOff>44450</xdr:rowOff>
    </xdr:to>
    <xdr:sp macro="" textlink="">
      <xdr:nvSpPr>
        <xdr:cNvPr id="41" name="TextBox 40">
          <a:extLst>
            <a:ext uri="{FF2B5EF4-FFF2-40B4-BE49-F238E27FC236}">
              <a16:creationId xmlns:a16="http://schemas.microsoft.com/office/drawing/2014/main" id="{7DA3E32C-19E5-127F-5D9B-E4C111B880FF}"/>
            </a:ext>
          </a:extLst>
        </xdr:cNvPr>
        <xdr:cNvSpPr txBox="1"/>
      </xdr:nvSpPr>
      <xdr:spPr>
        <a:xfrm>
          <a:off x="2190750" y="196850"/>
          <a:ext cx="86487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rgbClr val="C00000"/>
              </a:solidFill>
            </a:rPr>
            <a:t>Sales DashBoard</a:t>
          </a:r>
        </a:p>
      </xdr:txBody>
    </xdr:sp>
    <xdr:clientData/>
  </xdr:twoCellAnchor>
  <xdr:twoCellAnchor>
    <xdr:from>
      <xdr:col>3</xdr:col>
      <xdr:colOff>279400</xdr:colOff>
      <xdr:row>13</xdr:row>
      <xdr:rowOff>76200</xdr:rowOff>
    </xdr:from>
    <xdr:to>
      <xdr:col>10</xdr:col>
      <xdr:colOff>215900</xdr:colOff>
      <xdr:row>29</xdr:row>
      <xdr:rowOff>101600</xdr:rowOff>
    </xdr:to>
    <xdr:graphicFrame macro="">
      <xdr:nvGraphicFramePr>
        <xdr:cNvPr id="46" name="Chart 45">
          <a:extLst>
            <a:ext uri="{FF2B5EF4-FFF2-40B4-BE49-F238E27FC236}">
              <a16:creationId xmlns:a16="http://schemas.microsoft.com/office/drawing/2014/main" id="{FCDE169B-823B-47A9-92ED-694FD97D0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393700</xdr:colOff>
      <xdr:row>30</xdr:row>
      <xdr:rowOff>12700</xdr:rowOff>
    </xdr:from>
    <xdr:to>
      <xdr:col>17</xdr:col>
      <xdr:colOff>533400</xdr:colOff>
      <xdr:row>43</xdr:row>
      <xdr:rowOff>12700</xdr:rowOff>
    </xdr:to>
    <xdr:graphicFrame macro="">
      <xdr:nvGraphicFramePr>
        <xdr:cNvPr id="47" name="Chart 46">
          <a:extLst>
            <a:ext uri="{FF2B5EF4-FFF2-40B4-BE49-F238E27FC236}">
              <a16:creationId xmlns:a16="http://schemas.microsoft.com/office/drawing/2014/main" id="{D9C153BE-BDFB-42D5-BE12-3F31F190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444500</xdr:colOff>
      <xdr:row>13</xdr:row>
      <xdr:rowOff>114300</xdr:rowOff>
    </xdr:from>
    <xdr:to>
      <xdr:col>17</xdr:col>
      <xdr:colOff>565150</xdr:colOff>
      <xdr:row>28</xdr:row>
      <xdr:rowOff>95250</xdr:rowOff>
    </xdr:to>
    <xdr:graphicFrame macro="">
      <xdr:nvGraphicFramePr>
        <xdr:cNvPr id="48" name="Chart 47">
          <a:extLst>
            <a:ext uri="{FF2B5EF4-FFF2-40B4-BE49-F238E27FC236}">
              <a16:creationId xmlns:a16="http://schemas.microsoft.com/office/drawing/2014/main" id="{CD1FD65C-8CDE-41EE-8CD0-9E774EF62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0</xdr:row>
      <xdr:rowOff>95251</xdr:rowOff>
    </xdr:from>
    <xdr:to>
      <xdr:col>2</xdr:col>
      <xdr:colOff>590550</xdr:colOff>
      <xdr:row>16</xdr:row>
      <xdr:rowOff>19050</xdr:rowOff>
    </xdr:to>
    <mc:AlternateContent xmlns:mc="http://schemas.openxmlformats.org/markup-compatibility/2006" xmlns:a14="http://schemas.microsoft.com/office/drawing/2010/main">
      <mc:Choice Requires="a14">
        <xdr:graphicFrame macro="">
          <xdr:nvGraphicFramePr>
            <xdr:cNvPr id="50" name="Month 1">
              <a:extLst>
                <a:ext uri="{FF2B5EF4-FFF2-40B4-BE49-F238E27FC236}">
                  <a16:creationId xmlns:a16="http://schemas.microsoft.com/office/drawing/2014/main" id="{97C05F2E-D5E5-4C49-9E82-2551F55BD32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8900" y="95251"/>
              <a:ext cx="1720850" cy="287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177800</xdr:colOff>
      <xdr:row>6</xdr:row>
      <xdr:rowOff>152401</xdr:rowOff>
    </xdr:from>
    <xdr:to>
      <xdr:col>7</xdr:col>
      <xdr:colOff>101600</xdr:colOff>
      <xdr:row>12</xdr:row>
      <xdr:rowOff>38100</xdr:rowOff>
    </xdr:to>
    <xdr:graphicFrame macro="">
      <xdr:nvGraphicFramePr>
        <xdr:cNvPr id="52" name="Chart 51">
          <a:extLst>
            <a:ext uri="{FF2B5EF4-FFF2-40B4-BE49-F238E27FC236}">
              <a16:creationId xmlns:a16="http://schemas.microsoft.com/office/drawing/2014/main" id="{FC96E9D7-EA9E-435A-B051-14A16749E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30</xdr:row>
      <xdr:rowOff>12700</xdr:rowOff>
    </xdr:from>
    <xdr:to>
      <xdr:col>10</xdr:col>
      <xdr:colOff>292100</xdr:colOff>
      <xdr:row>43</xdr:row>
      <xdr:rowOff>139700</xdr:rowOff>
    </xdr:to>
    <xdr:sp macro="" textlink="">
      <xdr:nvSpPr>
        <xdr:cNvPr id="54" name="Rectangle 53">
          <a:extLst>
            <a:ext uri="{FF2B5EF4-FFF2-40B4-BE49-F238E27FC236}">
              <a16:creationId xmlns:a16="http://schemas.microsoft.com/office/drawing/2014/main" id="{77B5E026-62DB-4E03-913D-5F848E8FFB88}"/>
            </a:ext>
          </a:extLst>
        </xdr:cNvPr>
        <xdr:cNvSpPr/>
      </xdr:nvSpPr>
      <xdr:spPr>
        <a:xfrm>
          <a:off x="2019300" y="5537200"/>
          <a:ext cx="4368800" cy="252095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ysClr val="windowText" lastClr="000000"/>
              </a:solid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222250</xdr:colOff>
      <xdr:row>30</xdr:row>
      <xdr:rowOff>12700</xdr:rowOff>
    </xdr:from>
    <xdr:to>
      <xdr:col>10</xdr:col>
      <xdr:colOff>279400</xdr:colOff>
      <xdr:row>43</xdr:row>
      <xdr:rowOff>114300</xdr:rowOff>
    </xdr:to>
    <xdr:graphicFrame macro="">
      <xdr:nvGraphicFramePr>
        <xdr:cNvPr id="56" name="Chart 55">
          <a:extLst>
            <a:ext uri="{FF2B5EF4-FFF2-40B4-BE49-F238E27FC236}">
              <a16:creationId xmlns:a16="http://schemas.microsoft.com/office/drawing/2014/main" id="{E16FED45-324F-45E6-B545-93AFBBD86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603250</xdr:colOff>
      <xdr:row>6</xdr:row>
      <xdr:rowOff>120650</xdr:rowOff>
    </xdr:from>
    <xdr:to>
      <xdr:col>11</xdr:col>
      <xdr:colOff>527050</xdr:colOff>
      <xdr:row>12</xdr:row>
      <xdr:rowOff>69850</xdr:rowOff>
    </xdr:to>
    <xdr:graphicFrame macro="">
      <xdr:nvGraphicFramePr>
        <xdr:cNvPr id="60" name="Chart 59">
          <a:extLst>
            <a:ext uri="{FF2B5EF4-FFF2-40B4-BE49-F238E27FC236}">
              <a16:creationId xmlns:a16="http://schemas.microsoft.com/office/drawing/2014/main" id="{0C2D1870-B17D-452B-BE45-30146C4FD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425450</xdr:colOff>
      <xdr:row>6</xdr:row>
      <xdr:rowOff>139700</xdr:rowOff>
    </xdr:from>
    <xdr:to>
      <xdr:col>16</xdr:col>
      <xdr:colOff>349250</xdr:colOff>
      <xdr:row>12</xdr:row>
      <xdr:rowOff>25399</xdr:rowOff>
    </xdr:to>
    <xdr:graphicFrame macro="">
      <xdr:nvGraphicFramePr>
        <xdr:cNvPr id="63" name="Chart 62">
          <a:extLst>
            <a:ext uri="{FF2B5EF4-FFF2-40B4-BE49-F238E27FC236}">
              <a16:creationId xmlns:a16="http://schemas.microsoft.com/office/drawing/2014/main" id="{C302DEF5-3B52-4577-B5A4-0C07A0C41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50800</xdr:colOff>
      <xdr:row>17</xdr:row>
      <xdr:rowOff>146050</xdr:rowOff>
    </xdr:from>
    <xdr:to>
      <xdr:col>2</xdr:col>
      <xdr:colOff>584200</xdr:colOff>
      <xdr:row>30</xdr:row>
      <xdr:rowOff>95250</xdr:rowOff>
    </xdr:to>
    <mc:AlternateContent xmlns:mc="http://schemas.openxmlformats.org/markup-compatibility/2006" xmlns:a14="http://schemas.microsoft.com/office/drawing/2010/main">
      <mc:Choice Requires="a14">
        <xdr:graphicFrame macro="">
          <xdr:nvGraphicFramePr>
            <xdr:cNvPr id="65" name="Region 1">
              <a:extLst>
                <a:ext uri="{FF2B5EF4-FFF2-40B4-BE49-F238E27FC236}">
                  <a16:creationId xmlns:a16="http://schemas.microsoft.com/office/drawing/2014/main" id="{BE94880E-03E1-413F-88CB-5BF89EB3D32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0800" y="3276600"/>
              <a:ext cx="1752600" cy="2343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31</xdr:row>
      <xdr:rowOff>101600</xdr:rowOff>
    </xdr:from>
    <xdr:to>
      <xdr:col>2</xdr:col>
      <xdr:colOff>584200</xdr:colOff>
      <xdr:row>42</xdr:row>
      <xdr:rowOff>177800</xdr:rowOff>
    </xdr:to>
    <mc:AlternateContent xmlns:mc="http://schemas.openxmlformats.org/markup-compatibility/2006" xmlns:a14="http://schemas.microsoft.com/office/drawing/2010/main">
      <mc:Choice Requires="a14">
        <xdr:graphicFrame macro="">
          <xdr:nvGraphicFramePr>
            <xdr:cNvPr id="67" name="Quarter 1">
              <a:extLst>
                <a:ext uri="{FF2B5EF4-FFF2-40B4-BE49-F238E27FC236}">
                  <a16:creationId xmlns:a16="http://schemas.microsoft.com/office/drawing/2014/main" id="{FDC59259-8656-4CA0-90B8-FA3681636CA9}"/>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76200" y="5810250"/>
              <a:ext cx="1727200" cy="2101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511175</xdr:colOff>
      <xdr:row>26</xdr:row>
      <xdr:rowOff>136525</xdr:rowOff>
    </xdr:from>
    <xdr:to>
      <xdr:col>11</xdr:col>
      <xdr:colOff>368300</xdr:colOff>
      <xdr:row>41</xdr:row>
      <xdr:rowOff>117475</xdr:rowOff>
    </xdr:to>
    <xdr:graphicFrame macro="">
      <xdr:nvGraphicFramePr>
        <xdr:cNvPr id="9" name="Chart 8">
          <a:extLst>
            <a:ext uri="{FF2B5EF4-FFF2-40B4-BE49-F238E27FC236}">
              <a16:creationId xmlns:a16="http://schemas.microsoft.com/office/drawing/2014/main" id="{32DD8731-E9CC-9B9A-B761-2A0622D73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279400</xdr:colOff>
      <xdr:row>26</xdr:row>
      <xdr:rowOff>66675</xdr:rowOff>
    </xdr:from>
    <xdr:to>
      <xdr:col>4</xdr:col>
      <xdr:colOff>228600</xdr:colOff>
      <xdr:row>34</xdr:row>
      <xdr:rowOff>44450</xdr:rowOff>
    </xdr:to>
    <xdr:graphicFrame macro="">
      <xdr:nvGraphicFramePr>
        <xdr:cNvPr id="2" name="Chart 1">
          <a:extLst>
            <a:ext uri="{FF2B5EF4-FFF2-40B4-BE49-F238E27FC236}">
              <a16:creationId xmlns:a16="http://schemas.microsoft.com/office/drawing/2014/main" id="{4AAC84BF-4578-ACE8-5ADC-0B47237B6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120650</xdr:colOff>
      <xdr:row>42</xdr:row>
      <xdr:rowOff>111125</xdr:rowOff>
    </xdr:from>
    <xdr:to>
      <xdr:col>16</xdr:col>
      <xdr:colOff>31750</xdr:colOff>
      <xdr:row>55</xdr:row>
      <xdr:rowOff>69850</xdr:rowOff>
    </xdr:to>
    <xdr:graphicFrame macro="">
      <xdr:nvGraphicFramePr>
        <xdr:cNvPr id="7" name="Chart 6">
          <a:extLst>
            <a:ext uri="{FF2B5EF4-FFF2-40B4-BE49-F238E27FC236}">
              <a16:creationId xmlns:a16="http://schemas.microsoft.com/office/drawing/2014/main" id="{33F6A94A-8F0C-5EA0-138B-7DF21C96C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203200</xdr:colOff>
      <xdr:row>55</xdr:row>
      <xdr:rowOff>76200</xdr:rowOff>
    </xdr:from>
    <xdr:to>
      <xdr:col>11</xdr:col>
      <xdr:colOff>304800</xdr:colOff>
      <xdr:row>71</xdr:row>
      <xdr:rowOff>76199</xdr:rowOff>
    </xdr:to>
    <xdr:graphicFrame macro="">
      <xdr:nvGraphicFramePr>
        <xdr:cNvPr id="14" name="Chart 13">
          <a:extLst>
            <a:ext uri="{FF2B5EF4-FFF2-40B4-BE49-F238E27FC236}">
              <a16:creationId xmlns:a16="http://schemas.microsoft.com/office/drawing/2014/main" id="{73CE3BBD-5011-4118-B441-38A08EBBE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561975</xdr:colOff>
      <xdr:row>15</xdr:row>
      <xdr:rowOff>250825</xdr:rowOff>
    </xdr:from>
    <xdr:to>
      <xdr:col>19</xdr:col>
      <xdr:colOff>257175</xdr:colOff>
      <xdr:row>30</xdr:row>
      <xdr:rowOff>47625</xdr:rowOff>
    </xdr:to>
    <xdr:graphicFrame macro="">
      <xdr:nvGraphicFramePr>
        <xdr:cNvPr id="15" name="Chart 14">
          <a:extLst>
            <a:ext uri="{FF2B5EF4-FFF2-40B4-BE49-F238E27FC236}">
              <a16:creationId xmlns:a16="http://schemas.microsoft.com/office/drawing/2014/main" id="{0629AD2C-E8F3-34FA-7404-57EEAC180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273050</xdr:colOff>
      <xdr:row>35</xdr:row>
      <xdr:rowOff>12700</xdr:rowOff>
    </xdr:from>
    <xdr:to>
      <xdr:col>5</xdr:col>
      <xdr:colOff>139700</xdr:colOff>
      <xdr:row>43</xdr:row>
      <xdr:rowOff>69850</xdr:rowOff>
    </xdr:to>
    <xdr:graphicFrame macro="">
      <xdr:nvGraphicFramePr>
        <xdr:cNvPr id="17" name="Chart 16">
          <a:extLst>
            <a:ext uri="{FF2B5EF4-FFF2-40B4-BE49-F238E27FC236}">
              <a16:creationId xmlns:a16="http://schemas.microsoft.com/office/drawing/2014/main" id="{7B0DED61-7923-458E-ABEB-B73B162F1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298450</xdr:colOff>
      <xdr:row>44</xdr:row>
      <xdr:rowOff>19050</xdr:rowOff>
    </xdr:from>
    <xdr:to>
      <xdr:col>5</xdr:col>
      <xdr:colOff>165100</xdr:colOff>
      <xdr:row>52</xdr:row>
      <xdr:rowOff>76200</xdr:rowOff>
    </xdr:to>
    <xdr:graphicFrame macro="">
      <xdr:nvGraphicFramePr>
        <xdr:cNvPr id="20" name="Chart 19">
          <a:extLst>
            <a:ext uri="{FF2B5EF4-FFF2-40B4-BE49-F238E27FC236}">
              <a16:creationId xmlns:a16="http://schemas.microsoft.com/office/drawing/2014/main" id="{50BE2410-B5EC-4C2C-A54D-8507318B4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nat" refreshedDate="45583.761021990744" createdVersion="8" refreshedVersion="8" minRefreshableVersion="3" recordCount="63" xr:uid="{119D58AC-3FFC-4BE8-B5E1-3C8214D2F84D}">
  <cacheSource type="worksheet">
    <worksheetSource name="Table4"/>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3">
      <sharedItems containsSemiMixedTypes="0" containsString="0" containsNumber="1" containsInteger="1" minValue="1500" maxValue="18571"/>
    </cacheField>
    <cacheField name="Profit" numFmtId="0">
      <sharedItems containsSemiMixedTypes="0" containsString="0" containsNumber="1" containsInteger="1" minValue="2000" maxValue="25000"/>
    </cacheField>
    <cacheField name="Target Sales" numFmtId="0">
      <sharedItems containsSemiMixedTypes="0" containsString="0" containsNumber="1" containsInteger="1" minValue="286" maxValue="5714"/>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0">
      <sharedItems containsSemiMixedTypes="0" containsString="0" containsNumber="1" minValue="0.7" maxValue="0.99"/>
    </cacheField>
    <cacheField name="Profit Completion Rate" numFmtId="0">
      <sharedItems containsSemiMixedTypes="0" containsString="0" containsNumber="1" minValue="0.7" maxValue="0.99"/>
    </cacheField>
    <cacheField name="Customer Completion Rate" numFmtId="0">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47917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
    <n v="80"/>
    <x v="0"/>
    <n v="0.89"/>
    <n v="0.85"/>
    <n v="0.72"/>
  </r>
  <r>
    <x v="0"/>
    <x v="1"/>
    <n v="3500"/>
    <n v="3944"/>
    <n v="2857"/>
    <n v="30"/>
    <x v="0"/>
    <n v="0.94"/>
    <n v="0.95"/>
    <n v="0.86"/>
  </r>
  <r>
    <x v="0"/>
    <x v="2"/>
    <n v="1500"/>
    <n v="3293"/>
    <n v="2857"/>
    <n v="15"/>
    <x v="0"/>
    <n v="0.82"/>
    <n v="0.8"/>
    <n v="0.76"/>
  </r>
  <r>
    <x v="0"/>
    <x v="3"/>
    <n v="1500"/>
    <n v="2019"/>
    <n v="2857"/>
    <n v="40"/>
    <x v="0"/>
    <n v="0.79"/>
    <n v="0.79"/>
    <n v="0.79"/>
  </r>
  <r>
    <x v="0"/>
    <x v="4"/>
    <n v="6000"/>
    <n v="2980"/>
    <n v="2857"/>
    <n v="100"/>
    <x v="0"/>
    <n v="0.96"/>
    <n v="0.79"/>
    <n v="0.7"/>
  </r>
  <r>
    <x v="0"/>
    <x v="5"/>
    <n v="2500"/>
    <n v="2209"/>
    <n v="2857"/>
    <n v="15"/>
    <x v="0"/>
    <n v="0.79"/>
    <n v="0.79"/>
    <n v="0.77"/>
  </r>
  <r>
    <x v="0"/>
    <x v="6"/>
    <n v="10000"/>
    <n v="2440"/>
    <n v="2857"/>
    <n v="20"/>
    <x v="0"/>
    <n v="0.75"/>
    <n v="0.72"/>
    <n v="0.93"/>
  </r>
  <r>
    <x v="1"/>
    <x v="0"/>
    <n v="5000"/>
    <n v="2000"/>
    <n v="1429"/>
    <n v="90"/>
    <x v="0"/>
    <n v="0.92"/>
    <n v="0.99"/>
    <n v="0.74"/>
  </r>
  <r>
    <x v="1"/>
    <x v="1"/>
    <n v="15000"/>
    <n v="14431"/>
    <n v="1429"/>
    <n v="30"/>
    <x v="0"/>
    <n v="0.7"/>
    <n v="0.99"/>
    <n v="0.95"/>
  </r>
  <r>
    <x v="1"/>
    <x v="2"/>
    <n v="1500"/>
    <n v="3000"/>
    <n v="1429"/>
    <n v="15"/>
    <x v="0"/>
    <n v="0.91"/>
    <n v="0.98"/>
    <n v="0.89"/>
  </r>
  <r>
    <x v="1"/>
    <x v="3"/>
    <n v="3500"/>
    <n v="4000"/>
    <n v="1429"/>
    <n v="40"/>
    <x v="0"/>
    <n v="0.74"/>
    <n v="0.85"/>
    <n v="0.7"/>
  </r>
  <r>
    <x v="1"/>
    <x v="4"/>
    <n v="6000"/>
    <n v="2000"/>
    <n v="1429"/>
    <n v="100"/>
    <x v="0"/>
    <n v="0.9"/>
    <n v="0.9"/>
    <n v="0.72"/>
  </r>
  <r>
    <x v="1"/>
    <x v="5"/>
    <n v="4000"/>
    <n v="2000"/>
    <n v="1429"/>
    <n v="15"/>
    <x v="0"/>
    <n v="0.95"/>
    <n v="0.97"/>
    <n v="0.81"/>
  </r>
  <r>
    <x v="1"/>
    <x v="6"/>
    <n v="10000"/>
    <n v="2000"/>
    <n v="1429"/>
    <n v="20"/>
    <x v="0"/>
    <n v="0.99"/>
    <n v="0.79"/>
    <n v="0.75"/>
  </r>
  <r>
    <x v="2"/>
    <x v="0"/>
    <n v="8571"/>
    <n v="4000"/>
    <n v="1429"/>
    <n v="45"/>
    <x v="0"/>
    <n v="0.86"/>
    <n v="0.97"/>
    <n v="0.89"/>
  </r>
  <r>
    <x v="2"/>
    <x v="1"/>
    <n v="8571"/>
    <n v="6000"/>
    <n v="1429"/>
    <n v="43"/>
    <x v="0"/>
    <n v="0.83"/>
    <n v="0.72"/>
    <n v="0.74"/>
  </r>
  <r>
    <x v="2"/>
    <x v="2"/>
    <n v="8571"/>
    <n v="6500"/>
    <n v="1429"/>
    <n v="43"/>
    <x v="0"/>
    <n v="0.74"/>
    <n v="0.78"/>
    <n v="0.94"/>
  </r>
  <r>
    <x v="2"/>
    <x v="3"/>
    <n v="8571"/>
    <n v="12000"/>
    <n v="1429"/>
    <n v="43"/>
    <x v="0"/>
    <n v="0.8"/>
    <n v="0.84"/>
    <n v="0.81"/>
  </r>
  <r>
    <x v="2"/>
    <x v="4"/>
    <n v="8571"/>
    <n v="3000"/>
    <n v="1429"/>
    <n v="43"/>
    <x v="0"/>
    <n v="0.89"/>
    <n v="0.99"/>
    <n v="0.97"/>
  </r>
  <r>
    <x v="2"/>
    <x v="5"/>
    <n v="8571"/>
    <n v="2000"/>
    <n v="1429"/>
    <n v="40"/>
    <x v="0"/>
    <n v="0.71"/>
    <n v="0.87"/>
    <n v="0.94"/>
  </r>
  <r>
    <x v="2"/>
    <x v="6"/>
    <n v="8571"/>
    <n v="2000"/>
    <n v="1429"/>
    <n v="43"/>
    <x v="0"/>
    <n v="0.9"/>
    <n v="0.72"/>
    <n v="0.94"/>
  </r>
  <r>
    <x v="3"/>
    <x v="0"/>
    <n v="7857"/>
    <n v="3000"/>
    <n v="5714"/>
    <n v="100"/>
    <x v="1"/>
    <n v="0.89"/>
    <n v="0.85"/>
    <n v="0.87"/>
  </r>
  <r>
    <x v="3"/>
    <x v="1"/>
    <n v="7857"/>
    <n v="4500"/>
    <n v="5714"/>
    <n v="100"/>
    <x v="1"/>
    <n v="0.89"/>
    <n v="0.8"/>
    <n v="0.88"/>
  </r>
  <r>
    <x v="3"/>
    <x v="2"/>
    <n v="7857"/>
    <n v="5500"/>
    <n v="5714"/>
    <n v="100"/>
    <x v="1"/>
    <n v="0.98"/>
    <n v="0.99"/>
    <n v="0.81"/>
  </r>
  <r>
    <x v="3"/>
    <x v="3"/>
    <n v="7857"/>
    <n v="10000"/>
    <n v="5714"/>
    <n v="100"/>
    <x v="1"/>
    <n v="0.81"/>
    <n v="0.91"/>
    <n v="0.95"/>
  </r>
  <r>
    <x v="3"/>
    <x v="4"/>
    <n v="7857"/>
    <n v="2000"/>
    <n v="5714"/>
    <n v="100"/>
    <x v="1"/>
    <n v="0.97"/>
    <n v="0.85"/>
    <n v="0.85"/>
  </r>
  <r>
    <x v="3"/>
    <x v="5"/>
    <n v="7857"/>
    <n v="2000"/>
    <n v="5714"/>
    <n v="100"/>
    <x v="1"/>
    <n v="0.89"/>
    <n v="0.94"/>
    <n v="0.8"/>
  </r>
  <r>
    <x v="3"/>
    <x v="6"/>
    <n v="7857"/>
    <n v="2000"/>
    <n v="5714"/>
    <n v="100"/>
    <x v="1"/>
    <n v="0.88"/>
    <n v="0.94"/>
    <n v="0.7"/>
  </r>
  <r>
    <x v="4"/>
    <x v="0"/>
    <n v="11429"/>
    <n v="20000"/>
    <n v="2857"/>
    <n v="90"/>
    <x v="1"/>
    <n v="0.75"/>
    <n v="0.77"/>
    <n v="0.84"/>
  </r>
  <r>
    <x v="4"/>
    <x v="1"/>
    <n v="11429"/>
    <n v="17000"/>
    <n v="2857"/>
    <n v="80"/>
    <x v="1"/>
    <n v="0.73"/>
    <n v="0.96"/>
    <n v="0.93"/>
  </r>
  <r>
    <x v="4"/>
    <x v="2"/>
    <n v="11429"/>
    <n v="16000"/>
    <n v="2857"/>
    <n v="90"/>
    <x v="1"/>
    <n v="0.93"/>
    <n v="0.74"/>
    <n v="0.93"/>
  </r>
  <r>
    <x v="4"/>
    <x v="3"/>
    <n v="11429"/>
    <n v="12000"/>
    <n v="2857"/>
    <n v="110"/>
    <x v="1"/>
    <n v="0.85"/>
    <n v="0.7"/>
    <n v="0.99"/>
  </r>
  <r>
    <x v="4"/>
    <x v="4"/>
    <n v="11429"/>
    <n v="20500"/>
    <n v="2857"/>
    <n v="90"/>
    <x v="1"/>
    <n v="0.92"/>
    <n v="0.99"/>
    <n v="0.88"/>
  </r>
  <r>
    <x v="4"/>
    <x v="5"/>
    <n v="11429"/>
    <n v="21000"/>
    <n v="2857"/>
    <n v="100"/>
    <x v="1"/>
    <n v="0.75"/>
    <n v="0.97"/>
    <n v="0.83"/>
  </r>
  <r>
    <x v="4"/>
    <x v="6"/>
    <n v="11429"/>
    <n v="21500"/>
    <n v="2857"/>
    <n v="90"/>
    <x v="1"/>
    <n v="0.77"/>
    <n v="0.97"/>
    <n v="0.78"/>
  </r>
  <r>
    <x v="5"/>
    <x v="0"/>
    <n v="14286"/>
    <n v="22000"/>
    <n v="857"/>
    <n v="228"/>
    <x v="1"/>
    <n v="0.79"/>
    <n v="0.75"/>
    <n v="0.93"/>
  </r>
  <r>
    <x v="5"/>
    <x v="1"/>
    <n v="14286"/>
    <n v="18000"/>
    <n v="857"/>
    <n v="220"/>
    <x v="1"/>
    <n v="0.81"/>
    <n v="0.98"/>
    <n v="0.86"/>
  </r>
  <r>
    <x v="5"/>
    <x v="2"/>
    <n v="14286"/>
    <n v="18500"/>
    <n v="857"/>
    <n v="228"/>
    <x v="1"/>
    <n v="0.86"/>
    <n v="0.82"/>
    <n v="0.86"/>
  </r>
  <r>
    <x v="5"/>
    <x v="3"/>
    <n v="14286"/>
    <n v="14314"/>
    <n v="857"/>
    <n v="238"/>
    <x v="1"/>
    <n v="0.72"/>
    <n v="0.95"/>
    <n v="0.9"/>
  </r>
  <r>
    <x v="5"/>
    <x v="4"/>
    <n v="14286"/>
    <n v="21000"/>
    <n v="857"/>
    <n v="228"/>
    <x v="1"/>
    <n v="0.71"/>
    <n v="0.8"/>
    <n v="0.76"/>
  </r>
  <r>
    <x v="5"/>
    <x v="5"/>
    <n v="14286"/>
    <n v="22500"/>
    <n v="857"/>
    <n v="230"/>
    <x v="1"/>
    <n v="0.97"/>
    <n v="0.95"/>
    <n v="0.85"/>
  </r>
  <r>
    <x v="5"/>
    <x v="6"/>
    <n v="14286"/>
    <n v="22900"/>
    <n v="857"/>
    <n v="228"/>
    <x v="1"/>
    <n v="0.95"/>
    <n v="0.85"/>
    <n v="0.91"/>
  </r>
  <r>
    <x v="6"/>
    <x v="0"/>
    <n v="18563"/>
    <n v="25000"/>
    <n v="714"/>
    <n v="250"/>
    <x v="2"/>
    <n v="0.97"/>
    <n v="0.7"/>
    <n v="0.93"/>
  </r>
  <r>
    <x v="6"/>
    <x v="1"/>
    <n v="18563"/>
    <n v="22000"/>
    <n v="714"/>
    <n v="240"/>
    <x v="2"/>
    <n v="0.9"/>
    <n v="0.98"/>
    <n v="0.96"/>
  </r>
  <r>
    <x v="6"/>
    <x v="2"/>
    <n v="18563"/>
    <n v="25000"/>
    <n v="714"/>
    <n v="270"/>
    <x v="2"/>
    <n v="0.9"/>
    <n v="0.95"/>
    <n v="0.98"/>
  </r>
  <r>
    <x v="6"/>
    <x v="3"/>
    <n v="18563"/>
    <n v="25000"/>
    <n v="714"/>
    <n v="259"/>
    <x v="2"/>
    <n v="0.96"/>
    <n v="0.81"/>
    <n v="0.85"/>
  </r>
  <r>
    <x v="6"/>
    <x v="4"/>
    <n v="18563"/>
    <n v="25000"/>
    <n v="714"/>
    <n v="260"/>
    <x v="2"/>
    <n v="0.98"/>
    <n v="0.84"/>
    <n v="0.89"/>
  </r>
  <r>
    <x v="6"/>
    <x v="5"/>
    <n v="18563"/>
    <n v="25000"/>
    <n v="714"/>
    <n v="260"/>
    <x v="2"/>
    <n v="0.76"/>
    <n v="0.7"/>
    <n v="0.86"/>
  </r>
  <r>
    <x v="6"/>
    <x v="6"/>
    <n v="18563"/>
    <n v="25000"/>
    <n v="714"/>
    <n v="261"/>
    <x v="2"/>
    <n v="0.91"/>
    <n v="0.77"/>
    <n v="0.75"/>
  </r>
  <r>
    <x v="7"/>
    <x v="0"/>
    <n v="18571"/>
    <n v="25000"/>
    <n v="714"/>
    <n v="242"/>
    <x v="2"/>
    <n v="0.79"/>
    <n v="0.81"/>
    <n v="0.74"/>
  </r>
  <r>
    <x v="7"/>
    <x v="1"/>
    <n v="18571"/>
    <n v="22500"/>
    <n v="714"/>
    <n v="250"/>
    <x v="2"/>
    <n v="0.85"/>
    <n v="0.82"/>
    <n v="0.73"/>
  </r>
  <r>
    <x v="7"/>
    <x v="2"/>
    <n v="18571"/>
    <n v="25000"/>
    <n v="714"/>
    <n v="242"/>
    <x v="2"/>
    <n v="0.88"/>
    <n v="0.84"/>
    <n v="0.75"/>
  </r>
  <r>
    <x v="7"/>
    <x v="3"/>
    <n v="18571"/>
    <n v="25000"/>
    <n v="714"/>
    <n v="242"/>
    <x v="2"/>
    <n v="0.81"/>
    <n v="0.92"/>
    <n v="0.91"/>
  </r>
  <r>
    <x v="7"/>
    <x v="4"/>
    <n v="18571"/>
    <n v="25000"/>
    <n v="714"/>
    <n v="242"/>
    <x v="2"/>
    <n v="0.84"/>
    <n v="0.73"/>
    <n v="0.99"/>
  </r>
  <r>
    <x v="7"/>
    <x v="5"/>
    <n v="18571"/>
    <n v="25000"/>
    <n v="714"/>
    <n v="240"/>
    <x v="2"/>
    <n v="0.93"/>
    <n v="0.79"/>
    <n v="0.72"/>
  </r>
  <r>
    <x v="7"/>
    <x v="6"/>
    <n v="18571"/>
    <n v="25000"/>
    <n v="714"/>
    <n v="242"/>
    <x v="2"/>
    <n v="0.84"/>
    <n v="0.79"/>
    <n v="0.8"/>
  </r>
  <r>
    <x v="8"/>
    <x v="0"/>
    <n v="17857"/>
    <n v="22500"/>
    <n v="286"/>
    <n v="285"/>
    <x v="2"/>
    <n v="0.85"/>
    <n v="0.91"/>
    <n v="0.84"/>
  </r>
  <r>
    <x v="8"/>
    <x v="1"/>
    <n v="17857"/>
    <n v="21500"/>
    <n v="286"/>
    <n v="275"/>
    <x v="2"/>
    <n v="0.86"/>
    <n v="0.75"/>
    <n v="0.96"/>
  </r>
  <r>
    <x v="8"/>
    <x v="2"/>
    <n v="17857"/>
    <n v="24000"/>
    <n v="286"/>
    <n v="285"/>
    <x v="2"/>
    <n v="0.96"/>
    <n v="0.77"/>
    <n v="0.92"/>
  </r>
  <r>
    <x v="8"/>
    <x v="3"/>
    <n v="17857"/>
    <n v="24500"/>
    <n v="286"/>
    <n v="290"/>
    <x v="2"/>
    <n v="0.99"/>
    <n v="0.97"/>
    <n v="0.73"/>
  </r>
  <r>
    <x v="8"/>
    <x v="4"/>
    <n v="17857"/>
    <n v="24500"/>
    <n v="286"/>
    <n v="310"/>
    <x v="2"/>
    <n v="0.77"/>
    <n v="0.72"/>
    <n v="0.85"/>
  </r>
  <r>
    <x v="8"/>
    <x v="5"/>
    <n v="17857"/>
    <n v="24500"/>
    <n v="286"/>
    <n v="270"/>
    <x v="2"/>
    <n v="0.77"/>
    <n v="0.96"/>
    <n v="0.78"/>
  </r>
  <r>
    <x v="8"/>
    <x v="6"/>
    <n v="17857"/>
    <n v="24500"/>
    <n v="286"/>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E3177-40BA-4F71-8BBB-11A50F2DE1D3}" name="PivotTable18"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B16"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3" showAll="0"/>
    <pivotField dataField="1" showAll="0"/>
    <pivotField showAll="0"/>
    <pivotField dataField="1"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i="1">
      <x v="1"/>
    </i>
    <i i="2">
      <x v="2"/>
    </i>
  </rowItems>
  <colItems count="1">
    <i/>
  </colItems>
  <dataFields count="3">
    <dataField name="Sum of Sales" fld="2" baseField="0" baseItem="0" numFmtId="164"/>
    <dataField name="Sum of Profit" fld="3" baseField="0" baseItem="0" numFmtId="164"/>
    <dataField name="Sum of Customers" fld="5" baseField="0" baseItem="0" numFmtId="164"/>
  </dataFields>
  <formats count="4">
    <format dxfId="3">
      <pivotArea dataOnly="0" outline="0" fieldPosition="0">
        <references count="1">
          <reference field="4294967294" count="3">
            <x v="0"/>
            <x v="1"/>
            <x v="2"/>
          </reference>
        </references>
      </pivotArea>
    </format>
    <format dxfId="2">
      <pivotArea outline="0" fieldPosition="0">
        <references count="1">
          <reference field="4294967294" count="1">
            <x v="0"/>
          </reference>
        </references>
      </pivotArea>
    </format>
    <format dxfId="1">
      <pivotArea outline="0" fieldPosition="0">
        <references count="1">
          <reference field="4294967294" count="1">
            <x v="1"/>
          </reference>
        </references>
      </pivotArea>
    </format>
    <format dxfId="0">
      <pivotArea outline="0" fieldPosition="0">
        <references count="1">
          <reference field="4294967294" count="1">
            <x v="2"/>
          </reference>
        </references>
      </pivotArea>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94C468-59CD-4013-AB58-3236E4ECDFE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A4"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dataField="1"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 Completion Rate" fld="7" subtotal="average"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30C594-4C2C-4C45-A0C0-64F94345E0A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numFmtId="9" showAll="0"/>
    <pivotField numFmtId="9"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ustomer Completion Rate" fld="9" subtotal="average" baseField="1" baseItem="0" numFmtId="1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6F42C6-D3E5-4B49-BE98-55651454D9F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2:D12"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dataField="1" showAll="0"/>
    <pivotField showAll="0">
      <items count="4">
        <item x="0"/>
        <item x="1"/>
        <item x="2"/>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0">
    <i>
      <x/>
    </i>
    <i>
      <x v="1"/>
    </i>
    <i>
      <x v="2"/>
    </i>
    <i>
      <x v="3"/>
    </i>
    <i>
      <x v="4"/>
    </i>
    <i>
      <x v="5"/>
    </i>
    <i>
      <x v="6"/>
    </i>
    <i>
      <x v="7"/>
    </i>
    <i>
      <x v="8"/>
    </i>
    <i t="grand">
      <x/>
    </i>
  </rowItems>
  <colItems count="1">
    <i/>
  </colItems>
  <dataFields count="1">
    <dataField name="Sum of Customers" fld="5" baseField="0" baseItem="0"/>
  </dataFields>
  <formats count="6">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B7DEE1-9972-4B31-A9DC-28CD1475349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numFmtId="9" showAll="0"/>
    <pivotField dataField="1"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Profit Completion Rate" fld="8" subtotal="average" baseField="1" baseItem="0" numFmtId="10"/>
  </dataFields>
  <formats count="2">
    <format dxfId="12">
      <pivotArea dataOnly="0" labelOnly="1" outline="0" axis="axisValues"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08E19E-F17F-4C48-80DC-C64465860E98}" name="PivotTable2" cacheId="0" dataOnRows="1" applyNumberFormats="0" applyBorderFormats="0" applyFontFormats="0" applyPatternFormats="0" applyAlignmentFormats="0" applyWidthHeightFormats="1" dataCaption="value" updatedVersion="8" minRefreshableVersion="3" useAutoFormatting="1" itemPrintTitles="1" createdVersion="8" indent="0" outline="1" outlineData="1" multipleFieldFilters="0">
  <location ref="E18:F21"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3" showAll="0"/>
    <pivotField dataField="1" showAll="0"/>
    <pivotField showAll="0"/>
    <pivotField dataField="1"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i="1">
      <x v="1"/>
    </i>
    <i i="2">
      <x v="2"/>
    </i>
  </rowItems>
  <colItems count="1">
    <i/>
  </colItems>
  <dataFields count="3">
    <dataField name=" Sales" fld="2" baseField="0" baseItem="0"/>
    <dataField name=" Profit" fld="3" baseField="0" baseItem="0"/>
    <dataField name="Customer" fld="5" baseField="0" baseItem="0"/>
  </dataFields>
  <formats count="1">
    <format dxfId="13">
      <pivotArea dataOnly="0"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724926-CB32-4AC9-91A3-D7891E6DD65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L3:M11"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3" showAll="0"/>
    <pivotField dataField="1" showAll="0"/>
    <pivotField showAll="0"/>
    <pivotField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Sum of Profit" fld="3" baseField="0" baseItem="0" numFmtId="3"/>
  </dataFields>
  <formats count="8">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axis="axisValues" fieldPosition="0"/>
    </format>
    <format dxfId="15">
      <pivotArea field="1" type="button" dataOnly="0" labelOnly="1" outline="0" axis="axisRow" fieldPosition="0"/>
    </format>
    <format dxfId="14">
      <pivotArea outline="0" fieldPosition="0">
        <references count="1">
          <reference field="4294967294" count="1">
            <x v="0"/>
          </reference>
        </references>
      </pivotArea>
    </format>
  </format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2"/>
          </reference>
        </references>
      </pivotArea>
    </chartFormat>
    <chartFormat chart="6" format="2">
      <pivotArea type="data" outline="0" fieldPosition="0">
        <references count="2">
          <reference field="4294967294" count="1" selected="0">
            <x v="0"/>
          </reference>
          <reference field="1" count="1" selected="0">
            <x v="5"/>
          </reference>
        </references>
      </pivotArea>
    </chartFormat>
    <chartFormat chart="6" format="3">
      <pivotArea type="data" outline="0" fieldPosition="0">
        <references count="2">
          <reference field="4294967294" count="1" selected="0">
            <x v="0"/>
          </reference>
          <reference field="1" count="1" selected="0">
            <x v="6"/>
          </reference>
        </references>
      </pivotArea>
    </chartFormat>
    <chartFormat chart="6" format="4">
      <pivotArea type="data" outline="0" fieldPosition="0">
        <references count="2">
          <reference field="4294967294" count="1" selected="0">
            <x v="0"/>
          </reference>
          <reference field="1" count="1" selected="0">
            <x v="4"/>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2"/>
          </reference>
        </references>
      </pivotArea>
    </chartFormat>
    <chartFormat chart="9" format="15">
      <pivotArea type="data" outline="0" fieldPosition="0">
        <references count="2">
          <reference field="4294967294" count="1" selected="0">
            <x v="0"/>
          </reference>
          <reference field="1" count="1" selected="0">
            <x v="4"/>
          </reference>
        </references>
      </pivotArea>
    </chartFormat>
    <chartFormat chart="9" format="16">
      <pivotArea type="data" outline="0" fieldPosition="0">
        <references count="2">
          <reference field="4294967294" count="1" selected="0">
            <x v="0"/>
          </reference>
          <reference field="1" count="1" selected="0">
            <x v="5"/>
          </reference>
        </references>
      </pivotArea>
    </chartFormat>
    <chartFormat chart="9" format="17">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A1F59A-F913-43A3-88ED-8E4EEF50850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16:I26"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dataField="1" showAll="0"/>
    <pivotField showAll="0"/>
    <pivotField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0">
    <i>
      <x/>
    </i>
    <i>
      <x v="1"/>
    </i>
    <i>
      <x v="2"/>
    </i>
    <i>
      <x v="3"/>
    </i>
    <i>
      <x v="4"/>
    </i>
    <i>
      <x v="5"/>
    </i>
    <i>
      <x v="6"/>
    </i>
    <i>
      <x v="7"/>
    </i>
    <i>
      <x v="8"/>
    </i>
    <i t="grand">
      <x/>
    </i>
  </rowItems>
  <colItems count="1">
    <i/>
  </colItems>
  <dataFields count="1">
    <dataField name="Average of Profit" fld="3" subtotal="average" baseField="0" baseItem="0" numFmtId="2"/>
  </dataFields>
  <formats count="10">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 dxfId="25">
      <pivotArea dataOnly="0" labelOnly="1" outline="0" axis="axisValues" fieldPosition="0"/>
    </format>
    <format dxfId="24">
      <pivotArea field="0" type="button" dataOnly="0" labelOnly="1" outline="0" axis="axisRow" fieldPosition="0"/>
    </format>
    <format dxfId="23">
      <pivotArea dataOnly="0" labelOnly="1" outline="0" axis="axisValues" fieldPosition="0"/>
    </format>
    <format dxfId="22">
      <pivotArea outline="0" fieldPosition="0">
        <references count="1">
          <reference field="4294967294" count="1">
            <x v="0"/>
          </reference>
        </references>
      </pivotArea>
    </format>
  </formats>
  <chartFormats count="2">
    <chartFormat chart="3" format="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6883F4-E36F-4BD1-8B93-2E73CD4FFEC2}"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3" showAll="0"/>
    <pivotField showAll="0"/>
    <pivotField showAll="0"/>
    <pivotField showAll="0"/>
    <pivotField showAll="0">
      <items count="4">
        <item x="0"/>
        <item x="1"/>
        <item x="2"/>
        <item t="default"/>
      </items>
    </pivotField>
    <pivotField dataField="1"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Sales Completion Rate" fld="7"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C8AA34-C6FB-4AF1-B06C-B62A0363D95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3:J13" firstHeaderRow="0"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3" showAll="0"/>
    <pivotField showAll="0"/>
    <pivotField dataField="1" showAll="0"/>
    <pivotField showAll="0"/>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ales" fld="2" baseField="0" baseItem="0" numFmtId="3"/>
    <dataField name="Sum of Target Sales" fld="4" baseField="0" baseItem="0" numFmtId="3"/>
  </dataFields>
  <formats count="8">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fieldPosition="0">
        <references count="1">
          <reference field="4294967294" count="2">
            <x v="0"/>
            <x v="1"/>
          </reference>
        </references>
      </pivotArea>
    </format>
    <format dxfId="33">
      <pivotArea outline="0" fieldPosition="0">
        <references count="1">
          <reference field="4294967294" count="1">
            <x v="0"/>
          </reference>
        </references>
      </pivotArea>
    </format>
    <format dxfId="32">
      <pivotArea outline="0" fieldPosition="0">
        <references count="1">
          <reference field="4294967294" count="1">
            <x v="1"/>
          </reference>
        </references>
      </pivotArea>
    </format>
  </formats>
  <chartFormats count="4">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21B708-2DAE-4B83-8772-A83573F1A85D}" sourceName="Region">
  <pivotTables>
    <pivotTable tabId="10" name="PivotTable13"/>
    <pivotTable tabId="10" name="PivotTable10"/>
    <pivotTable tabId="10" name="PivotTable11"/>
    <pivotTable tabId="10" name="PivotTable12"/>
    <pivotTable tabId="10" name="PivotTable14"/>
    <pivotTable tabId="10" name="PivotTable18"/>
    <pivotTable tabId="10" name="PivotTable19"/>
    <pivotTable tabId="10" name="PivotTable2"/>
    <pivotTable tabId="10" name="PivotTable9"/>
    <pivotTable tabId="10" name="PivotTable5"/>
  </pivotTables>
  <data>
    <tabular pivotCacheId="47917636">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2F910E45-077B-42F1-9B50-0554BF76E08E}" sourceName="Quarter">
  <pivotTables>
    <pivotTable tabId="10" name="PivotTable10"/>
    <pivotTable tabId="10" name="PivotTable11"/>
    <pivotTable tabId="10" name="PivotTable12"/>
    <pivotTable tabId="10" name="PivotTable13"/>
    <pivotTable tabId="10" name="PivotTable14"/>
    <pivotTable tabId="10" name="PivotTable18"/>
    <pivotTable tabId="10" name="PivotTable19"/>
    <pivotTable tabId="10" name="PivotTable2"/>
    <pivotTable tabId="10" name="PivotTable9"/>
    <pivotTable tabId="10" name="PivotTable5"/>
  </pivotTables>
  <data>
    <tabular pivotCacheId="4791763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9326CA7-AB30-442F-8F68-52CF4317A762}" sourceName="Month">
  <pivotTables>
    <pivotTable tabId="10" name="PivotTable12"/>
    <pivotTable tabId="10" name="PivotTable10"/>
    <pivotTable tabId="10" name="PivotTable11"/>
    <pivotTable tabId="10" name="PivotTable13"/>
    <pivotTable tabId="10" name="PivotTable14"/>
    <pivotTable tabId="10" name="PivotTable18"/>
    <pivotTable tabId="10" name="PivotTable19"/>
    <pivotTable tabId="10" name="PivotTable2"/>
    <pivotTable tabId="10" name="PivotTable9"/>
    <pivotTable tabId="10" name="PivotTable5"/>
  </pivotTables>
  <data>
    <tabular pivotCacheId="47917636">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DE06926-85A2-4B28-9397-B7C7E31C621E}" cache="Slicer_Region" caption="Region" style="SlicerStyleLight2" rowHeight="241300"/>
  <slicer name="Quarter 1" xr10:uid="{E8793012-257D-442A-B6ED-2C7E1E168C03}" cache="Slicer_Quarter" caption="Quarter" style="SlicerStyleLight4" rowHeight="241300"/>
  <slicer name="Month 1" xr10:uid="{6A34596C-0BC0-40E0-A2A1-D483AE73EEE5}" cache="Slicer_Month" caption="Month"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92D005-6861-406D-ABAB-BC0B9EBA30E8}" name="Table4" displayName="Table4" ref="A1:J64" totalsRowShown="0" headerRowDxfId="53" headerRowBorderDxfId="52" tableBorderDxfId="51" totalsRowBorderDxfId="50">
  <autoFilter ref="A1:J64" xr:uid="{9692D005-6861-406D-ABAB-BC0B9EBA30E8}"/>
  <tableColumns count="10">
    <tableColumn id="1" xr3:uid="{1042B99E-DF53-4A3B-956F-F5BCE4DC6E07}" name="Month" dataDxfId="49"/>
    <tableColumn id="2" xr3:uid="{E6C9A687-E7C1-4D53-88FF-F617D0B479DA}" name="Region" dataDxfId="48"/>
    <tableColumn id="3" xr3:uid="{9D70D02C-5B9E-4587-9371-62CF6573B25B}" name="Sales" dataDxfId="47"/>
    <tableColumn id="4" xr3:uid="{AFB28B2B-A772-4353-954B-01FF31BCC52F}" name="Profit" dataDxfId="46"/>
    <tableColumn id="5" xr3:uid="{B3331ECC-7951-4215-8650-B218315367EA}" name="Target Sales" dataDxfId="45"/>
    <tableColumn id="6" xr3:uid="{99C76D37-971D-4D63-874F-2328D3FE5315}" name="Customers" dataDxfId="44"/>
    <tableColumn id="7" xr3:uid="{CA9502EA-7CBC-41A9-AE69-2BA907D96AFE}" name="Quarter" dataDxfId="43"/>
    <tableColumn id="8" xr3:uid="{921CCA7F-0A4C-4186-A348-EF92B6DD394B}" name="Sales Completion Rate" dataDxfId="42"/>
    <tableColumn id="9" xr3:uid="{C31854EE-6A9F-4AC5-9573-B4F87539BA5A}" name="Profit Completion Rate" dataDxfId="41"/>
    <tableColumn id="10" xr3:uid="{F07E2C61-6B40-4C7B-9C09-73BF4845A47D}" name="Customer Completion Rate" dataDxfId="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C947-8DD2-40AF-990C-A3F2B7717FF8}">
  <dimension ref="A1"/>
  <sheetViews>
    <sheetView showGridLines="0" workbookViewId="0">
      <selection activeCell="S40" sqref="S40"/>
    </sheetView>
  </sheetViews>
  <sheetFormatPr defaultRowHeight="14.5" x14ac:dyDescent="0.35"/>
  <cols>
    <col min="1" max="16384" width="8.7265625" style="32"/>
  </cols>
  <sheetData/>
  <sheetProtection sheet="1" formatCells="0" formatColumns="0" formatRows="0" insertColumn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DB4F1-7F53-4AE6-A19E-DC548A8FF97C}">
  <dimension ref="A1:N64"/>
  <sheetViews>
    <sheetView workbookViewId="0">
      <selection activeCell="K7" sqref="K7"/>
    </sheetView>
  </sheetViews>
  <sheetFormatPr defaultRowHeight="14.5" x14ac:dyDescent="0.35"/>
  <cols>
    <col min="1" max="1" width="9" customWidth="1"/>
    <col min="2" max="2" width="18.6328125" customWidth="1"/>
    <col min="3" max="3" width="10.453125" customWidth="1"/>
    <col min="4" max="4" width="9.08984375" customWidth="1"/>
    <col min="5" max="5" width="13.7265625" customWidth="1"/>
    <col min="6" max="6" width="12.6328125" customWidth="1"/>
    <col min="7" max="7" width="10.81640625" customWidth="1"/>
    <col min="8" max="8" width="23.1796875" customWidth="1"/>
    <col min="9" max="9" width="23.7265625" customWidth="1"/>
    <col min="10" max="10" width="27.453125" customWidth="1"/>
  </cols>
  <sheetData>
    <row r="1" spans="1:14" ht="16" thickBot="1" x14ac:dyDescent="0.4">
      <c r="A1" s="15" t="s">
        <v>0</v>
      </c>
      <c r="B1" s="16" t="s">
        <v>1</v>
      </c>
      <c r="C1" s="16" t="s">
        <v>2</v>
      </c>
      <c r="D1" s="16" t="s">
        <v>3</v>
      </c>
      <c r="E1" s="16" t="s">
        <v>4</v>
      </c>
      <c r="F1" s="16" t="s">
        <v>5</v>
      </c>
      <c r="G1" s="16" t="s">
        <v>6</v>
      </c>
      <c r="H1" s="16" t="s">
        <v>7</v>
      </c>
      <c r="I1" s="16" t="s">
        <v>8</v>
      </c>
      <c r="J1" s="17" t="s">
        <v>9</v>
      </c>
      <c r="K1" s="1"/>
      <c r="L1" s="1"/>
      <c r="M1" s="1"/>
      <c r="N1" s="1"/>
    </row>
    <row r="2" spans="1:14" ht="16" thickBot="1" x14ac:dyDescent="0.4">
      <c r="A2" s="13">
        <v>44927</v>
      </c>
      <c r="B2" s="2" t="s">
        <v>10</v>
      </c>
      <c r="C2" s="3">
        <v>5000</v>
      </c>
      <c r="D2" s="3">
        <v>2581</v>
      </c>
      <c r="E2" s="3">
        <v>2857</v>
      </c>
      <c r="F2" s="4">
        <v>80</v>
      </c>
      <c r="G2" s="2" t="s">
        <v>11</v>
      </c>
      <c r="H2" s="4">
        <v>0.89</v>
      </c>
      <c r="I2" s="4">
        <v>0.85</v>
      </c>
      <c r="J2" s="22">
        <v>0.72</v>
      </c>
      <c r="K2" s="1"/>
    </row>
    <row r="3" spans="1:14" ht="16" thickBot="1" x14ac:dyDescent="0.4">
      <c r="A3" s="14">
        <v>44927</v>
      </c>
      <c r="B3" s="5" t="s">
        <v>12</v>
      </c>
      <c r="C3" s="6">
        <v>3500</v>
      </c>
      <c r="D3" s="6">
        <v>3944</v>
      </c>
      <c r="E3" s="6">
        <v>2857</v>
      </c>
      <c r="F3" s="7">
        <v>30</v>
      </c>
      <c r="G3" s="5" t="s">
        <v>11</v>
      </c>
      <c r="H3" s="7">
        <v>0.94</v>
      </c>
      <c r="I3" s="7">
        <v>0.95</v>
      </c>
      <c r="J3" s="23">
        <v>0.86</v>
      </c>
      <c r="K3" s="1"/>
    </row>
    <row r="4" spans="1:14" ht="16" thickBot="1" x14ac:dyDescent="0.4">
      <c r="A4" s="13">
        <v>44927</v>
      </c>
      <c r="B4" s="2" t="s">
        <v>13</v>
      </c>
      <c r="C4" s="3">
        <v>1500</v>
      </c>
      <c r="D4" s="4">
        <v>3293</v>
      </c>
      <c r="E4" s="3">
        <v>2857</v>
      </c>
      <c r="F4" s="4">
        <v>15</v>
      </c>
      <c r="G4" s="2" t="s">
        <v>11</v>
      </c>
      <c r="H4" s="4">
        <v>0.82</v>
      </c>
      <c r="I4" s="4">
        <v>0.8</v>
      </c>
      <c r="J4" s="22">
        <v>0.76</v>
      </c>
      <c r="K4" s="1"/>
    </row>
    <row r="5" spans="1:14" ht="16" thickBot="1" x14ac:dyDescent="0.4">
      <c r="A5" s="14">
        <v>44927</v>
      </c>
      <c r="B5" s="5" t="s">
        <v>14</v>
      </c>
      <c r="C5" s="6">
        <v>1500</v>
      </c>
      <c r="D5" s="7">
        <v>2019</v>
      </c>
      <c r="E5" s="6">
        <v>2857</v>
      </c>
      <c r="F5" s="7">
        <v>40</v>
      </c>
      <c r="G5" s="5" t="s">
        <v>11</v>
      </c>
      <c r="H5" s="7">
        <v>0.79</v>
      </c>
      <c r="I5" s="7">
        <v>0.79</v>
      </c>
      <c r="J5" s="23">
        <v>0.79</v>
      </c>
      <c r="K5" s="1"/>
    </row>
    <row r="6" spans="1:14" ht="16" thickBot="1" x14ac:dyDescent="0.4">
      <c r="A6" s="13">
        <v>44927</v>
      </c>
      <c r="B6" s="2" t="s">
        <v>15</v>
      </c>
      <c r="C6" s="3">
        <v>6000</v>
      </c>
      <c r="D6" s="4">
        <v>2980</v>
      </c>
      <c r="E6" s="3">
        <v>2857</v>
      </c>
      <c r="F6" s="4">
        <v>100</v>
      </c>
      <c r="G6" s="2" t="s">
        <v>11</v>
      </c>
      <c r="H6" s="4">
        <v>0.96</v>
      </c>
      <c r="I6" s="4">
        <v>0.79</v>
      </c>
      <c r="J6" s="22">
        <v>0.7</v>
      </c>
      <c r="K6" s="1"/>
    </row>
    <row r="7" spans="1:14" ht="16" thickBot="1" x14ac:dyDescent="0.4">
      <c r="A7" s="14">
        <v>44927</v>
      </c>
      <c r="B7" s="5" t="s">
        <v>16</v>
      </c>
      <c r="C7" s="6">
        <v>2500</v>
      </c>
      <c r="D7" s="7">
        <v>2209</v>
      </c>
      <c r="E7" s="6">
        <v>2857</v>
      </c>
      <c r="F7" s="7">
        <v>15</v>
      </c>
      <c r="G7" s="5" t="s">
        <v>11</v>
      </c>
      <c r="H7" s="7">
        <v>0.79</v>
      </c>
      <c r="I7" s="7">
        <v>0.79</v>
      </c>
      <c r="J7" s="23">
        <v>0.77</v>
      </c>
      <c r="K7" s="1"/>
    </row>
    <row r="8" spans="1:14" ht="16" thickBot="1" x14ac:dyDescent="0.4">
      <c r="A8" s="13">
        <v>44927</v>
      </c>
      <c r="B8" s="2" t="s">
        <v>17</v>
      </c>
      <c r="C8" s="3">
        <v>10000</v>
      </c>
      <c r="D8" s="4">
        <v>2440</v>
      </c>
      <c r="E8" s="3">
        <v>2857</v>
      </c>
      <c r="F8" s="4">
        <v>20</v>
      </c>
      <c r="G8" s="2" t="s">
        <v>11</v>
      </c>
      <c r="H8" s="4">
        <v>0.75</v>
      </c>
      <c r="I8" s="4">
        <v>0.72</v>
      </c>
      <c r="J8" s="22">
        <v>0.93</v>
      </c>
      <c r="K8" s="1"/>
    </row>
    <row r="9" spans="1:14" ht="16" thickBot="1" x14ac:dyDescent="0.4">
      <c r="A9" s="14">
        <v>44958</v>
      </c>
      <c r="B9" s="5" t="s">
        <v>10</v>
      </c>
      <c r="C9" s="6">
        <v>5000</v>
      </c>
      <c r="D9" s="6">
        <v>2000</v>
      </c>
      <c r="E9" s="6">
        <v>1429</v>
      </c>
      <c r="F9" s="7">
        <v>90</v>
      </c>
      <c r="G9" s="5" t="s">
        <v>11</v>
      </c>
      <c r="H9" s="7">
        <v>0.92</v>
      </c>
      <c r="I9" s="7">
        <v>0.99</v>
      </c>
      <c r="J9" s="23">
        <v>0.74</v>
      </c>
      <c r="K9" s="1"/>
    </row>
    <row r="10" spans="1:14" ht="16" thickBot="1" x14ac:dyDescent="0.4">
      <c r="A10" s="13">
        <v>44958</v>
      </c>
      <c r="B10" s="2" t="s">
        <v>12</v>
      </c>
      <c r="C10" s="3">
        <v>15000</v>
      </c>
      <c r="D10" s="3">
        <v>14431</v>
      </c>
      <c r="E10" s="3">
        <v>1429</v>
      </c>
      <c r="F10" s="4">
        <v>30</v>
      </c>
      <c r="G10" s="2" t="s">
        <v>11</v>
      </c>
      <c r="H10" s="4">
        <v>0.7</v>
      </c>
      <c r="I10" s="4">
        <v>0.99</v>
      </c>
      <c r="J10" s="22">
        <v>0.95</v>
      </c>
      <c r="K10" s="1"/>
    </row>
    <row r="11" spans="1:14" ht="16" thickBot="1" x14ac:dyDescent="0.4">
      <c r="A11" s="14">
        <v>44958</v>
      </c>
      <c r="B11" s="5" t="s">
        <v>13</v>
      </c>
      <c r="C11" s="6">
        <v>1500</v>
      </c>
      <c r="D11" s="7">
        <v>3000</v>
      </c>
      <c r="E11" s="6">
        <v>1429</v>
      </c>
      <c r="F11" s="7">
        <v>15</v>
      </c>
      <c r="G11" s="5" t="s">
        <v>11</v>
      </c>
      <c r="H11" s="7">
        <v>0.91</v>
      </c>
      <c r="I11" s="7">
        <v>0.98</v>
      </c>
      <c r="J11" s="23">
        <v>0.89</v>
      </c>
      <c r="K11" s="1"/>
    </row>
    <row r="12" spans="1:14" ht="16" thickBot="1" x14ac:dyDescent="0.4">
      <c r="A12" s="13">
        <v>44958</v>
      </c>
      <c r="B12" s="2" t="s">
        <v>14</v>
      </c>
      <c r="C12" s="3">
        <v>3500</v>
      </c>
      <c r="D12" s="4">
        <v>4000</v>
      </c>
      <c r="E12" s="3">
        <v>1429</v>
      </c>
      <c r="F12" s="4">
        <v>40</v>
      </c>
      <c r="G12" s="2" t="s">
        <v>11</v>
      </c>
      <c r="H12" s="4">
        <v>0.74</v>
      </c>
      <c r="I12" s="4">
        <v>0.85</v>
      </c>
      <c r="J12" s="22">
        <v>0.7</v>
      </c>
      <c r="K12" s="1"/>
    </row>
    <row r="13" spans="1:14" ht="16" thickBot="1" x14ac:dyDescent="0.4">
      <c r="A13" s="14">
        <v>44958</v>
      </c>
      <c r="B13" s="5" t="s">
        <v>15</v>
      </c>
      <c r="C13" s="6">
        <v>6000</v>
      </c>
      <c r="D13" s="7">
        <v>2000</v>
      </c>
      <c r="E13" s="6">
        <v>1429</v>
      </c>
      <c r="F13" s="7">
        <v>100</v>
      </c>
      <c r="G13" s="5" t="s">
        <v>11</v>
      </c>
      <c r="H13" s="7">
        <v>0.9</v>
      </c>
      <c r="I13" s="7">
        <v>0.9</v>
      </c>
      <c r="J13" s="23">
        <v>0.72</v>
      </c>
      <c r="K13" s="1"/>
    </row>
    <row r="14" spans="1:14" ht="16" thickBot="1" x14ac:dyDescent="0.4">
      <c r="A14" s="13">
        <v>44958</v>
      </c>
      <c r="B14" s="2" t="s">
        <v>16</v>
      </c>
      <c r="C14" s="3">
        <v>4000</v>
      </c>
      <c r="D14" s="4">
        <v>2000</v>
      </c>
      <c r="E14" s="3">
        <v>1429</v>
      </c>
      <c r="F14" s="4">
        <v>15</v>
      </c>
      <c r="G14" s="2" t="s">
        <v>11</v>
      </c>
      <c r="H14" s="4">
        <v>0.95</v>
      </c>
      <c r="I14" s="4">
        <v>0.97</v>
      </c>
      <c r="J14" s="22">
        <v>0.81</v>
      </c>
      <c r="K14" s="1"/>
    </row>
    <row r="15" spans="1:14" ht="16" thickBot="1" x14ac:dyDescent="0.4">
      <c r="A15" s="14">
        <v>44958</v>
      </c>
      <c r="B15" s="5" t="s">
        <v>17</v>
      </c>
      <c r="C15" s="6">
        <v>10000</v>
      </c>
      <c r="D15" s="7">
        <v>2000</v>
      </c>
      <c r="E15" s="6">
        <v>1429</v>
      </c>
      <c r="F15" s="7">
        <v>20</v>
      </c>
      <c r="G15" s="5" t="s">
        <v>11</v>
      </c>
      <c r="H15" s="7">
        <v>0.99</v>
      </c>
      <c r="I15" s="7">
        <v>0.79</v>
      </c>
      <c r="J15" s="23">
        <v>0.75</v>
      </c>
      <c r="K15" s="1"/>
    </row>
    <row r="16" spans="1:14" ht="16" thickBot="1" x14ac:dyDescent="0.4">
      <c r="A16" s="13">
        <v>44986</v>
      </c>
      <c r="B16" s="2" t="s">
        <v>10</v>
      </c>
      <c r="C16" s="3">
        <v>8571</v>
      </c>
      <c r="D16" s="3">
        <v>4000</v>
      </c>
      <c r="E16" s="3">
        <v>1429</v>
      </c>
      <c r="F16" s="4">
        <v>45</v>
      </c>
      <c r="G16" s="2" t="s">
        <v>11</v>
      </c>
      <c r="H16" s="4">
        <v>0.86</v>
      </c>
      <c r="I16" s="4">
        <v>0.97</v>
      </c>
      <c r="J16" s="22">
        <v>0.89</v>
      </c>
      <c r="K16" s="1"/>
    </row>
    <row r="17" spans="1:11" ht="16" thickBot="1" x14ac:dyDescent="0.4">
      <c r="A17" s="14">
        <v>44986</v>
      </c>
      <c r="B17" s="5" t="s">
        <v>12</v>
      </c>
      <c r="C17" s="6">
        <v>8571</v>
      </c>
      <c r="D17" s="6">
        <v>6000</v>
      </c>
      <c r="E17" s="6">
        <v>1429</v>
      </c>
      <c r="F17" s="7">
        <v>43</v>
      </c>
      <c r="G17" s="5" t="s">
        <v>11</v>
      </c>
      <c r="H17" s="7">
        <v>0.83</v>
      </c>
      <c r="I17" s="7">
        <v>0.72</v>
      </c>
      <c r="J17" s="23">
        <v>0.74</v>
      </c>
      <c r="K17" s="1"/>
    </row>
    <row r="18" spans="1:11" ht="16" thickBot="1" x14ac:dyDescent="0.4">
      <c r="A18" s="13">
        <v>44986</v>
      </c>
      <c r="B18" s="2" t="s">
        <v>13</v>
      </c>
      <c r="C18" s="3">
        <v>8571</v>
      </c>
      <c r="D18" s="4">
        <v>6500</v>
      </c>
      <c r="E18" s="3">
        <v>1429</v>
      </c>
      <c r="F18" s="4">
        <v>43</v>
      </c>
      <c r="G18" s="2" t="s">
        <v>11</v>
      </c>
      <c r="H18" s="4">
        <v>0.74</v>
      </c>
      <c r="I18" s="4">
        <v>0.78</v>
      </c>
      <c r="J18" s="22">
        <v>0.94</v>
      </c>
      <c r="K18" s="1"/>
    </row>
    <row r="19" spans="1:11" ht="16" thickBot="1" x14ac:dyDescent="0.4">
      <c r="A19" s="14">
        <v>44986</v>
      </c>
      <c r="B19" s="5" t="s">
        <v>14</v>
      </c>
      <c r="C19" s="6">
        <v>8571</v>
      </c>
      <c r="D19" s="7">
        <v>12000</v>
      </c>
      <c r="E19" s="6">
        <v>1429</v>
      </c>
      <c r="F19" s="7">
        <v>43</v>
      </c>
      <c r="G19" s="5" t="s">
        <v>11</v>
      </c>
      <c r="H19" s="7">
        <v>0.8</v>
      </c>
      <c r="I19" s="7">
        <v>0.84</v>
      </c>
      <c r="J19" s="23">
        <v>0.81</v>
      </c>
      <c r="K19" s="1"/>
    </row>
    <row r="20" spans="1:11" ht="16" thickBot="1" x14ac:dyDescent="0.4">
      <c r="A20" s="13">
        <v>44986</v>
      </c>
      <c r="B20" s="2" t="s">
        <v>15</v>
      </c>
      <c r="C20" s="3">
        <v>8571</v>
      </c>
      <c r="D20" s="4">
        <v>3000</v>
      </c>
      <c r="E20" s="3">
        <v>1429</v>
      </c>
      <c r="F20" s="4">
        <v>43</v>
      </c>
      <c r="G20" s="2" t="s">
        <v>11</v>
      </c>
      <c r="H20" s="4">
        <v>0.89</v>
      </c>
      <c r="I20" s="4">
        <v>0.99</v>
      </c>
      <c r="J20" s="22">
        <v>0.97</v>
      </c>
      <c r="K20" s="1"/>
    </row>
    <row r="21" spans="1:11" ht="16" thickBot="1" x14ac:dyDescent="0.4">
      <c r="A21" s="14">
        <v>44986</v>
      </c>
      <c r="B21" s="5" t="s">
        <v>16</v>
      </c>
      <c r="C21" s="6">
        <v>8571</v>
      </c>
      <c r="D21" s="7">
        <v>2000</v>
      </c>
      <c r="E21" s="6">
        <v>1429</v>
      </c>
      <c r="F21" s="7">
        <v>40</v>
      </c>
      <c r="G21" s="5" t="s">
        <v>11</v>
      </c>
      <c r="H21" s="7">
        <v>0.71</v>
      </c>
      <c r="I21" s="7">
        <v>0.87</v>
      </c>
      <c r="J21" s="23">
        <v>0.94</v>
      </c>
      <c r="K21" s="1"/>
    </row>
    <row r="22" spans="1:11" ht="16" thickBot="1" x14ac:dyDescent="0.4">
      <c r="A22" s="13">
        <v>44986</v>
      </c>
      <c r="B22" s="2" t="s">
        <v>17</v>
      </c>
      <c r="C22" s="3">
        <v>8571</v>
      </c>
      <c r="D22" s="4">
        <v>2000</v>
      </c>
      <c r="E22" s="3">
        <v>1429</v>
      </c>
      <c r="F22" s="4">
        <v>43</v>
      </c>
      <c r="G22" s="2" t="s">
        <v>11</v>
      </c>
      <c r="H22" s="4">
        <v>0.9</v>
      </c>
      <c r="I22" s="4">
        <v>0.72</v>
      </c>
      <c r="J22" s="22">
        <v>0.94</v>
      </c>
      <c r="K22" s="1"/>
    </row>
    <row r="23" spans="1:11" ht="16" thickBot="1" x14ac:dyDescent="0.4">
      <c r="A23" s="14">
        <v>45017</v>
      </c>
      <c r="B23" s="5" t="s">
        <v>10</v>
      </c>
      <c r="C23" s="6">
        <v>7857</v>
      </c>
      <c r="D23" s="6">
        <v>3000</v>
      </c>
      <c r="E23" s="6">
        <v>5714</v>
      </c>
      <c r="F23" s="7">
        <v>100</v>
      </c>
      <c r="G23" s="5" t="s">
        <v>18</v>
      </c>
      <c r="H23" s="7">
        <v>0.89</v>
      </c>
      <c r="I23" s="7">
        <v>0.85</v>
      </c>
      <c r="J23" s="23">
        <v>0.87</v>
      </c>
      <c r="K23" s="1"/>
    </row>
    <row r="24" spans="1:11" ht="16" thickBot="1" x14ac:dyDescent="0.4">
      <c r="A24" s="13">
        <v>45017</v>
      </c>
      <c r="B24" s="2" t="s">
        <v>12</v>
      </c>
      <c r="C24" s="3">
        <v>7857</v>
      </c>
      <c r="D24" s="3">
        <v>4500</v>
      </c>
      <c r="E24" s="3">
        <v>5714</v>
      </c>
      <c r="F24" s="4">
        <v>100</v>
      </c>
      <c r="G24" s="2" t="s">
        <v>18</v>
      </c>
      <c r="H24" s="4">
        <v>0.89</v>
      </c>
      <c r="I24" s="4">
        <v>0.8</v>
      </c>
      <c r="J24" s="22">
        <v>0.88</v>
      </c>
      <c r="K24" s="1"/>
    </row>
    <row r="25" spans="1:11" ht="16" thickBot="1" x14ac:dyDescent="0.4">
      <c r="A25" s="14">
        <v>45017</v>
      </c>
      <c r="B25" s="5" t="s">
        <v>13</v>
      </c>
      <c r="C25" s="6">
        <v>7857</v>
      </c>
      <c r="D25" s="7">
        <v>5500</v>
      </c>
      <c r="E25" s="6">
        <v>5714</v>
      </c>
      <c r="F25" s="7">
        <v>100</v>
      </c>
      <c r="G25" s="5" t="s">
        <v>18</v>
      </c>
      <c r="H25" s="7">
        <v>0.98</v>
      </c>
      <c r="I25" s="7">
        <v>0.99</v>
      </c>
      <c r="J25" s="23">
        <v>0.81</v>
      </c>
      <c r="K25" s="1"/>
    </row>
    <row r="26" spans="1:11" ht="16" thickBot="1" x14ac:dyDescent="0.4">
      <c r="A26" s="13">
        <v>45017</v>
      </c>
      <c r="B26" s="2" t="s">
        <v>14</v>
      </c>
      <c r="C26" s="3">
        <v>7857</v>
      </c>
      <c r="D26" s="4">
        <v>10000</v>
      </c>
      <c r="E26" s="3">
        <v>5714</v>
      </c>
      <c r="F26" s="4">
        <v>100</v>
      </c>
      <c r="G26" s="2" t="s">
        <v>18</v>
      </c>
      <c r="H26" s="4">
        <v>0.81</v>
      </c>
      <c r="I26" s="4">
        <v>0.91</v>
      </c>
      <c r="J26" s="22">
        <v>0.95</v>
      </c>
      <c r="K26" s="1"/>
    </row>
    <row r="27" spans="1:11" ht="16" thickBot="1" x14ac:dyDescent="0.4">
      <c r="A27" s="14">
        <v>45017</v>
      </c>
      <c r="B27" s="5" t="s">
        <v>15</v>
      </c>
      <c r="C27" s="6">
        <v>7857</v>
      </c>
      <c r="D27" s="7">
        <v>2000</v>
      </c>
      <c r="E27" s="6">
        <v>5714</v>
      </c>
      <c r="F27" s="7">
        <v>100</v>
      </c>
      <c r="G27" s="5" t="s">
        <v>18</v>
      </c>
      <c r="H27" s="7">
        <v>0.97</v>
      </c>
      <c r="I27" s="7">
        <v>0.85</v>
      </c>
      <c r="J27" s="23">
        <v>0.85</v>
      </c>
      <c r="K27" s="1"/>
    </row>
    <row r="28" spans="1:11" ht="16" thickBot="1" x14ac:dyDescent="0.4">
      <c r="A28" s="13">
        <v>45017</v>
      </c>
      <c r="B28" s="2" t="s">
        <v>16</v>
      </c>
      <c r="C28" s="3">
        <v>7857</v>
      </c>
      <c r="D28" s="4">
        <v>2000</v>
      </c>
      <c r="E28" s="3">
        <v>5714</v>
      </c>
      <c r="F28" s="4">
        <v>100</v>
      </c>
      <c r="G28" s="2" t="s">
        <v>18</v>
      </c>
      <c r="H28" s="4">
        <v>0.89</v>
      </c>
      <c r="I28" s="4">
        <v>0.94</v>
      </c>
      <c r="J28" s="22">
        <v>0.8</v>
      </c>
      <c r="K28" s="1"/>
    </row>
    <row r="29" spans="1:11" ht="16" thickBot="1" x14ac:dyDescent="0.4">
      <c r="A29" s="14">
        <v>45017</v>
      </c>
      <c r="B29" s="5" t="s">
        <v>17</v>
      </c>
      <c r="C29" s="6">
        <v>7857</v>
      </c>
      <c r="D29" s="7">
        <v>2000</v>
      </c>
      <c r="E29" s="6">
        <v>5714</v>
      </c>
      <c r="F29" s="7">
        <v>100</v>
      </c>
      <c r="G29" s="5" t="s">
        <v>18</v>
      </c>
      <c r="H29" s="7">
        <v>0.88</v>
      </c>
      <c r="I29" s="7">
        <v>0.94</v>
      </c>
      <c r="J29" s="23">
        <v>0.7</v>
      </c>
      <c r="K29" s="1"/>
    </row>
    <row r="30" spans="1:11" ht="16" thickBot="1" x14ac:dyDescent="0.4">
      <c r="A30" s="13">
        <v>45047</v>
      </c>
      <c r="B30" s="2" t="s">
        <v>10</v>
      </c>
      <c r="C30" s="3">
        <v>11429</v>
      </c>
      <c r="D30" s="3">
        <v>20000</v>
      </c>
      <c r="E30" s="3">
        <v>2857</v>
      </c>
      <c r="F30" s="4">
        <v>90</v>
      </c>
      <c r="G30" s="2" t="s">
        <v>18</v>
      </c>
      <c r="H30" s="4">
        <v>0.75</v>
      </c>
      <c r="I30" s="4">
        <v>0.77</v>
      </c>
      <c r="J30" s="22">
        <v>0.84</v>
      </c>
      <c r="K30" s="1"/>
    </row>
    <row r="31" spans="1:11" ht="16" thickBot="1" x14ac:dyDescent="0.4">
      <c r="A31" s="14">
        <v>45047</v>
      </c>
      <c r="B31" s="5" t="s">
        <v>12</v>
      </c>
      <c r="C31" s="6">
        <v>11429</v>
      </c>
      <c r="D31" s="6">
        <v>17000</v>
      </c>
      <c r="E31" s="6">
        <v>2857</v>
      </c>
      <c r="F31" s="7">
        <v>80</v>
      </c>
      <c r="G31" s="5" t="s">
        <v>18</v>
      </c>
      <c r="H31" s="7">
        <v>0.73</v>
      </c>
      <c r="I31" s="7">
        <v>0.96</v>
      </c>
      <c r="J31" s="23">
        <v>0.93</v>
      </c>
      <c r="K31" s="1"/>
    </row>
    <row r="32" spans="1:11" ht="16" thickBot="1" x14ac:dyDescent="0.4">
      <c r="A32" s="13">
        <v>45047</v>
      </c>
      <c r="B32" s="2" t="s">
        <v>13</v>
      </c>
      <c r="C32" s="3">
        <v>11429</v>
      </c>
      <c r="D32" s="4">
        <v>16000</v>
      </c>
      <c r="E32" s="3">
        <v>2857</v>
      </c>
      <c r="F32" s="4">
        <v>90</v>
      </c>
      <c r="G32" s="2" t="s">
        <v>18</v>
      </c>
      <c r="H32" s="4">
        <v>0.93</v>
      </c>
      <c r="I32" s="4">
        <v>0.74</v>
      </c>
      <c r="J32" s="22">
        <v>0.93</v>
      </c>
      <c r="K32" s="1"/>
    </row>
    <row r="33" spans="1:11" ht="16" thickBot="1" x14ac:dyDescent="0.4">
      <c r="A33" s="14">
        <v>45047</v>
      </c>
      <c r="B33" s="5" t="s">
        <v>14</v>
      </c>
      <c r="C33" s="6">
        <v>11429</v>
      </c>
      <c r="D33" s="7">
        <v>12000</v>
      </c>
      <c r="E33" s="6">
        <v>2857</v>
      </c>
      <c r="F33" s="7">
        <v>110</v>
      </c>
      <c r="G33" s="5" t="s">
        <v>18</v>
      </c>
      <c r="H33" s="7">
        <v>0.85</v>
      </c>
      <c r="I33" s="7">
        <v>0.7</v>
      </c>
      <c r="J33" s="23">
        <v>0.99</v>
      </c>
      <c r="K33" s="1"/>
    </row>
    <row r="34" spans="1:11" ht="16" thickBot="1" x14ac:dyDescent="0.4">
      <c r="A34" s="13">
        <v>45047</v>
      </c>
      <c r="B34" s="2" t="s">
        <v>15</v>
      </c>
      <c r="C34" s="3">
        <v>11429</v>
      </c>
      <c r="D34" s="4">
        <v>20500</v>
      </c>
      <c r="E34" s="3">
        <v>2857</v>
      </c>
      <c r="F34" s="4">
        <v>90</v>
      </c>
      <c r="G34" s="2" t="s">
        <v>18</v>
      </c>
      <c r="H34" s="4">
        <v>0.92</v>
      </c>
      <c r="I34" s="4">
        <v>0.99</v>
      </c>
      <c r="J34" s="22">
        <v>0.88</v>
      </c>
      <c r="K34" s="1"/>
    </row>
    <row r="35" spans="1:11" ht="16" thickBot="1" x14ac:dyDescent="0.4">
      <c r="A35" s="14">
        <v>45047</v>
      </c>
      <c r="B35" s="5" t="s">
        <v>16</v>
      </c>
      <c r="C35" s="6">
        <v>11429</v>
      </c>
      <c r="D35" s="7">
        <v>21000</v>
      </c>
      <c r="E35" s="6">
        <v>2857</v>
      </c>
      <c r="F35" s="7">
        <v>100</v>
      </c>
      <c r="G35" s="5" t="s">
        <v>18</v>
      </c>
      <c r="H35" s="7">
        <v>0.75</v>
      </c>
      <c r="I35" s="7">
        <v>0.97</v>
      </c>
      <c r="J35" s="23">
        <v>0.83</v>
      </c>
      <c r="K35" s="1"/>
    </row>
    <row r="36" spans="1:11" ht="16" thickBot="1" x14ac:dyDescent="0.4">
      <c r="A36" s="13">
        <v>45047</v>
      </c>
      <c r="B36" s="2" t="s">
        <v>17</v>
      </c>
      <c r="C36" s="3">
        <v>11429</v>
      </c>
      <c r="D36" s="4">
        <v>21500</v>
      </c>
      <c r="E36" s="3">
        <v>2857</v>
      </c>
      <c r="F36" s="4">
        <v>90</v>
      </c>
      <c r="G36" s="2" t="s">
        <v>18</v>
      </c>
      <c r="H36" s="4">
        <v>0.77</v>
      </c>
      <c r="I36" s="4">
        <v>0.97</v>
      </c>
      <c r="J36" s="22">
        <v>0.78</v>
      </c>
      <c r="K36" s="1"/>
    </row>
    <row r="37" spans="1:11" ht="16" thickBot="1" x14ac:dyDescent="0.4">
      <c r="A37" s="14">
        <v>45078</v>
      </c>
      <c r="B37" s="5" t="s">
        <v>10</v>
      </c>
      <c r="C37" s="6">
        <v>14286</v>
      </c>
      <c r="D37" s="6">
        <v>22000</v>
      </c>
      <c r="E37" s="7">
        <v>857</v>
      </c>
      <c r="F37" s="7">
        <v>228</v>
      </c>
      <c r="G37" s="5" t="s">
        <v>18</v>
      </c>
      <c r="H37" s="7">
        <v>0.79</v>
      </c>
      <c r="I37" s="7">
        <v>0.75</v>
      </c>
      <c r="J37" s="23">
        <v>0.93</v>
      </c>
      <c r="K37" s="1"/>
    </row>
    <row r="38" spans="1:11" ht="16" thickBot="1" x14ac:dyDescent="0.4">
      <c r="A38" s="13">
        <v>45078</v>
      </c>
      <c r="B38" s="2" t="s">
        <v>12</v>
      </c>
      <c r="C38" s="3">
        <v>14286</v>
      </c>
      <c r="D38" s="3">
        <v>18000</v>
      </c>
      <c r="E38" s="4">
        <v>857</v>
      </c>
      <c r="F38" s="4">
        <v>220</v>
      </c>
      <c r="G38" s="2" t="s">
        <v>18</v>
      </c>
      <c r="H38" s="4">
        <v>0.81</v>
      </c>
      <c r="I38" s="4">
        <v>0.98</v>
      </c>
      <c r="J38" s="22">
        <v>0.86</v>
      </c>
      <c r="K38" s="1"/>
    </row>
    <row r="39" spans="1:11" ht="16" thickBot="1" x14ac:dyDescent="0.4">
      <c r="A39" s="14">
        <v>45078</v>
      </c>
      <c r="B39" s="5" t="s">
        <v>13</v>
      </c>
      <c r="C39" s="6">
        <v>14286</v>
      </c>
      <c r="D39" s="7">
        <v>18500</v>
      </c>
      <c r="E39" s="7">
        <v>857</v>
      </c>
      <c r="F39" s="7">
        <v>228</v>
      </c>
      <c r="G39" s="5" t="s">
        <v>18</v>
      </c>
      <c r="H39" s="7">
        <v>0.86</v>
      </c>
      <c r="I39" s="7">
        <v>0.82</v>
      </c>
      <c r="J39" s="23">
        <v>0.86</v>
      </c>
      <c r="K39" s="1"/>
    </row>
    <row r="40" spans="1:11" ht="16" thickBot="1" x14ac:dyDescent="0.4">
      <c r="A40" s="13">
        <v>45078</v>
      </c>
      <c r="B40" s="2" t="s">
        <v>14</v>
      </c>
      <c r="C40" s="3">
        <v>14286</v>
      </c>
      <c r="D40" s="4">
        <v>14314</v>
      </c>
      <c r="E40" s="4">
        <v>857</v>
      </c>
      <c r="F40" s="4">
        <v>238</v>
      </c>
      <c r="G40" s="2" t="s">
        <v>18</v>
      </c>
      <c r="H40" s="4">
        <v>0.72</v>
      </c>
      <c r="I40" s="4">
        <v>0.95</v>
      </c>
      <c r="J40" s="22">
        <v>0.9</v>
      </c>
      <c r="K40" s="1"/>
    </row>
    <row r="41" spans="1:11" ht="16" thickBot="1" x14ac:dyDescent="0.4">
      <c r="A41" s="14">
        <v>45078</v>
      </c>
      <c r="B41" s="5" t="s">
        <v>15</v>
      </c>
      <c r="C41" s="6">
        <v>14286</v>
      </c>
      <c r="D41" s="7">
        <v>21000</v>
      </c>
      <c r="E41" s="7">
        <v>857</v>
      </c>
      <c r="F41" s="7">
        <v>228</v>
      </c>
      <c r="G41" s="5" t="s">
        <v>18</v>
      </c>
      <c r="H41" s="7">
        <v>0.71</v>
      </c>
      <c r="I41" s="7">
        <v>0.8</v>
      </c>
      <c r="J41" s="23">
        <v>0.76</v>
      </c>
      <c r="K41" s="1"/>
    </row>
    <row r="42" spans="1:11" ht="16" thickBot="1" x14ac:dyDescent="0.4">
      <c r="A42" s="13">
        <v>45078</v>
      </c>
      <c r="B42" s="2" t="s">
        <v>16</v>
      </c>
      <c r="C42" s="3">
        <v>14286</v>
      </c>
      <c r="D42" s="4">
        <v>22500</v>
      </c>
      <c r="E42" s="4">
        <v>857</v>
      </c>
      <c r="F42" s="4">
        <v>230</v>
      </c>
      <c r="G42" s="2" t="s">
        <v>18</v>
      </c>
      <c r="H42" s="4">
        <v>0.97</v>
      </c>
      <c r="I42" s="4">
        <v>0.95</v>
      </c>
      <c r="J42" s="22">
        <v>0.85</v>
      </c>
      <c r="K42" s="1"/>
    </row>
    <row r="43" spans="1:11" ht="16" thickBot="1" x14ac:dyDescent="0.4">
      <c r="A43" s="14">
        <v>45078</v>
      </c>
      <c r="B43" s="5" t="s">
        <v>17</v>
      </c>
      <c r="C43" s="6">
        <v>14286</v>
      </c>
      <c r="D43" s="7">
        <v>22900</v>
      </c>
      <c r="E43" s="7">
        <v>857</v>
      </c>
      <c r="F43" s="7">
        <v>228</v>
      </c>
      <c r="G43" s="5" t="s">
        <v>18</v>
      </c>
      <c r="H43" s="7">
        <v>0.95</v>
      </c>
      <c r="I43" s="7">
        <v>0.85</v>
      </c>
      <c r="J43" s="23">
        <v>0.91</v>
      </c>
      <c r="K43" s="1"/>
    </row>
    <row r="44" spans="1:11" ht="16" thickBot="1" x14ac:dyDescent="0.4">
      <c r="A44" s="13">
        <v>45108</v>
      </c>
      <c r="B44" s="2" t="s">
        <v>10</v>
      </c>
      <c r="C44" s="3">
        <v>18563</v>
      </c>
      <c r="D44" s="3">
        <v>25000</v>
      </c>
      <c r="E44" s="4">
        <v>714</v>
      </c>
      <c r="F44" s="4">
        <v>250</v>
      </c>
      <c r="G44" s="2" t="s">
        <v>19</v>
      </c>
      <c r="H44" s="4">
        <v>0.97</v>
      </c>
      <c r="I44" s="4">
        <v>0.7</v>
      </c>
      <c r="J44" s="22">
        <v>0.93</v>
      </c>
      <c r="K44" s="1"/>
    </row>
    <row r="45" spans="1:11" ht="16" thickBot="1" x14ac:dyDescent="0.4">
      <c r="A45" s="14">
        <v>45108</v>
      </c>
      <c r="B45" s="5" t="s">
        <v>12</v>
      </c>
      <c r="C45" s="6">
        <v>18563</v>
      </c>
      <c r="D45" s="6">
        <v>22000</v>
      </c>
      <c r="E45" s="7">
        <v>714</v>
      </c>
      <c r="F45" s="7">
        <v>240</v>
      </c>
      <c r="G45" s="5" t="s">
        <v>19</v>
      </c>
      <c r="H45" s="7">
        <v>0.9</v>
      </c>
      <c r="I45" s="7">
        <v>0.98</v>
      </c>
      <c r="J45" s="23">
        <v>0.96</v>
      </c>
      <c r="K45" s="1"/>
    </row>
    <row r="46" spans="1:11" ht="16" thickBot="1" x14ac:dyDescent="0.4">
      <c r="A46" s="13">
        <v>45108</v>
      </c>
      <c r="B46" s="2" t="s">
        <v>13</v>
      </c>
      <c r="C46" s="3">
        <v>18563</v>
      </c>
      <c r="D46" s="4">
        <v>25000</v>
      </c>
      <c r="E46" s="4">
        <v>714</v>
      </c>
      <c r="F46" s="4">
        <v>270</v>
      </c>
      <c r="G46" s="2" t="s">
        <v>19</v>
      </c>
      <c r="H46" s="4">
        <v>0.9</v>
      </c>
      <c r="I46" s="4">
        <v>0.95</v>
      </c>
      <c r="J46" s="22">
        <v>0.98</v>
      </c>
      <c r="K46" s="1"/>
    </row>
    <row r="47" spans="1:11" ht="16" thickBot="1" x14ac:dyDescent="0.4">
      <c r="A47" s="14">
        <v>45108</v>
      </c>
      <c r="B47" s="5" t="s">
        <v>14</v>
      </c>
      <c r="C47" s="6">
        <v>18563</v>
      </c>
      <c r="D47" s="7">
        <v>25000</v>
      </c>
      <c r="E47" s="7">
        <v>714</v>
      </c>
      <c r="F47" s="7">
        <v>259</v>
      </c>
      <c r="G47" s="5" t="s">
        <v>19</v>
      </c>
      <c r="H47" s="7">
        <v>0.96</v>
      </c>
      <c r="I47" s="7">
        <v>0.81</v>
      </c>
      <c r="J47" s="23">
        <v>0.85</v>
      </c>
      <c r="K47" s="1"/>
    </row>
    <row r="48" spans="1:11" ht="16" thickBot="1" x14ac:dyDescent="0.4">
      <c r="A48" s="13">
        <v>45108</v>
      </c>
      <c r="B48" s="2" t="s">
        <v>15</v>
      </c>
      <c r="C48" s="3">
        <v>18563</v>
      </c>
      <c r="D48" s="4">
        <v>25000</v>
      </c>
      <c r="E48" s="4">
        <v>714</v>
      </c>
      <c r="F48" s="4">
        <v>260</v>
      </c>
      <c r="G48" s="2" t="s">
        <v>19</v>
      </c>
      <c r="H48" s="4">
        <v>0.98</v>
      </c>
      <c r="I48" s="4">
        <v>0.84</v>
      </c>
      <c r="J48" s="22">
        <v>0.89</v>
      </c>
      <c r="K48" s="1"/>
    </row>
    <row r="49" spans="1:11" ht="16" thickBot="1" x14ac:dyDescent="0.4">
      <c r="A49" s="14">
        <v>45108</v>
      </c>
      <c r="B49" s="5" t="s">
        <v>16</v>
      </c>
      <c r="C49" s="6">
        <v>18563</v>
      </c>
      <c r="D49" s="7">
        <v>25000</v>
      </c>
      <c r="E49" s="7">
        <v>714</v>
      </c>
      <c r="F49" s="7">
        <v>260</v>
      </c>
      <c r="G49" s="5" t="s">
        <v>19</v>
      </c>
      <c r="H49" s="7">
        <v>0.76</v>
      </c>
      <c r="I49" s="7">
        <v>0.7</v>
      </c>
      <c r="J49" s="23">
        <v>0.86</v>
      </c>
      <c r="K49" s="1"/>
    </row>
    <row r="50" spans="1:11" ht="16" thickBot="1" x14ac:dyDescent="0.4">
      <c r="A50" s="13">
        <v>45108</v>
      </c>
      <c r="B50" s="2" t="s">
        <v>17</v>
      </c>
      <c r="C50" s="3">
        <v>18563</v>
      </c>
      <c r="D50" s="4">
        <v>25000</v>
      </c>
      <c r="E50" s="4">
        <v>714</v>
      </c>
      <c r="F50" s="4">
        <v>261</v>
      </c>
      <c r="G50" s="2" t="s">
        <v>19</v>
      </c>
      <c r="H50" s="4">
        <v>0.91</v>
      </c>
      <c r="I50" s="4">
        <v>0.77</v>
      </c>
      <c r="J50" s="22">
        <v>0.75</v>
      </c>
      <c r="K50" s="1"/>
    </row>
    <row r="51" spans="1:11" ht="16" thickBot="1" x14ac:dyDescent="0.4">
      <c r="A51" s="14">
        <v>45139</v>
      </c>
      <c r="B51" s="5" t="s">
        <v>10</v>
      </c>
      <c r="C51" s="6">
        <v>18571</v>
      </c>
      <c r="D51" s="6">
        <v>25000</v>
      </c>
      <c r="E51" s="7">
        <v>714</v>
      </c>
      <c r="F51" s="7">
        <v>242</v>
      </c>
      <c r="G51" s="5" t="s">
        <v>19</v>
      </c>
      <c r="H51" s="7">
        <v>0.79</v>
      </c>
      <c r="I51" s="7">
        <v>0.81</v>
      </c>
      <c r="J51" s="23">
        <v>0.74</v>
      </c>
      <c r="K51" s="1"/>
    </row>
    <row r="52" spans="1:11" ht="16" thickBot="1" x14ac:dyDescent="0.4">
      <c r="A52" s="13">
        <v>45139</v>
      </c>
      <c r="B52" s="2" t="s">
        <v>12</v>
      </c>
      <c r="C52" s="3">
        <v>18571</v>
      </c>
      <c r="D52" s="3">
        <v>22500</v>
      </c>
      <c r="E52" s="4">
        <v>714</v>
      </c>
      <c r="F52" s="4">
        <v>250</v>
      </c>
      <c r="G52" s="2" t="s">
        <v>19</v>
      </c>
      <c r="H52" s="4">
        <v>0.85</v>
      </c>
      <c r="I52" s="4">
        <v>0.82</v>
      </c>
      <c r="J52" s="22">
        <v>0.73</v>
      </c>
      <c r="K52" s="1"/>
    </row>
    <row r="53" spans="1:11" ht="16" thickBot="1" x14ac:dyDescent="0.4">
      <c r="A53" s="14">
        <v>45139</v>
      </c>
      <c r="B53" s="5" t="s">
        <v>13</v>
      </c>
      <c r="C53" s="6">
        <v>18571</v>
      </c>
      <c r="D53" s="7">
        <v>25000</v>
      </c>
      <c r="E53" s="7">
        <v>714</v>
      </c>
      <c r="F53" s="7">
        <v>242</v>
      </c>
      <c r="G53" s="5" t="s">
        <v>19</v>
      </c>
      <c r="H53" s="7">
        <v>0.88</v>
      </c>
      <c r="I53" s="7">
        <v>0.84</v>
      </c>
      <c r="J53" s="23">
        <v>0.75</v>
      </c>
      <c r="K53" s="1"/>
    </row>
    <row r="54" spans="1:11" ht="16" thickBot="1" x14ac:dyDescent="0.4">
      <c r="A54" s="13">
        <v>45139</v>
      </c>
      <c r="B54" s="2" t="s">
        <v>14</v>
      </c>
      <c r="C54" s="3">
        <v>18571</v>
      </c>
      <c r="D54" s="4">
        <v>25000</v>
      </c>
      <c r="E54" s="4">
        <v>714</v>
      </c>
      <c r="F54" s="4">
        <v>242</v>
      </c>
      <c r="G54" s="2" t="s">
        <v>19</v>
      </c>
      <c r="H54" s="4">
        <v>0.81</v>
      </c>
      <c r="I54" s="4">
        <v>0.92</v>
      </c>
      <c r="J54" s="22">
        <v>0.91</v>
      </c>
      <c r="K54" s="1"/>
    </row>
    <row r="55" spans="1:11" ht="16" thickBot="1" x14ac:dyDescent="0.4">
      <c r="A55" s="14">
        <v>45139</v>
      </c>
      <c r="B55" s="5" t="s">
        <v>15</v>
      </c>
      <c r="C55" s="6">
        <v>18571</v>
      </c>
      <c r="D55" s="7">
        <v>25000</v>
      </c>
      <c r="E55" s="7">
        <v>714</v>
      </c>
      <c r="F55" s="7">
        <v>242</v>
      </c>
      <c r="G55" s="5" t="s">
        <v>19</v>
      </c>
      <c r="H55" s="7">
        <v>0.84</v>
      </c>
      <c r="I55" s="7">
        <v>0.73</v>
      </c>
      <c r="J55" s="23">
        <v>0.99</v>
      </c>
      <c r="K55" s="1"/>
    </row>
    <row r="56" spans="1:11" ht="16" thickBot="1" x14ac:dyDescent="0.4">
      <c r="A56" s="13">
        <v>45139</v>
      </c>
      <c r="B56" s="2" t="s">
        <v>16</v>
      </c>
      <c r="C56" s="3">
        <v>18571</v>
      </c>
      <c r="D56" s="4">
        <v>25000</v>
      </c>
      <c r="E56" s="4">
        <v>714</v>
      </c>
      <c r="F56" s="4">
        <v>240</v>
      </c>
      <c r="G56" s="2" t="s">
        <v>19</v>
      </c>
      <c r="H56" s="4">
        <v>0.93</v>
      </c>
      <c r="I56" s="4">
        <v>0.79</v>
      </c>
      <c r="J56" s="22">
        <v>0.72</v>
      </c>
      <c r="K56" s="1"/>
    </row>
    <row r="57" spans="1:11" ht="16" thickBot="1" x14ac:dyDescent="0.4">
      <c r="A57" s="14">
        <v>45139</v>
      </c>
      <c r="B57" s="5" t="s">
        <v>17</v>
      </c>
      <c r="C57" s="6">
        <v>18571</v>
      </c>
      <c r="D57" s="7">
        <v>25000</v>
      </c>
      <c r="E57" s="7">
        <v>714</v>
      </c>
      <c r="F57" s="7">
        <v>242</v>
      </c>
      <c r="G57" s="5" t="s">
        <v>19</v>
      </c>
      <c r="H57" s="7">
        <v>0.84</v>
      </c>
      <c r="I57" s="7">
        <v>0.79</v>
      </c>
      <c r="J57" s="23">
        <v>0.8</v>
      </c>
      <c r="K57" s="1"/>
    </row>
    <row r="58" spans="1:11" ht="16" thickBot="1" x14ac:dyDescent="0.4">
      <c r="A58" s="13">
        <v>45170</v>
      </c>
      <c r="B58" s="2" t="s">
        <v>10</v>
      </c>
      <c r="C58" s="3">
        <v>17857</v>
      </c>
      <c r="D58" s="3">
        <v>22500</v>
      </c>
      <c r="E58" s="4">
        <v>286</v>
      </c>
      <c r="F58" s="4">
        <v>285</v>
      </c>
      <c r="G58" s="2" t="s">
        <v>19</v>
      </c>
      <c r="H58" s="4">
        <v>0.85</v>
      </c>
      <c r="I58" s="4">
        <v>0.91</v>
      </c>
      <c r="J58" s="22">
        <v>0.84</v>
      </c>
      <c r="K58" s="1"/>
    </row>
    <row r="59" spans="1:11" ht="16" thickBot="1" x14ac:dyDescent="0.4">
      <c r="A59" s="14">
        <v>45170</v>
      </c>
      <c r="B59" s="5" t="s">
        <v>12</v>
      </c>
      <c r="C59" s="6">
        <v>17857</v>
      </c>
      <c r="D59" s="6">
        <v>21500</v>
      </c>
      <c r="E59" s="7">
        <v>286</v>
      </c>
      <c r="F59" s="7">
        <v>275</v>
      </c>
      <c r="G59" s="5" t="s">
        <v>19</v>
      </c>
      <c r="H59" s="7">
        <v>0.86</v>
      </c>
      <c r="I59" s="7">
        <v>0.75</v>
      </c>
      <c r="J59" s="23">
        <v>0.96</v>
      </c>
      <c r="K59" s="1"/>
    </row>
    <row r="60" spans="1:11" ht="16" thickBot="1" x14ac:dyDescent="0.4">
      <c r="A60" s="13">
        <v>45170</v>
      </c>
      <c r="B60" s="2" t="s">
        <v>13</v>
      </c>
      <c r="C60" s="3">
        <v>17857</v>
      </c>
      <c r="D60" s="4">
        <v>24000</v>
      </c>
      <c r="E60" s="4">
        <v>286</v>
      </c>
      <c r="F60" s="4">
        <v>285</v>
      </c>
      <c r="G60" s="2" t="s">
        <v>19</v>
      </c>
      <c r="H60" s="4">
        <v>0.96</v>
      </c>
      <c r="I60" s="4">
        <v>0.77</v>
      </c>
      <c r="J60" s="22">
        <v>0.92</v>
      </c>
      <c r="K60" s="1"/>
    </row>
    <row r="61" spans="1:11" ht="16" thickBot="1" x14ac:dyDescent="0.4">
      <c r="A61" s="14">
        <v>45170</v>
      </c>
      <c r="B61" s="5" t="s">
        <v>14</v>
      </c>
      <c r="C61" s="6">
        <v>17857</v>
      </c>
      <c r="D61" s="7">
        <v>24500</v>
      </c>
      <c r="E61" s="7">
        <v>286</v>
      </c>
      <c r="F61" s="7">
        <v>290</v>
      </c>
      <c r="G61" s="5" t="s">
        <v>19</v>
      </c>
      <c r="H61" s="7">
        <v>0.99</v>
      </c>
      <c r="I61" s="7">
        <v>0.97</v>
      </c>
      <c r="J61" s="23">
        <v>0.73</v>
      </c>
      <c r="K61" s="1"/>
    </row>
    <row r="62" spans="1:11" ht="16" thickBot="1" x14ac:dyDescent="0.4">
      <c r="A62" s="13">
        <v>45170</v>
      </c>
      <c r="B62" s="2" t="s">
        <v>15</v>
      </c>
      <c r="C62" s="3">
        <v>17857</v>
      </c>
      <c r="D62" s="4">
        <v>24500</v>
      </c>
      <c r="E62" s="4">
        <v>286</v>
      </c>
      <c r="F62" s="4">
        <v>310</v>
      </c>
      <c r="G62" s="2" t="s">
        <v>19</v>
      </c>
      <c r="H62" s="4">
        <v>0.77</v>
      </c>
      <c r="I62" s="4">
        <v>0.72</v>
      </c>
      <c r="J62" s="22">
        <v>0.85</v>
      </c>
      <c r="K62" s="1"/>
    </row>
    <row r="63" spans="1:11" ht="16" thickBot="1" x14ac:dyDescent="0.4">
      <c r="A63" s="14">
        <v>45170</v>
      </c>
      <c r="B63" s="5" t="s">
        <v>16</v>
      </c>
      <c r="C63" s="6">
        <v>17857</v>
      </c>
      <c r="D63" s="7">
        <v>24500</v>
      </c>
      <c r="E63" s="7">
        <v>286</v>
      </c>
      <c r="F63" s="7">
        <v>270</v>
      </c>
      <c r="G63" s="5" t="s">
        <v>19</v>
      </c>
      <c r="H63" s="7">
        <v>0.77</v>
      </c>
      <c r="I63" s="7">
        <v>0.96</v>
      </c>
      <c r="J63" s="23">
        <v>0.78</v>
      </c>
      <c r="K63" s="1"/>
    </row>
    <row r="64" spans="1:11" ht="16" thickBot="1" x14ac:dyDescent="0.4">
      <c r="A64" s="18">
        <v>45170</v>
      </c>
      <c r="B64" s="19" t="s">
        <v>17</v>
      </c>
      <c r="C64" s="20">
        <v>17857</v>
      </c>
      <c r="D64" s="21">
        <v>24500</v>
      </c>
      <c r="E64" s="21">
        <v>286</v>
      </c>
      <c r="F64" s="21">
        <v>285</v>
      </c>
      <c r="G64" s="19" t="s">
        <v>19</v>
      </c>
      <c r="H64" s="21">
        <v>0.78</v>
      </c>
      <c r="I64" s="21">
        <v>0.8</v>
      </c>
      <c r="J64" s="24">
        <v>0.85</v>
      </c>
      <c r="K64" s="1"/>
    </row>
  </sheetData>
  <sheetProtection sheet="1"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365C4-B35A-4EC0-A12D-A096696A2105}">
  <dimension ref="A2:M40"/>
  <sheetViews>
    <sheetView tabSelected="1" topLeftCell="F1" workbookViewId="0">
      <selection activeCell="T8" sqref="T8"/>
    </sheetView>
  </sheetViews>
  <sheetFormatPr defaultRowHeight="14.5" x14ac:dyDescent="0.35"/>
  <cols>
    <col min="1" max="1" width="29.26953125" bestFit="1" customWidth="1"/>
    <col min="2" max="2" width="11.26953125" bestFit="1" customWidth="1"/>
    <col min="3" max="3" width="12.36328125" bestFit="1" customWidth="1"/>
    <col min="4" max="4" width="16.1796875" bestFit="1" customWidth="1"/>
    <col min="5" max="5" width="8.90625" bestFit="1" customWidth="1"/>
    <col min="6" max="6" width="6.81640625" bestFit="1" customWidth="1"/>
    <col min="7" max="7" width="7.1796875" customWidth="1"/>
    <col min="8" max="8" width="12.36328125" bestFit="1" customWidth="1"/>
    <col min="9" max="9" width="9.7265625" bestFit="1" customWidth="1"/>
    <col min="10" max="10" width="17.26953125" bestFit="1" customWidth="1"/>
    <col min="12" max="12" width="12.36328125" bestFit="1" customWidth="1"/>
    <col min="13" max="13" width="11.81640625" bestFit="1" customWidth="1"/>
  </cols>
  <sheetData>
    <row r="2" spans="1:13" x14ac:dyDescent="0.35">
      <c r="C2" s="9" t="s">
        <v>20</v>
      </c>
      <c r="D2" s="10" t="s">
        <v>28</v>
      </c>
    </row>
    <row r="3" spans="1:13" x14ac:dyDescent="0.35">
      <c r="A3" t="s">
        <v>24</v>
      </c>
      <c r="C3" s="25">
        <v>44927</v>
      </c>
      <c r="D3" s="10">
        <v>300</v>
      </c>
      <c r="H3" s="9" t="s">
        <v>20</v>
      </c>
      <c r="I3" s="10" t="s">
        <v>22</v>
      </c>
      <c r="J3" s="10" t="s">
        <v>27</v>
      </c>
      <c r="L3" s="26" t="s">
        <v>20</v>
      </c>
      <c r="M3" s="10" t="s">
        <v>23</v>
      </c>
    </row>
    <row r="4" spans="1:13" x14ac:dyDescent="0.35">
      <c r="A4" s="12">
        <v>0.85555555555555574</v>
      </c>
      <c r="C4" s="25">
        <v>44958</v>
      </c>
      <c r="D4" s="10">
        <v>310</v>
      </c>
      <c r="H4" s="25">
        <v>44927</v>
      </c>
      <c r="I4" s="29">
        <v>30000</v>
      </c>
      <c r="J4" s="29">
        <v>19999</v>
      </c>
      <c r="L4" s="11" t="s">
        <v>10</v>
      </c>
      <c r="M4" s="29">
        <v>126081</v>
      </c>
    </row>
    <row r="5" spans="1:13" x14ac:dyDescent="0.35">
      <c r="C5" s="25">
        <v>44986</v>
      </c>
      <c r="D5" s="10">
        <v>300</v>
      </c>
      <c r="H5" s="25">
        <v>44958</v>
      </c>
      <c r="I5" s="29">
        <v>45000</v>
      </c>
      <c r="J5" s="29">
        <v>10003</v>
      </c>
      <c r="L5" s="11" t="s">
        <v>12</v>
      </c>
      <c r="M5" s="29">
        <v>129875</v>
      </c>
    </row>
    <row r="6" spans="1:13" x14ac:dyDescent="0.35">
      <c r="A6" s="12" t="s">
        <v>25</v>
      </c>
      <c r="C6" s="25">
        <v>45017</v>
      </c>
      <c r="D6" s="10">
        <v>700</v>
      </c>
      <c r="H6" s="25">
        <v>44986</v>
      </c>
      <c r="I6" s="29">
        <v>59997</v>
      </c>
      <c r="J6" s="29">
        <v>10003</v>
      </c>
      <c r="L6" s="11" t="s">
        <v>13</v>
      </c>
      <c r="M6" s="29">
        <v>126793</v>
      </c>
    </row>
    <row r="7" spans="1:13" x14ac:dyDescent="0.35">
      <c r="A7" s="12">
        <v>0.85492063492063519</v>
      </c>
      <c r="C7" s="25">
        <v>45047</v>
      </c>
      <c r="D7" s="10">
        <v>650</v>
      </c>
      <c r="H7" s="25">
        <v>45017</v>
      </c>
      <c r="I7" s="29">
        <v>54999</v>
      </c>
      <c r="J7" s="29">
        <v>39998</v>
      </c>
      <c r="L7" s="11" t="s">
        <v>14</v>
      </c>
      <c r="M7" s="29">
        <v>128833</v>
      </c>
    </row>
    <row r="8" spans="1:13" x14ac:dyDescent="0.35">
      <c r="C8" s="25">
        <v>45078</v>
      </c>
      <c r="D8" s="10">
        <v>1600</v>
      </c>
      <c r="H8" s="25">
        <v>45047</v>
      </c>
      <c r="I8" s="29">
        <v>80003</v>
      </c>
      <c r="J8" s="29">
        <v>19999</v>
      </c>
      <c r="L8" s="11" t="s">
        <v>15</v>
      </c>
      <c r="M8" s="29">
        <v>125980</v>
      </c>
    </row>
    <row r="9" spans="1:13" x14ac:dyDescent="0.35">
      <c r="A9" t="s">
        <v>26</v>
      </c>
      <c r="C9" s="25">
        <v>45108</v>
      </c>
      <c r="D9" s="10">
        <v>1800</v>
      </c>
      <c r="H9" s="25">
        <v>45078</v>
      </c>
      <c r="I9" s="29">
        <v>100002</v>
      </c>
      <c r="J9" s="29">
        <v>5999</v>
      </c>
      <c r="L9" s="11" t="s">
        <v>16</v>
      </c>
      <c r="M9" s="29">
        <v>126209</v>
      </c>
    </row>
    <row r="10" spans="1:13" x14ac:dyDescent="0.35">
      <c r="A10" s="12">
        <v>0.8447619047619046</v>
      </c>
      <c r="C10" s="25">
        <v>45139</v>
      </c>
      <c r="D10" s="10">
        <v>1700</v>
      </c>
      <c r="H10" s="25">
        <v>45108</v>
      </c>
      <c r="I10" s="29">
        <v>129941</v>
      </c>
      <c r="J10" s="29">
        <v>4998</v>
      </c>
      <c r="L10" s="11" t="s">
        <v>17</v>
      </c>
      <c r="M10" s="29">
        <v>127340</v>
      </c>
    </row>
    <row r="11" spans="1:13" x14ac:dyDescent="0.35">
      <c r="C11" s="25">
        <v>45170</v>
      </c>
      <c r="D11" s="10">
        <v>2000</v>
      </c>
      <c r="H11" s="25">
        <v>45139</v>
      </c>
      <c r="I11" s="29">
        <v>129997</v>
      </c>
      <c r="J11" s="29">
        <v>4998</v>
      </c>
      <c r="L11" s="11" t="s">
        <v>21</v>
      </c>
      <c r="M11" s="29">
        <v>891111</v>
      </c>
    </row>
    <row r="12" spans="1:13" x14ac:dyDescent="0.35">
      <c r="C12" s="25" t="s">
        <v>21</v>
      </c>
      <c r="D12" s="10">
        <v>9360</v>
      </c>
      <c r="H12" s="25">
        <v>45170</v>
      </c>
      <c r="I12" s="29">
        <v>124999</v>
      </c>
      <c r="J12" s="29">
        <v>2002</v>
      </c>
    </row>
    <row r="13" spans="1:13" x14ac:dyDescent="0.35">
      <c r="A13" s="8" t="s">
        <v>29</v>
      </c>
      <c r="H13" s="25" t="s">
        <v>21</v>
      </c>
      <c r="I13" s="29">
        <v>754938</v>
      </c>
      <c r="J13" s="29">
        <v>117999</v>
      </c>
    </row>
    <row r="14" spans="1:13" x14ac:dyDescent="0.35">
      <c r="A14" s="11" t="s">
        <v>22</v>
      </c>
      <c r="B14" s="31">
        <v>754938</v>
      </c>
    </row>
    <row r="15" spans="1:13" x14ac:dyDescent="0.35">
      <c r="A15" s="11" t="s">
        <v>23</v>
      </c>
      <c r="B15" s="31">
        <v>891111</v>
      </c>
    </row>
    <row r="16" spans="1:13" ht="29" x14ac:dyDescent="0.35">
      <c r="A16" s="11" t="s">
        <v>28</v>
      </c>
      <c r="B16" s="31">
        <v>9360</v>
      </c>
      <c r="F16" s="27"/>
      <c r="G16" s="27"/>
      <c r="H16" s="26" t="s">
        <v>20</v>
      </c>
      <c r="I16" s="28" t="s">
        <v>35</v>
      </c>
    </row>
    <row r="17" spans="1:9" x14ac:dyDescent="0.35">
      <c r="H17" s="25">
        <v>44927</v>
      </c>
      <c r="I17" s="33">
        <v>2780.8571428571427</v>
      </c>
    </row>
    <row r="18" spans="1:9" x14ac:dyDescent="0.35">
      <c r="A18" t="s">
        <v>24</v>
      </c>
      <c r="E18" s="8" t="s">
        <v>34</v>
      </c>
      <c r="H18" s="25">
        <v>44958</v>
      </c>
      <c r="I18" s="33">
        <v>4204.4285714285716</v>
      </c>
    </row>
    <row r="19" spans="1:9" x14ac:dyDescent="0.35">
      <c r="A19" s="12">
        <v>0.85555555555555574</v>
      </c>
      <c r="E19" s="11" t="s">
        <v>31</v>
      </c>
      <c r="F19" s="10">
        <v>754938</v>
      </c>
      <c r="H19" s="25">
        <v>44986</v>
      </c>
      <c r="I19" s="33">
        <v>5071.4285714285716</v>
      </c>
    </row>
    <row r="20" spans="1:9" x14ac:dyDescent="0.35">
      <c r="E20" s="11" t="s">
        <v>32</v>
      </c>
      <c r="F20" s="10">
        <v>891111</v>
      </c>
      <c r="H20" s="25">
        <v>45017</v>
      </c>
      <c r="I20" s="33">
        <v>4142.8571428571431</v>
      </c>
    </row>
    <row r="21" spans="1:9" x14ac:dyDescent="0.35">
      <c r="E21" s="11" t="s">
        <v>33</v>
      </c>
      <c r="F21" s="10">
        <v>9360</v>
      </c>
      <c r="H21" s="25">
        <v>45047</v>
      </c>
      <c r="I21" s="33">
        <v>18285.714285714286</v>
      </c>
    </row>
    <row r="22" spans="1:9" x14ac:dyDescent="0.35">
      <c r="H22" s="25">
        <v>45078</v>
      </c>
      <c r="I22" s="33">
        <v>19887.714285714286</v>
      </c>
    </row>
    <row r="23" spans="1:9" x14ac:dyDescent="0.35">
      <c r="H23" s="25">
        <v>45108</v>
      </c>
      <c r="I23" s="33">
        <v>24571.428571428572</v>
      </c>
    </row>
    <row r="24" spans="1:9" x14ac:dyDescent="0.35">
      <c r="H24" s="25">
        <v>45139</v>
      </c>
      <c r="I24" s="33">
        <v>24642.857142857141</v>
      </c>
    </row>
    <row r="25" spans="1:9" x14ac:dyDescent="0.35">
      <c r="H25" s="25">
        <v>45170</v>
      </c>
      <c r="I25" s="33">
        <v>23714.285714285714</v>
      </c>
    </row>
    <row r="26" spans="1:9" x14ac:dyDescent="0.35">
      <c r="H26" s="25" t="s">
        <v>21</v>
      </c>
      <c r="I26" s="33">
        <v>14144.619047619048</v>
      </c>
    </row>
    <row r="30" spans="1:9" x14ac:dyDescent="0.35">
      <c r="A30" s="10" t="s">
        <v>7</v>
      </c>
      <c r="B30" s="30">
        <f>GETPIVOTDATA("Sales Completion Rate",$A$3)</f>
        <v>0.85555555555555574</v>
      </c>
    </row>
    <row r="31" spans="1:9" x14ac:dyDescent="0.35">
      <c r="A31" s="10" t="s">
        <v>30</v>
      </c>
      <c r="B31" s="30">
        <f>100%-B30</f>
        <v>0.14444444444444426</v>
      </c>
    </row>
    <row r="34" spans="1:2" x14ac:dyDescent="0.35">
      <c r="A34" s="10" t="s">
        <v>8</v>
      </c>
      <c r="B34" s="30">
        <f>GETPIVOTDATA("Profit Completion Rate",$A$7)</f>
        <v>0.85492063492063519</v>
      </c>
    </row>
    <row r="35" spans="1:2" x14ac:dyDescent="0.35">
      <c r="A35" s="10" t="s">
        <v>36</v>
      </c>
      <c r="B35" s="34">
        <f>(100%-B34)</f>
        <v>0.14507936507936481</v>
      </c>
    </row>
    <row r="39" spans="1:2" x14ac:dyDescent="0.35">
      <c r="A39" s="10" t="s">
        <v>38</v>
      </c>
      <c r="B39" s="30">
        <f>A10</f>
        <v>0.8447619047619046</v>
      </c>
    </row>
    <row r="40" spans="1:2" x14ac:dyDescent="0.35">
      <c r="A40" s="10" t="s">
        <v>37</v>
      </c>
      <c r="B40" s="34">
        <f>100%-B39</f>
        <v>0.1552380952380954</v>
      </c>
    </row>
  </sheetData>
  <sheetProtection sheet="1" formatCells="0" formatColumns="0" formatRows="0" insertColumns="0" insertRows="0" insertHyperlinks="0" deleteColumns="0" deleteRows="0" sort="0" autoFilter="0" pivotTables="0"/>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Urvi Kori</dc:creator>
  <cp:lastModifiedBy>Urvi Kori</cp:lastModifiedBy>
  <dcterms:created xsi:type="dcterms:W3CDTF">2024-07-19T09:42:18Z</dcterms:created>
  <dcterms:modified xsi:type="dcterms:W3CDTF">2025-09-09T09:59:20Z</dcterms:modified>
</cp:coreProperties>
</file>