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f306fa9239be4c6/Desktop/New folder/"/>
    </mc:Choice>
  </mc:AlternateContent>
  <xr:revisionPtr revIDLastSave="2" documentId="11_DCB03973D5BEF2370209B6391A6C667ACD02C7E6" xr6:coauthVersionLast="47" xr6:coauthVersionMax="47" xr10:uidLastSave="{4C5C2F86-C952-403A-96AB-FA237B53A8FA}"/>
  <bookViews>
    <workbookView xWindow="-108" yWindow="-108" windowWidth="23256" windowHeight="12576" xr2:uid="{00000000-000D-0000-FFFF-FFFF00000000}"/>
  </bookViews>
  <sheets>
    <sheet name="Brainstorm" sheetId="4" r:id="rId1"/>
    <sheet name="Vlookup Advanced" sheetId="2" r:id="rId2"/>
  </sheets>
  <definedNames>
    <definedName name="Amarilla">'Vlookup Advanced'!$I$15:$J$20</definedName>
    <definedName name="country">Brainstorm!$O$14:$O$18</definedName>
    <definedName name="Montana">'Vlookup Advanced'!$L$15:$M$20</definedName>
    <definedName name="Paseo">'Vlookup Advanced'!$F$15:$G$20</definedName>
    <definedName name="segment">Brainstorm!$M$14:$M$18</definedName>
  </definedNames>
  <calcPr calcId="191029"/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10" i="2"/>
  <c r="C9" i="2"/>
  <c r="C8" i="2"/>
  <c r="C7" i="2"/>
  <c r="C6" i="2"/>
  <c r="I27" i="4"/>
  <c r="H27" i="4"/>
  <c r="F27" i="4"/>
  <c r="H26" i="4"/>
  <c r="I26" i="4" s="1"/>
  <c r="F26" i="4"/>
  <c r="H25" i="4"/>
  <c r="F25" i="4"/>
  <c r="I25" i="4" s="1"/>
  <c r="H24" i="4"/>
  <c r="F24" i="4"/>
  <c r="I24" i="4" s="1"/>
  <c r="H23" i="4"/>
  <c r="F23" i="4"/>
  <c r="I23" i="4" s="1"/>
  <c r="H22" i="4"/>
  <c r="I22" i="4" s="1"/>
  <c r="F22" i="4"/>
  <c r="H21" i="4"/>
  <c r="I21" i="4" s="1"/>
  <c r="F21" i="4"/>
  <c r="H20" i="4"/>
  <c r="I20" i="4" s="1"/>
  <c r="F20" i="4"/>
  <c r="I19" i="4"/>
  <c r="H19" i="4"/>
  <c r="F19" i="4"/>
  <c r="H18" i="4"/>
  <c r="I18" i="4" s="1"/>
  <c r="F18" i="4"/>
  <c r="H17" i="4"/>
  <c r="F17" i="4"/>
  <c r="I17" i="4" s="1"/>
  <c r="I16" i="4"/>
  <c r="H16" i="4"/>
  <c r="F16" i="4"/>
  <c r="H15" i="4"/>
  <c r="F15" i="4"/>
  <c r="I15" i="4" s="1"/>
  <c r="H14" i="4"/>
  <c r="I14" i="4" s="1"/>
  <c r="F14" i="4"/>
  <c r="D11" i="4"/>
  <c r="D10" i="4"/>
  <c r="E7" i="4"/>
  <c r="D7" i="4"/>
  <c r="E11" i="4"/>
  <c r="E10" i="4"/>
  <c r="D19" i="2"/>
  <c r="D17" i="2"/>
  <c r="D16" i="2"/>
  <c r="D18" i="2"/>
  <c r="D22" i="2"/>
  <c r="D21" i="2"/>
  <c r="D20" i="2"/>
</calcChain>
</file>

<file path=xl/sharedStrings.xml><?xml version="1.0" encoding="utf-8"?>
<sst xmlns="http://schemas.openxmlformats.org/spreadsheetml/2006/main" count="137" uniqueCount="45">
  <si>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</si>
  <si>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</si>
  <si>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</si>
  <si>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Product</t>
  </si>
  <si>
    <t>Manufacturing Price</t>
  </si>
  <si>
    <t>Segment</t>
  </si>
  <si>
    <t>Country [dropdown]</t>
  </si>
  <si>
    <t>Total Sales</t>
  </si>
  <si>
    <t>Total types of Product</t>
  </si>
  <si>
    <t>Paseo</t>
  </si>
  <si>
    <t>Government</t>
  </si>
  <si>
    <t>Mexico</t>
  </si>
  <si>
    <t>Velo</t>
  </si>
  <si>
    <t>Amarilla</t>
  </si>
  <si>
    <t>Product Name</t>
  </si>
  <si>
    <t>Montana</t>
  </si>
  <si>
    <t>Max MRP</t>
  </si>
  <si>
    <t>VTT</t>
  </si>
  <si>
    <t>Min MRP</t>
  </si>
  <si>
    <t>Country</t>
  </si>
  <si>
    <t>Units Sold</t>
  </si>
  <si>
    <t>Sale Price</t>
  </si>
  <si>
    <t>Gross Sales</t>
  </si>
  <si>
    <t>Profit</t>
  </si>
  <si>
    <t>United States of America</t>
  </si>
  <si>
    <t>Midmarket</t>
  </si>
  <si>
    <t>Canada</t>
  </si>
  <si>
    <t>Channel Partners</t>
  </si>
  <si>
    <t>Enterprise</t>
  </si>
  <si>
    <t>France</t>
  </si>
  <si>
    <t>Small Business</t>
  </si>
  <si>
    <t>Germany</t>
  </si>
  <si>
    <t>Partial Text Lookup: LEFT and SEARCH</t>
  </si>
  <si>
    <t>Velo - 235</t>
  </si>
  <si>
    <t>Paseo - 895</t>
  </si>
  <si>
    <t xml:space="preserve">Montana </t>
  </si>
  <si>
    <t>Amarilla - 145</t>
  </si>
  <si>
    <t>Montana - 125</t>
  </si>
  <si>
    <t>VTT - 777</t>
  </si>
  <si>
    <t xml:space="preserve">VTT </t>
  </si>
  <si>
    <t>Multiple Source Table Vlookup</t>
  </si>
  <si>
    <t xml:space="preserve"> Sales</t>
  </si>
  <si>
    <t>Disc%</t>
  </si>
  <si>
    <t>Multiple Lookup Value</t>
  </si>
  <si>
    <t>Model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</si>
</sst>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1" xfId="0" applyFont="1" applyFill="1" applyBorder="1"/>
    <xf numFmtId="0" fontId="0" fillId="0" borderId="1" xfId="0" applyBorder="1"/>
    <xf numFmtId="10" fontId="0" fillId="4" borderId="1" xfId="0" applyNumberFormat="1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3</xdr:row>
      <xdr:rowOff>220980</xdr:rowOff>
    </xdr:from>
    <xdr:to>
      <xdr:col>12</xdr:col>
      <xdr:colOff>114469</xdr:colOff>
      <xdr:row>10</xdr:row>
      <xdr:rowOff>76306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2460" y="830580"/>
          <a:ext cx="1973580" cy="1226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"/>
  <sheetViews>
    <sheetView tabSelected="1" workbookViewId="0">
      <selection activeCell="E11" sqref="E11"/>
    </sheetView>
  </sheetViews>
  <sheetFormatPr defaultColWidth="9" defaultRowHeight="14.4"/>
  <cols>
    <col min="2" max="2" width="14.88671875" customWidth="1"/>
    <col min="3" max="3" width="21.5546875" customWidth="1"/>
    <col min="4" max="4" width="9.77734375" customWidth="1"/>
    <col min="5" max="5" width="19.77734375" customWidth="1"/>
    <col min="6" max="6" width="17.5546875" customWidth="1"/>
    <col min="7" max="7" width="8.77734375" customWidth="1"/>
    <col min="8" max="8" width="10.109375" customWidth="1"/>
    <col min="13" max="13" width="14.88671875" customWidth="1"/>
    <col min="15" max="15" width="21.5546875" customWidth="1"/>
  </cols>
  <sheetData>
    <row r="2" spans="2:15" ht="15.6">
      <c r="B2" s="9" t="s">
        <v>0</v>
      </c>
    </row>
    <row r="3" spans="2:15" ht="18">
      <c r="B3" s="9" t="s">
        <v>1</v>
      </c>
      <c r="G3" s="10"/>
    </row>
    <row r="4" spans="2:15" ht="18">
      <c r="B4" s="9" t="s">
        <v>2</v>
      </c>
      <c r="G4" s="10"/>
    </row>
    <row r="5" spans="2:15" ht="18">
      <c r="G5" s="10"/>
      <c r="N5" s="4" t="s">
        <v>3</v>
      </c>
      <c r="O5" s="4" t="s">
        <v>4</v>
      </c>
    </row>
    <row r="6" spans="2:15">
      <c r="B6" s="11" t="s">
        <v>5</v>
      </c>
      <c r="C6" s="11" t="s">
        <v>6</v>
      </c>
      <c r="D6" s="11" t="s">
        <v>7</v>
      </c>
      <c r="E6" s="11" t="s">
        <v>8</v>
      </c>
      <c r="N6" s="4" t="s">
        <v>9</v>
      </c>
      <c r="O6" s="4">
        <v>10</v>
      </c>
    </row>
    <row r="7" spans="2:15">
      <c r="B7" s="4" t="s">
        <v>10</v>
      </c>
      <c r="C7" s="4" t="s">
        <v>11</v>
      </c>
      <c r="D7" s="12">
        <f>SUMIFS(H14:H27,B14:B27,B7,C14:C27,C7)</f>
        <v>1750700</v>
      </c>
      <c r="E7" s="12">
        <f>COUNTIFS(B14:B27,B7,C14:C27,C7)</f>
        <v>2</v>
      </c>
      <c r="N7" s="4" t="s">
        <v>12</v>
      </c>
      <c r="O7" s="4">
        <v>120</v>
      </c>
    </row>
    <row r="8" spans="2:15">
      <c r="N8" s="4" t="s">
        <v>13</v>
      </c>
      <c r="O8" s="4">
        <v>260</v>
      </c>
    </row>
    <row r="9" spans="2:15">
      <c r="C9" s="4"/>
      <c r="D9" s="4"/>
      <c r="E9" s="11" t="s">
        <v>14</v>
      </c>
      <c r="N9" s="4" t="s">
        <v>15</v>
      </c>
      <c r="O9" s="4">
        <v>5</v>
      </c>
    </row>
    <row r="10" spans="2:15">
      <c r="C10" s="11" t="s">
        <v>16</v>
      </c>
      <c r="D10" s="12">
        <f>MAX(F14:F27)</f>
        <v>260</v>
      </c>
      <c r="E10" s="12" t="str">
        <f>_xll.XLOOKUP(D10,F14:F27,D14:D27)</f>
        <v>Amarilla</v>
      </c>
      <c r="N10" s="4" t="s">
        <v>17</v>
      </c>
      <c r="O10" s="4">
        <v>250</v>
      </c>
    </row>
    <row r="11" spans="2:15">
      <c r="C11" s="11" t="s">
        <v>18</v>
      </c>
      <c r="D11" s="12">
        <f>MIN(F14:F27)</f>
        <v>5</v>
      </c>
      <c r="E11" s="12" t="str">
        <f>_xll.XLOOKUP(D11,F15:F28,D15:D28)</f>
        <v>Montana</v>
      </c>
    </row>
    <row r="13" spans="2:15">
      <c r="B13" s="4" t="s">
        <v>5</v>
      </c>
      <c r="C13" s="4" t="s">
        <v>19</v>
      </c>
      <c r="D13" s="4" t="s">
        <v>3</v>
      </c>
      <c r="E13" s="4" t="s">
        <v>20</v>
      </c>
      <c r="F13" s="12" t="s">
        <v>4</v>
      </c>
      <c r="G13" s="4" t="s">
        <v>21</v>
      </c>
      <c r="H13" s="12" t="s">
        <v>22</v>
      </c>
      <c r="I13" s="12" t="s">
        <v>23</v>
      </c>
      <c r="M13" s="4" t="s">
        <v>5</v>
      </c>
      <c r="O13" s="4" t="s">
        <v>19</v>
      </c>
    </row>
    <row r="14" spans="2:15">
      <c r="B14" s="4" t="s">
        <v>10</v>
      </c>
      <c r="C14" s="4" t="s">
        <v>11</v>
      </c>
      <c r="D14" s="4" t="s">
        <v>9</v>
      </c>
      <c r="E14" s="4">
        <v>2851</v>
      </c>
      <c r="F14" s="12">
        <f>VLOOKUP(D14,$N$6:$O$10,2,0)</f>
        <v>10</v>
      </c>
      <c r="G14" s="4">
        <v>350</v>
      </c>
      <c r="H14" s="12">
        <f>E14*G14</f>
        <v>997850</v>
      </c>
      <c r="I14" s="12">
        <f>H14-(E14*F14)</f>
        <v>969340</v>
      </c>
      <c r="M14" s="4" t="s">
        <v>10</v>
      </c>
      <c r="O14" s="4" t="s">
        <v>11</v>
      </c>
    </row>
    <row r="15" spans="2:15">
      <c r="B15" s="4" t="s">
        <v>10</v>
      </c>
      <c r="C15" s="4" t="s">
        <v>24</v>
      </c>
      <c r="D15" s="4" t="s">
        <v>9</v>
      </c>
      <c r="E15" s="4">
        <v>3495</v>
      </c>
      <c r="F15" s="12">
        <f t="shared" ref="F15:F27" si="0">VLOOKUP(D15,$N$6:$O$10,2,0)</f>
        <v>10</v>
      </c>
      <c r="G15" s="4">
        <v>300</v>
      </c>
      <c r="H15" s="12">
        <f t="shared" ref="H15:H27" si="1">E15*G15</f>
        <v>1048500</v>
      </c>
      <c r="I15" s="12">
        <f t="shared" ref="I15:I27" si="2">H15-(E15*F15)</f>
        <v>1013550</v>
      </c>
      <c r="M15" s="4" t="s">
        <v>25</v>
      </c>
      <c r="O15" s="4" t="s">
        <v>24</v>
      </c>
    </row>
    <row r="16" spans="2:15">
      <c r="B16" s="4" t="s">
        <v>25</v>
      </c>
      <c r="C16" s="4" t="s">
        <v>26</v>
      </c>
      <c r="D16" s="4" t="s">
        <v>9</v>
      </c>
      <c r="E16" s="4">
        <v>2632</v>
      </c>
      <c r="F16" s="12">
        <f t="shared" si="0"/>
        <v>10</v>
      </c>
      <c r="G16" s="4">
        <v>350</v>
      </c>
      <c r="H16" s="12">
        <f t="shared" si="1"/>
        <v>921200</v>
      </c>
      <c r="I16" s="12">
        <f t="shared" si="2"/>
        <v>894880</v>
      </c>
      <c r="M16" s="4" t="s">
        <v>27</v>
      </c>
      <c r="O16" s="4" t="s">
        <v>26</v>
      </c>
    </row>
    <row r="17" spans="2:15">
      <c r="B17" s="4" t="s">
        <v>25</v>
      </c>
      <c r="C17" s="4" t="s">
        <v>26</v>
      </c>
      <c r="D17" s="4" t="s">
        <v>12</v>
      </c>
      <c r="E17" s="4">
        <v>2632</v>
      </c>
      <c r="F17" s="12">
        <f t="shared" si="0"/>
        <v>120</v>
      </c>
      <c r="G17" s="4">
        <v>350</v>
      </c>
      <c r="H17" s="12">
        <f t="shared" si="1"/>
        <v>921200</v>
      </c>
      <c r="I17" s="12">
        <f t="shared" si="2"/>
        <v>605360</v>
      </c>
      <c r="M17" s="4" t="s">
        <v>28</v>
      </c>
      <c r="O17" s="4" t="s">
        <v>29</v>
      </c>
    </row>
    <row r="18" spans="2:15">
      <c r="B18" s="4" t="s">
        <v>25</v>
      </c>
      <c r="C18" s="4" t="s">
        <v>24</v>
      </c>
      <c r="D18" s="4" t="s">
        <v>12</v>
      </c>
      <c r="E18" s="4">
        <v>2574</v>
      </c>
      <c r="F18" s="12">
        <f t="shared" si="0"/>
        <v>120</v>
      </c>
      <c r="G18" s="4">
        <v>300</v>
      </c>
      <c r="H18" s="12">
        <f t="shared" si="1"/>
        <v>772200</v>
      </c>
      <c r="I18" s="12">
        <f t="shared" si="2"/>
        <v>463320</v>
      </c>
      <c r="M18" s="4" t="s">
        <v>30</v>
      </c>
      <c r="O18" s="4" t="s">
        <v>31</v>
      </c>
    </row>
    <row r="19" spans="2:15">
      <c r="B19" s="4" t="s">
        <v>10</v>
      </c>
      <c r="C19" s="4" t="s">
        <v>11</v>
      </c>
      <c r="D19" s="4" t="s">
        <v>9</v>
      </c>
      <c r="E19" s="4">
        <v>2151</v>
      </c>
      <c r="F19" s="12">
        <f t="shared" si="0"/>
        <v>10</v>
      </c>
      <c r="G19" s="4">
        <v>350</v>
      </c>
      <c r="H19" s="12">
        <f t="shared" si="1"/>
        <v>752850</v>
      </c>
      <c r="I19" s="12">
        <f t="shared" si="2"/>
        <v>731340</v>
      </c>
    </row>
    <row r="20" spans="2:15">
      <c r="B20" s="4" t="s">
        <v>25</v>
      </c>
      <c r="C20" s="4" t="s">
        <v>29</v>
      </c>
      <c r="D20" s="4" t="s">
        <v>13</v>
      </c>
      <c r="E20" s="4">
        <v>2475</v>
      </c>
      <c r="F20" s="12">
        <f t="shared" si="0"/>
        <v>260</v>
      </c>
      <c r="G20" s="4">
        <v>300</v>
      </c>
      <c r="H20" s="12">
        <f t="shared" si="1"/>
        <v>742500</v>
      </c>
      <c r="I20" s="12">
        <f t="shared" si="2"/>
        <v>99000</v>
      </c>
    </row>
    <row r="21" spans="2:15">
      <c r="B21" s="4" t="s">
        <v>27</v>
      </c>
      <c r="C21" s="4" t="s">
        <v>26</v>
      </c>
      <c r="D21" s="4" t="s">
        <v>15</v>
      </c>
      <c r="E21" s="4">
        <v>2227.5</v>
      </c>
      <c r="F21" s="12">
        <f t="shared" si="0"/>
        <v>5</v>
      </c>
      <c r="G21" s="4">
        <v>350</v>
      </c>
      <c r="H21" s="12">
        <f t="shared" si="1"/>
        <v>779625</v>
      </c>
      <c r="I21" s="12">
        <f t="shared" si="2"/>
        <v>768487.5</v>
      </c>
    </row>
    <row r="22" spans="2:15">
      <c r="B22" s="4" t="s">
        <v>10</v>
      </c>
      <c r="C22" s="4" t="s">
        <v>24</v>
      </c>
      <c r="D22" s="4" t="s">
        <v>17</v>
      </c>
      <c r="E22" s="4">
        <v>2541</v>
      </c>
      <c r="F22" s="12">
        <f t="shared" si="0"/>
        <v>250</v>
      </c>
      <c r="G22" s="4">
        <v>300</v>
      </c>
      <c r="H22" s="12">
        <f t="shared" si="1"/>
        <v>762300</v>
      </c>
      <c r="I22" s="12">
        <f t="shared" si="2"/>
        <v>127050</v>
      </c>
    </row>
    <row r="23" spans="2:15">
      <c r="B23" s="4" t="s">
        <v>27</v>
      </c>
      <c r="C23" s="4" t="s">
        <v>31</v>
      </c>
      <c r="D23" s="4" t="s">
        <v>12</v>
      </c>
      <c r="E23" s="4">
        <v>2536</v>
      </c>
      <c r="F23" s="12">
        <f t="shared" si="0"/>
        <v>120</v>
      </c>
      <c r="G23" s="4">
        <v>300</v>
      </c>
      <c r="H23" s="12">
        <f t="shared" si="1"/>
        <v>760800</v>
      </c>
      <c r="I23" s="12">
        <f t="shared" si="2"/>
        <v>456480</v>
      </c>
    </row>
    <row r="24" spans="2:15">
      <c r="B24" s="4" t="s">
        <v>25</v>
      </c>
      <c r="C24" s="4" t="s">
        <v>24</v>
      </c>
      <c r="D24" s="4" t="s">
        <v>9</v>
      </c>
      <c r="E24" s="4">
        <v>2007</v>
      </c>
      <c r="F24" s="12">
        <f t="shared" si="0"/>
        <v>10</v>
      </c>
      <c r="G24" s="4">
        <v>350</v>
      </c>
      <c r="H24" s="12">
        <f t="shared" si="1"/>
        <v>702450</v>
      </c>
      <c r="I24" s="12">
        <f t="shared" si="2"/>
        <v>682380</v>
      </c>
    </row>
    <row r="25" spans="2:15">
      <c r="B25" s="4" t="s">
        <v>28</v>
      </c>
      <c r="C25" s="4" t="s">
        <v>24</v>
      </c>
      <c r="D25" s="4" t="s">
        <v>12</v>
      </c>
      <c r="E25" s="4">
        <v>2460</v>
      </c>
      <c r="F25" s="12">
        <f t="shared" si="0"/>
        <v>120</v>
      </c>
      <c r="G25" s="4">
        <v>300</v>
      </c>
      <c r="H25" s="12">
        <f t="shared" si="1"/>
        <v>738000</v>
      </c>
      <c r="I25" s="12">
        <f t="shared" si="2"/>
        <v>442800</v>
      </c>
    </row>
    <row r="26" spans="2:15">
      <c r="B26" s="4" t="s">
        <v>30</v>
      </c>
      <c r="C26" s="4" t="s">
        <v>26</v>
      </c>
      <c r="D26" s="4" t="s">
        <v>15</v>
      </c>
      <c r="E26" s="4">
        <v>3802.5</v>
      </c>
      <c r="F26" s="12">
        <f t="shared" si="0"/>
        <v>5</v>
      </c>
      <c r="G26" s="4">
        <v>300</v>
      </c>
      <c r="H26" s="12">
        <f t="shared" si="1"/>
        <v>1140750</v>
      </c>
      <c r="I26" s="12">
        <f t="shared" si="2"/>
        <v>1121737.5</v>
      </c>
    </row>
    <row r="27" spans="2:15">
      <c r="B27" s="4" t="s">
        <v>10</v>
      </c>
      <c r="C27" s="4" t="s">
        <v>26</v>
      </c>
      <c r="D27" s="4" t="s">
        <v>12</v>
      </c>
      <c r="E27" s="4">
        <v>3793.5</v>
      </c>
      <c r="F27" s="12">
        <f t="shared" si="0"/>
        <v>120</v>
      </c>
      <c r="G27" s="4">
        <v>300</v>
      </c>
      <c r="H27" s="12">
        <f t="shared" si="1"/>
        <v>1138050</v>
      </c>
      <c r="I27" s="12">
        <f t="shared" si="2"/>
        <v>682830</v>
      </c>
    </row>
  </sheetData>
  <dataValidations count="2">
    <dataValidation type="list" allowBlank="1" showInputMessage="1" showErrorMessage="1" sqref="B7" xr:uid="{00000000-0002-0000-0000-000000000000}">
      <formula1>segment</formula1>
    </dataValidation>
    <dataValidation type="list" allowBlank="1" showInputMessage="1" showErrorMessage="1" sqref="C7" xr:uid="{00000000-0002-0000-0000-000001000000}">
      <formula1>country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7"/>
  <sheetViews>
    <sheetView topLeftCell="A7" workbookViewId="0">
      <selection activeCell="C28" sqref="C28"/>
    </sheetView>
  </sheetViews>
  <sheetFormatPr defaultColWidth="9" defaultRowHeight="14.4"/>
  <cols>
    <col min="2" max="2" width="33.21875" customWidth="1"/>
    <col min="3" max="3" width="9.109375" customWidth="1"/>
    <col min="6" max="6" width="9.6640625" customWidth="1"/>
    <col min="7" max="7" width="9.44140625" customWidth="1"/>
  </cols>
  <sheetData>
    <row r="3" spans="2:13">
      <c r="B3" s="2" t="s">
        <v>32</v>
      </c>
    </row>
    <row r="4" spans="2:13">
      <c r="B4" s="2"/>
    </row>
    <row r="5" spans="2:13">
      <c r="B5" s="3" t="s">
        <v>3</v>
      </c>
      <c r="C5" s="3" t="s">
        <v>20</v>
      </c>
      <c r="F5" s="3" t="s">
        <v>3</v>
      </c>
      <c r="G5" s="3" t="s">
        <v>20</v>
      </c>
    </row>
    <row r="6" spans="2:13">
      <c r="B6" s="4" t="s">
        <v>33</v>
      </c>
      <c r="C6" s="4">
        <f>VLOOKUP(LEFT(B6,SEARCH(" ",B6)-1),$F$6:$G$10,2,FALSE)</f>
        <v>2574</v>
      </c>
      <c r="F6" s="4" t="s">
        <v>13</v>
      </c>
      <c r="G6" s="4">
        <v>2475</v>
      </c>
    </row>
    <row r="7" spans="2:13">
      <c r="B7" s="4" t="s">
        <v>34</v>
      </c>
      <c r="C7" s="4">
        <f>VLOOKUP(LEFT(B7,SEARCH(" ",B7)-1),$F$6:$G$10,2,FALSE)</f>
        <v>2151</v>
      </c>
      <c r="F7" s="4" t="s">
        <v>35</v>
      </c>
      <c r="G7" s="4">
        <v>2227.5</v>
      </c>
    </row>
    <row r="8" spans="2:13">
      <c r="B8" s="4" t="s">
        <v>36</v>
      </c>
      <c r="C8" s="4">
        <f>VLOOKUP(LEFT(B8,SEARCH(" ",B8)-1),$F$6:$G$10,2,FALSE)</f>
        <v>2475</v>
      </c>
      <c r="F8" s="4" t="s">
        <v>9</v>
      </c>
      <c r="G8" s="4">
        <v>2151</v>
      </c>
    </row>
    <row r="9" spans="2:13">
      <c r="B9" s="4" t="s">
        <v>37</v>
      </c>
      <c r="C9" s="4">
        <f>VLOOKUP(LEFT(B9,SEARCH(" ",B9)),$F$6:$G$10,2,FALSE)</f>
        <v>2227.5</v>
      </c>
      <c r="F9" s="4" t="s">
        <v>12</v>
      </c>
      <c r="G9" s="4">
        <v>2574</v>
      </c>
    </row>
    <row r="10" spans="2:13">
      <c r="B10" s="4" t="s">
        <v>38</v>
      </c>
      <c r="C10" s="4">
        <f>VLOOKUP(LEFT(B10,SEARCH(" ",B10)),$F$6:$G$10,2,FALSE)</f>
        <v>2541</v>
      </c>
      <c r="F10" s="4" t="s">
        <v>39</v>
      </c>
      <c r="G10" s="4">
        <v>2541</v>
      </c>
    </row>
    <row r="12" spans="2:13" s="1" customFormat="1"/>
    <row r="13" spans="2:13">
      <c r="B13" s="2" t="s">
        <v>40</v>
      </c>
    </row>
    <row r="14" spans="2:13">
      <c r="F14" s="3" t="s">
        <v>9</v>
      </c>
      <c r="G14" s="3"/>
      <c r="I14" s="3" t="s">
        <v>13</v>
      </c>
      <c r="J14" s="3"/>
      <c r="L14" s="3" t="s">
        <v>35</v>
      </c>
      <c r="M14" s="3"/>
    </row>
    <row r="15" spans="2:13">
      <c r="B15" s="3" t="s">
        <v>3</v>
      </c>
      <c r="C15" s="3" t="s">
        <v>41</v>
      </c>
      <c r="D15" s="3" t="s">
        <v>42</v>
      </c>
      <c r="F15" s="3" t="s">
        <v>41</v>
      </c>
      <c r="G15" s="3" t="s">
        <v>42</v>
      </c>
      <c r="I15" s="3" t="s">
        <v>41</v>
      </c>
      <c r="J15" s="3" t="s">
        <v>42</v>
      </c>
      <c r="L15" s="3" t="s">
        <v>41</v>
      </c>
      <c r="M15" s="3" t="s">
        <v>42</v>
      </c>
    </row>
    <row r="16" spans="2:13">
      <c r="B16" s="4" t="s">
        <v>9</v>
      </c>
      <c r="C16" s="4">
        <v>1655.08</v>
      </c>
      <c r="D16" s="5">
        <f ca="1">VLOOKUP(C16,INDIRECT(B16),2,1)</f>
        <v>0.125</v>
      </c>
      <c r="F16" s="4">
        <v>0</v>
      </c>
      <c r="G16" s="6">
        <v>0.05</v>
      </c>
      <c r="I16" s="4">
        <v>0</v>
      </c>
      <c r="J16" s="7">
        <v>2.5000000000000001E-2</v>
      </c>
      <c r="L16" s="4">
        <v>0</v>
      </c>
      <c r="M16" s="7">
        <v>1.4999999999999999E-2</v>
      </c>
    </row>
    <row r="17" spans="2:13">
      <c r="B17" s="4" t="s">
        <v>13</v>
      </c>
      <c r="C17" s="4">
        <v>1822.59</v>
      </c>
      <c r="D17" s="5">
        <f t="shared" ref="D17:D22" ca="1" si="0">VLOOKUP(C17,INDIRECT(B17),2,1)</f>
        <v>7.0000000000000007E-2</v>
      </c>
      <c r="F17" s="4">
        <v>500</v>
      </c>
      <c r="G17" s="7">
        <v>7.4999999999999997E-2</v>
      </c>
      <c r="I17" s="4">
        <v>500</v>
      </c>
      <c r="J17" s="6">
        <v>0.04</v>
      </c>
      <c r="L17" s="4">
        <v>500</v>
      </c>
      <c r="M17" s="6">
        <v>0.03</v>
      </c>
    </row>
    <row r="18" spans="2:13">
      <c r="B18" s="4" t="s">
        <v>13</v>
      </c>
      <c r="C18" s="4">
        <v>1730.54</v>
      </c>
      <c r="D18" s="5">
        <f t="shared" ca="1" si="0"/>
        <v>7.0000000000000007E-2</v>
      </c>
      <c r="F18" s="4">
        <v>1000</v>
      </c>
      <c r="G18" s="6">
        <v>0.1</v>
      </c>
      <c r="I18" s="4">
        <v>1000</v>
      </c>
      <c r="J18" s="7">
        <v>5.5E-2</v>
      </c>
      <c r="L18" s="4">
        <v>1000</v>
      </c>
      <c r="M18" s="7">
        <v>5.5E-2</v>
      </c>
    </row>
    <row r="19" spans="2:13">
      <c r="B19" s="4" t="s">
        <v>35</v>
      </c>
      <c r="C19" s="4">
        <v>1685.6</v>
      </c>
      <c r="D19" s="5">
        <f t="shared" ca="1" si="0"/>
        <v>7.0000000000000007E-2</v>
      </c>
      <c r="F19" s="4">
        <v>1500</v>
      </c>
      <c r="G19" s="7">
        <v>0.125</v>
      </c>
      <c r="I19" s="4">
        <v>1500</v>
      </c>
      <c r="J19" s="6">
        <v>7.0000000000000007E-2</v>
      </c>
      <c r="L19" s="4">
        <v>1500</v>
      </c>
      <c r="M19" s="7">
        <v>7.0000000000000007E-2</v>
      </c>
    </row>
    <row r="20" spans="2:13">
      <c r="B20" s="4" t="s">
        <v>9</v>
      </c>
      <c r="C20" s="4">
        <v>1685.6</v>
      </c>
      <c r="D20" s="5">
        <f t="shared" ca="1" si="0"/>
        <v>0.125</v>
      </c>
      <c r="F20" s="4">
        <v>2000</v>
      </c>
      <c r="G20" s="6">
        <v>0.15</v>
      </c>
      <c r="I20" s="4">
        <v>2000</v>
      </c>
      <c r="J20" s="7">
        <v>8.5000000000000006E-2</v>
      </c>
      <c r="L20" s="4">
        <v>2000</v>
      </c>
      <c r="M20" s="6">
        <v>9.3333333333333296E-2</v>
      </c>
    </row>
    <row r="21" spans="2:13">
      <c r="B21" s="4" t="s">
        <v>15</v>
      </c>
      <c r="C21" s="4">
        <v>1763.86</v>
      </c>
      <c r="D21" s="5">
        <f t="shared" ca="1" si="0"/>
        <v>7.0000000000000007E-2</v>
      </c>
    </row>
    <row r="22" spans="2:13">
      <c r="B22" s="4" t="s">
        <v>9</v>
      </c>
      <c r="C22" s="4">
        <v>2293.1999999999998</v>
      </c>
      <c r="D22" s="5">
        <f t="shared" ca="1" si="0"/>
        <v>0.15</v>
      </c>
    </row>
    <row r="24" spans="2:13" s="1" customFormat="1"/>
    <row r="25" spans="2:13">
      <c r="B25" s="2" t="s">
        <v>43</v>
      </c>
    </row>
    <row r="27" spans="2:13">
      <c r="B27" s="3" t="s">
        <v>3</v>
      </c>
      <c r="C27" s="3" t="s">
        <v>20</v>
      </c>
      <c r="F27" s="3" t="s">
        <v>3</v>
      </c>
      <c r="G27" s="3" t="s">
        <v>44</v>
      </c>
      <c r="H27" s="3" t="s">
        <v>20</v>
      </c>
    </row>
    <row r="28" spans="2:13">
      <c r="B28" s="4" t="s">
        <v>33</v>
      </c>
      <c r="C28" s="4">
        <f>VLOOKUP(VALUE(TRIM(RIGHT(B28,4))),$G$28:$H$37,2,0)</f>
        <v>2574</v>
      </c>
      <c r="F28" s="4" t="s">
        <v>9</v>
      </c>
      <c r="G28" s="8">
        <v>895</v>
      </c>
      <c r="H28" s="4">
        <v>2151</v>
      </c>
    </row>
    <row r="29" spans="2:13">
      <c r="B29" s="4" t="s">
        <v>34</v>
      </c>
      <c r="C29" s="4">
        <f t="shared" ref="C29:C32" si="1">VLOOKUP(VALUE(TRIM(RIGHT(B29,4))),$G$28:$H$37,2,0)</f>
        <v>2151</v>
      </c>
      <c r="F29" s="4" t="s">
        <v>35</v>
      </c>
      <c r="G29" s="8">
        <v>125</v>
      </c>
      <c r="H29" s="4">
        <v>2227.5</v>
      </c>
    </row>
    <row r="30" spans="2:13">
      <c r="B30" s="4" t="s">
        <v>36</v>
      </c>
      <c r="C30" s="4">
        <f t="shared" si="1"/>
        <v>2475</v>
      </c>
      <c r="F30" s="4" t="s">
        <v>13</v>
      </c>
      <c r="G30" s="8">
        <v>145</v>
      </c>
      <c r="H30" s="4">
        <v>2475</v>
      </c>
    </row>
    <row r="31" spans="2:13">
      <c r="B31" s="4" t="s">
        <v>37</v>
      </c>
      <c r="C31" s="4">
        <f t="shared" si="1"/>
        <v>2227.5</v>
      </c>
      <c r="F31" s="4" t="s">
        <v>35</v>
      </c>
      <c r="G31" s="8">
        <v>848</v>
      </c>
      <c r="H31" s="8">
        <v>2537.25</v>
      </c>
    </row>
    <row r="32" spans="2:13">
      <c r="B32" s="4" t="s">
        <v>38</v>
      </c>
      <c r="C32" s="4">
        <f t="shared" si="1"/>
        <v>2541</v>
      </c>
      <c r="F32" s="4" t="s">
        <v>39</v>
      </c>
      <c r="G32" s="8">
        <v>777</v>
      </c>
      <c r="H32" s="4">
        <v>2541</v>
      </c>
    </row>
    <row r="33" spans="6:8">
      <c r="F33" s="4" t="s">
        <v>12</v>
      </c>
      <c r="G33" s="8">
        <v>235</v>
      </c>
      <c r="H33" s="4">
        <v>2574</v>
      </c>
    </row>
    <row r="34" spans="6:8">
      <c r="F34" s="4" t="s">
        <v>9</v>
      </c>
      <c r="G34" s="8">
        <v>985</v>
      </c>
      <c r="H34" s="8">
        <v>2585.1</v>
      </c>
    </row>
    <row r="35" spans="6:8">
      <c r="F35" s="4" t="s">
        <v>12</v>
      </c>
      <c r="G35" s="8">
        <v>1122</v>
      </c>
      <c r="H35" s="8">
        <v>2632.95</v>
      </c>
    </row>
    <row r="36" spans="6:8">
      <c r="F36" s="4" t="s">
        <v>39</v>
      </c>
      <c r="G36" s="8">
        <v>1260</v>
      </c>
      <c r="H36" s="8">
        <v>2680.8</v>
      </c>
    </row>
    <row r="37" spans="6:8">
      <c r="F37" s="4" t="s">
        <v>13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Brainstorm</vt:lpstr>
      <vt:lpstr>Vlookup Advanced</vt:lpstr>
      <vt:lpstr>Amarilla</vt:lpstr>
      <vt:lpstr>country</vt:lpstr>
      <vt:lpstr>Montana</vt:lpstr>
      <vt:lpstr>Paseo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koresh patil</cp:lastModifiedBy>
  <dcterms:created xsi:type="dcterms:W3CDTF">2022-07-27T07:17:00Z</dcterms:created>
  <dcterms:modified xsi:type="dcterms:W3CDTF">2023-03-10T14:01:06Z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3F27F582D8444296B4075EFA37ED2A9B</vt:lpwstr>
  </property>
  <property fmtid="{D5CDD505-2E9C-101B-9397-08002B2CF9AE}" pid="3" name="KSOProductBuildVer">
    <vt:lpwstr>1033-11.2.0.11498</vt:lpwstr>
  </property>
</Properties>
</file>