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se\Repo\Holtek_Test\Documentacion\"/>
    </mc:Choice>
  </mc:AlternateContent>
  <bookViews>
    <workbookView xWindow="0" yWindow="0" windowWidth="17460" windowHeight="54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F60" i="1"/>
  <c r="J60" i="1"/>
  <c r="F55" i="1"/>
  <c r="H51" i="1"/>
  <c r="H52" i="1"/>
  <c r="H53" i="1"/>
  <c r="H54" i="1"/>
  <c r="H55" i="1"/>
  <c r="H56" i="1"/>
  <c r="H57" i="1"/>
  <c r="H58" i="1"/>
  <c r="H59" i="1"/>
  <c r="F51" i="1"/>
  <c r="F52" i="1"/>
  <c r="F59" i="1"/>
  <c r="F58" i="1"/>
  <c r="J52" i="1"/>
  <c r="J51" i="1"/>
  <c r="F56" i="1" l="1"/>
  <c r="J58" i="1"/>
  <c r="J55" i="1"/>
  <c r="F57" i="1"/>
  <c r="F53" i="1"/>
  <c r="F54" i="1"/>
  <c r="J56" i="1"/>
  <c r="J59" i="1"/>
  <c r="J57" i="1"/>
  <c r="J53" i="1"/>
  <c r="J54" i="1"/>
  <c r="J46" i="1" l="1"/>
  <c r="J47" i="1"/>
  <c r="J45" i="1"/>
  <c r="J44" i="1"/>
  <c r="J43" i="1"/>
  <c r="J41" i="1"/>
  <c r="J42" i="1"/>
  <c r="J40" i="1"/>
  <c r="J39" i="1"/>
  <c r="J38" i="1"/>
  <c r="J37" i="1"/>
  <c r="J36" i="1"/>
  <c r="J35" i="1"/>
  <c r="J34" i="1"/>
  <c r="J33" i="1"/>
  <c r="J32" i="1"/>
  <c r="J20" i="1"/>
  <c r="J31" i="1" l="1"/>
  <c r="J30" i="1"/>
  <c r="J29" i="1"/>
  <c r="J28" i="1"/>
  <c r="J27" i="1"/>
  <c r="J26" i="1"/>
  <c r="J25" i="1"/>
  <c r="J24" i="1"/>
  <c r="J23" i="1"/>
  <c r="J22" i="1"/>
  <c r="J21" i="1"/>
  <c r="J18" i="1"/>
  <c r="J17" i="1"/>
  <c r="J16" i="1"/>
  <c r="J15" i="1"/>
  <c r="J14" i="1"/>
  <c r="J13" i="1"/>
  <c r="J12" i="1"/>
  <c r="J11" i="1"/>
  <c r="J10" i="1"/>
  <c r="J8" i="1"/>
  <c r="J9" i="1"/>
  <c r="J7" i="1"/>
  <c r="J6" i="1"/>
  <c r="J5" i="1"/>
  <c r="J4" i="1"/>
</calcChain>
</file>

<file path=xl/sharedStrings.xml><?xml version="1.0" encoding="utf-8"?>
<sst xmlns="http://schemas.openxmlformats.org/spreadsheetml/2006/main" count="115" uniqueCount="26">
  <si>
    <t>Motor</t>
  </si>
  <si>
    <t>PWM</t>
  </si>
  <si>
    <t>rpm</t>
  </si>
  <si>
    <t>Aclaracion</t>
  </si>
  <si>
    <t>Tension [Vca]</t>
  </si>
  <si>
    <t>Potencia [W]</t>
  </si>
  <si>
    <t>Corriente [A]</t>
  </si>
  <si>
    <t>Temp rotor [ºC]</t>
  </si>
  <si>
    <t>frec elect [Hz]</t>
  </si>
  <si>
    <t>No tiene adelanto, comienza a cabecear un poco</t>
  </si>
  <si>
    <t>Luego de 10 min de pruebas el motor llego a un maximo de 30ºC</t>
  </si>
  <si>
    <t>Luego de 10 min de pruebas el motor llego a un maximo de 32ºC</t>
  </si>
  <si>
    <t>No puede mantener la velocidad, colapsa y calienta.</t>
  </si>
  <si>
    <t>Luego de 10 min de pruebas el motor llego a un maximo de 40ºC</t>
  </si>
  <si>
    <t>No puede mantener la velocidad y colapsa. La temp subio a 30ºC</t>
  </si>
  <si>
    <t>No tiene ningun invconveniente</t>
  </si>
  <si>
    <t>Todas estas mediciones se hicieron sin adelanto de la secuencia por soft</t>
  </si>
  <si>
    <t>Sentido</t>
  </si>
  <si>
    <t>Inverso</t>
  </si>
  <si>
    <t>Directo</t>
  </si>
  <si>
    <t>Luego de 10 min de pruebas el motor llego a un maximo de 42ºC</t>
  </si>
  <si>
    <t>Cabecea demasiado como para poder tomar una medida</t>
  </si>
  <si>
    <t>Luego de 10 min de pruebas el motor llego a un maximo de 40,4ºC</t>
  </si>
  <si>
    <t>Colapso el giro y el motor se detuvo</t>
  </si>
  <si>
    <t>Luego de  min de pruebas el motor llego a un maximo de 60ºC</t>
  </si>
  <si>
    <t>Adelanto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</si>
</sst>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9" fontId="0" fillId="0" borderId="0" xfId="0" applyNumberFormat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9" fontId="0" fillId="0" borderId="0" xfId="1" applyFont="1"/>
    <xf numFmtId="0" fontId="0" fillId="0" borderId="2" xfId="0" applyFill="1" applyBorder="1"/>
    <xf numFmtId="9" fontId="0" fillId="0" borderId="0" xfId="1" applyFont="1" applyBorder="1"/>
    <xf numFmtId="9" fontId="0" fillId="0" borderId="1" xfId="1" applyFont="1" applyBorder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pane ySplit="3" topLeftCell="A49" activePane="bottomLeft" state="frozenSplit"/>
      <selection pane="bottomLeft" activeCell="K72" sqref="K72"/>
    </sheetView>
  </sheetViews>
  <sheetFormatPr baseColWidth="10" defaultRowHeight="15" x14ac:dyDescent="0.25"/>
  <cols>
    <col min="2" max="3" width="7.5703125" customWidth="1"/>
    <col min="4" max="4" width="13" bestFit="1" customWidth="1"/>
    <col min="5" max="5" width="12.42578125" bestFit="1" customWidth="1"/>
    <col min="6" max="6" width="12.5703125" bestFit="1" customWidth="1"/>
    <col min="7" max="7" width="14.7109375" bestFit="1" customWidth="1"/>
    <col min="9" max="9" width="13.28515625" bestFit="1" customWidth="1"/>
    <col min="11" max="11" width="58.7109375" bestFit="1" customWidth="1"/>
    <col min="12" max="12" width="58.5703125" bestFit="1" customWidth="1"/>
  </cols>
  <sheetData>
    <row r="1" spans="2:12" x14ac:dyDescent="0.25">
      <c r="B1" t="s">
        <v>16</v>
      </c>
    </row>
    <row r="3" spans="2:12" x14ac:dyDescent="0.25">
      <c r="B3" s="1" t="s">
        <v>0</v>
      </c>
      <c r="C3" s="1" t="s">
        <v>17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1</v>
      </c>
      <c r="I3" s="1" t="s">
        <v>8</v>
      </c>
      <c r="J3" s="1" t="s">
        <v>2</v>
      </c>
      <c r="K3" s="1" t="s">
        <v>3</v>
      </c>
    </row>
    <row r="4" spans="2:12" x14ac:dyDescent="0.25">
      <c r="B4" s="8">
        <v>1</v>
      </c>
      <c r="C4" s="6" t="s">
        <v>18</v>
      </c>
      <c r="D4" s="6">
        <v>110</v>
      </c>
      <c r="E4" s="6">
        <v>22</v>
      </c>
      <c r="F4" s="6">
        <v>0.39</v>
      </c>
      <c r="G4" s="6">
        <v>23.1</v>
      </c>
      <c r="H4" s="7">
        <v>0.8</v>
      </c>
      <c r="I4" s="6">
        <v>1101</v>
      </c>
      <c r="J4" s="6">
        <f t="shared" ref="J4:J20" si="0">I4*60</f>
        <v>66060</v>
      </c>
      <c r="K4" s="6" t="s">
        <v>15</v>
      </c>
      <c r="L4" s="6"/>
    </row>
    <row r="5" spans="2:12" x14ac:dyDescent="0.25">
      <c r="B5" s="9">
        <v>1</v>
      </c>
      <c r="C5" s="2" t="s">
        <v>18</v>
      </c>
      <c r="D5" s="2">
        <v>120</v>
      </c>
      <c r="E5" s="2">
        <v>26</v>
      </c>
      <c r="F5" s="2">
        <v>0.42</v>
      </c>
      <c r="G5" s="2">
        <v>23.1</v>
      </c>
      <c r="H5" s="3">
        <v>0.8</v>
      </c>
      <c r="I5" s="2">
        <v>1185</v>
      </c>
      <c r="J5" s="2">
        <f t="shared" si="0"/>
        <v>71100</v>
      </c>
      <c r="K5" s="2" t="s">
        <v>15</v>
      </c>
      <c r="L5" s="21" t="s">
        <v>10</v>
      </c>
    </row>
    <row r="6" spans="2:12" x14ac:dyDescent="0.25">
      <c r="B6" s="9">
        <v>1</v>
      </c>
      <c r="C6" s="2" t="s">
        <v>18</v>
      </c>
      <c r="D6" s="2">
        <v>130</v>
      </c>
      <c r="E6" s="2">
        <v>32</v>
      </c>
      <c r="F6" s="2">
        <v>0.49</v>
      </c>
      <c r="G6" s="2">
        <v>24</v>
      </c>
      <c r="H6" s="3">
        <v>0.8</v>
      </c>
      <c r="I6" s="2">
        <v>1256</v>
      </c>
      <c r="J6" s="2">
        <f t="shared" si="0"/>
        <v>75360</v>
      </c>
      <c r="K6" s="2" t="s">
        <v>15</v>
      </c>
      <c r="L6" s="21"/>
    </row>
    <row r="7" spans="2:12" x14ac:dyDescent="0.25">
      <c r="B7" s="9">
        <v>1</v>
      </c>
      <c r="C7" s="2" t="s">
        <v>18</v>
      </c>
      <c r="D7" s="2">
        <v>140</v>
      </c>
      <c r="E7" s="2">
        <v>39</v>
      </c>
      <c r="F7" s="2">
        <v>0.54</v>
      </c>
      <c r="G7" s="2">
        <v>23.8</v>
      </c>
      <c r="H7" s="3">
        <v>0.8</v>
      </c>
      <c r="I7" s="2">
        <v>1412</v>
      </c>
      <c r="J7" s="2">
        <f t="shared" si="0"/>
        <v>84720</v>
      </c>
      <c r="K7" s="2" t="s">
        <v>15</v>
      </c>
      <c r="L7" s="21"/>
    </row>
    <row r="8" spans="2:12" x14ac:dyDescent="0.25">
      <c r="B8" s="9">
        <v>1</v>
      </c>
      <c r="C8" s="2" t="s">
        <v>18</v>
      </c>
      <c r="D8" s="2">
        <v>145</v>
      </c>
      <c r="E8" s="2">
        <v>42</v>
      </c>
      <c r="F8" s="2">
        <v>0.56999999999999995</v>
      </c>
      <c r="G8" s="2">
        <v>23.8</v>
      </c>
      <c r="H8" s="3">
        <v>0.8</v>
      </c>
      <c r="I8" s="2">
        <v>1428</v>
      </c>
      <c r="J8" s="2">
        <f t="shared" si="0"/>
        <v>85680</v>
      </c>
      <c r="K8" s="2" t="s">
        <v>15</v>
      </c>
      <c r="L8" s="21"/>
    </row>
    <row r="9" spans="2:12" x14ac:dyDescent="0.25">
      <c r="B9" s="9">
        <v>1</v>
      </c>
      <c r="C9" s="2" t="s">
        <v>18</v>
      </c>
      <c r="D9" s="2">
        <v>150</v>
      </c>
      <c r="E9" s="2">
        <v>46</v>
      </c>
      <c r="F9" s="2">
        <v>0.61</v>
      </c>
      <c r="G9" s="2">
        <v>24</v>
      </c>
      <c r="H9" s="3">
        <v>0.8</v>
      </c>
      <c r="I9" s="2">
        <v>1344</v>
      </c>
      <c r="J9" s="2">
        <f t="shared" si="0"/>
        <v>80640</v>
      </c>
      <c r="K9" s="2" t="s">
        <v>9</v>
      </c>
      <c r="L9" s="21"/>
    </row>
    <row r="10" spans="2:12" x14ac:dyDescent="0.25">
      <c r="B10" s="10">
        <v>1</v>
      </c>
      <c r="C10" s="4" t="s">
        <v>18</v>
      </c>
      <c r="D10" s="4">
        <v>160</v>
      </c>
      <c r="E10" s="4">
        <v>80</v>
      </c>
      <c r="F10" s="4">
        <v>0.8</v>
      </c>
      <c r="G10" s="4">
        <v>26</v>
      </c>
      <c r="H10" s="5">
        <v>0.8</v>
      </c>
      <c r="I10" s="4">
        <v>1412</v>
      </c>
      <c r="J10" s="4">
        <f t="shared" si="0"/>
        <v>84720</v>
      </c>
      <c r="K10" s="4" t="s">
        <v>14</v>
      </c>
      <c r="L10" s="22"/>
    </row>
    <row r="11" spans="2:12" x14ac:dyDescent="0.25">
      <c r="B11" s="6">
        <v>1</v>
      </c>
      <c r="C11" s="6" t="s">
        <v>18</v>
      </c>
      <c r="D11" s="6">
        <v>110</v>
      </c>
      <c r="E11" s="6">
        <v>20</v>
      </c>
      <c r="F11" s="6">
        <v>0.36</v>
      </c>
      <c r="G11" s="6">
        <v>23.6</v>
      </c>
      <c r="H11" s="7">
        <v>0.6</v>
      </c>
      <c r="I11" s="6">
        <v>1050</v>
      </c>
      <c r="J11" s="6">
        <f t="shared" si="0"/>
        <v>63000</v>
      </c>
      <c r="K11" s="6" t="s">
        <v>15</v>
      </c>
      <c r="L11" s="20" t="s">
        <v>11</v>
      </c>
    </row>
    <row r="12" spans="2:12" x14ac:dyDescent="0.25">
      <c r="B12" s="2">
        <v>1</v>
      </c>
      <c r="C12" s="2" t="s">
        <v>18</v>
      </c>
      <c r="D12" s="2">
        <v>120</v>
      </c>
      <c r="E12" s="2">
        <v>24</v>
      </c>
      <c r="F12" s="2">
        <v>0.39</v>
      </c>
      <c r="G12" s="2">
        <v>24</v>
      </c>
      <c r="H12" s="3">
        <v>0.6</v>
      </c>
      <c r="I12" s="2">
        <v>1121</v>
      </c>
      <c r="J12" s="2">
        <f t="shared" si="0"/>
        <v>67260</v>
      </c>
      <c r="K12" s="2" t="s">
        <v>15</v>
      </c>
      <c r="L12" s="21"/>
    </row>
    <row r="13" spans="2:12" x14ac:dyDescent="0.25">
      <c r="B13" s="2">
        <v>1</v>
      </c>
      <c r="C13" s="2" t="s">
        <v>18</v>
      </c>
      <c r="D13" s="2">
        <v>130</v>
      </c>
      <c r="E13" s="2">
        <v>27</v>
      </c>
      <c r="F13" s="2">
        <v>0.42</v>
      </c>
      <c r="G13" s="2">
        <v>24.1</v>
      </c>
      <c r="H13" s="3">
        <v>0.6</v>
      </c>
      <c r="I13" s="2">
        <v>1185</v>
      </c>
      <c r="J13" s="2">
        <f t="shared" si="0"/>
        <v>71100</v>
      </c>
      <c r="K13" s="2" t="s">
        <v>15</v>
      </c>
      <c r="L13" s="21"/>
    </row>
    <row r="14" spans="2:12" x14ac:dyDescent="0.25">
      <c r="B14" s="2">
        <v>1</v>
      </c>
      <c r="C14" s="2" t="s">
        <v>18</v>
      </c>
      <c r="D14" s="2">
        <v>140</v>
      </c>
      <c r="E14" s="2">
        <v>31</v>
      </c>
      <c r="F14" s="2">
        <v>0.45</v>
      </c>
      <c r="G14" s="2">
        <v>24.3</v>
      </c>
      <c r="H14" s="3">
        <v>0.6</v>
      </c>
      <c r="I14" s="2">
        <v>1244</v>
      </c>
      <c r="J14" s="2">
        <f t="shared" si="0"/>
        <v>74640</v>
      </c>
      <c r="K14" s="2" t="s">
        <v>15</v>
      </c>
      <c r="L14" s="21"/>
    </row>
    <row r="15" spans="2:12" x14ac:dyDescent="0.25">
      <c r="B15" s="2">
        <v>1</v>
      </c>
      <c r="C15" s="2" t="s">
        <v>18</v>
      </c>
      <c r="D15" s="2">
        <v>150</v>
      </c>
      <c r="E15" s="2">
        <v>37</v>
      </c>
      <c r="F15" s="2">
        <v>0.5</v>
      </c>
      <c r="G15" s="2">
        <v>24.6</v>
      </c>
      <c r="H15" s="3">
        <v>0.6</v>
      </c>
      <c r="I15" s="2">
        <v>1344</v>
      </c>
      <c r="J15" s="2">
        <f t="shared" si="0"/>
        <v>80640</v>
      </c>
      <c r="K15" s="2" t="s">
        <v>15</v>
      </c>
      <c r="L15" s="21"/>
    </row>
    <row r="16" spans="2:12" x14ac:dyDescent="0.25">
      <c r="B16" s="2">
        <v>1</v>
      </c>
      <c r="C16" s="2" t="s">
        <v>18</v>
      </c>
      <c r="D16" s="2">
        <v>160</v>
      </c>
      <c r="E16" s="2">
        <v>40</v>
      </c>
      <c r="F16" s="2">
        <v>0.51</v>
      </c>
      <c r="G16" s="2">
        <v>24.9</v>
      </c>
      <c r="H16" s="3">
        <v>0.6</v>
      </c>
      <c r="I16" s="2">
        <v>1359</v>
      </c>
      <c r="J16" s="2">
        <f t="shared" si="0"/>
        <v>81540</v>
      </c>
      <c r="K16" s="2" t="s">
        <v>15</v>
      </c>
      <c r="L16" s="21"/>
    </row>
    <row r="17" spans="2:12" x14ac:dyDescent="0.25">
      <c r="B17" s="2">
        <v>1</v>
      </c>
      <c r="C17" s="2" t="s">
        <v>18</v>
      </c>
      <c r="D17" s="2">
        <v>170</v>
      </c>
      <c r="E17" s="2">
        <v>45</v>
      </c>
      <c r="F17" s="2">
        <v>0.53</v>
      </c>
      <c r="G17" s="2">
        <v>25.1</v>
      </c>
      <c r="H17" s="3">
        <v>0.6</v>
      </c>
      <c r="I17" s="2">
        <v>1404</v>
      </c>
      <c r="J17" s="2">
        <f t="shared" si="0"/>
        <v>84240</v>
      </c>
      <c r="K17" s="2" t="s">
        <v>15</v>
      </c>
      <c r="L17" s="21"/>
    </row>
    <row r="18" spans="2:12" x14ac:dyDescent="0.25">
      <c r="B18" s="2">
        <v>1</v>
      </c>
      <c r="C18" s="2" t="s">
        <v>18</v>
      </c>
      <c r="D18" s="2">
        <v>175</v>
      </c>
      <c r="E18" s="2">
        <v>48</v>
      </c>
      <c r="F18" s="2">
        <v>0.55000000000000004</v>
      </c>
      <c r="G18" s="2">
        <v>25.5</v>
      </c>
      <c r="H18" s="3">
        <v>0.6</v>
      </c>
      <c r="I18" s="2">
        <v>1428</v>
      </c>
      <c r="J18" s="2">
        <f t="shared" si="0"/>
        <v>85680</v>
      </c>
      <c r="K18" s="2" t="s">
        <v>15</v>
      </c>
      <c r="L18" s="21"/>
    </row>
    <row r="19" spans="2:12" x14ac:dyDescent="0.25">
      <c r="B19" s="4">
        <v>1</v>
      </c>
      <c r="C19" s="4" t="s">
        <v>18</v>
      </c>
      <c r="D19" s="4">
        <v>180</v>
      </c>
      <c r="E19" s="4"/>
      <c r="F19" s="4"/>
      <c r="G19" s="4"/>
      <c r="H19" s="5">
        <v>0.6</v>
      </c>
      <c r="I19" s="4"/>
      <c r="J19" s="4"/>
      <c r="K19" s="4" t="s">
        <v>12</v>
      </c>
      <c r="L19" s="22"/>
    </row>
    <row r="20" spans="2:12" x14ac:dyDescent="0.25">
      <c r="B20" s="6">
        <v>1</v>
      </c>
      <c r="C20" s="6" t="s">
        <v>18</v>
      </c>
      <c r="D20" s="6">
        <v>110</v>
      </c>
      <c r="E20" s="6">
        <v>14</v>
      </c>
      <c r="F20" s="6">
        <v>0.25</v>
      </c>
      <c r="G20" s="6">
        <v>23.7</v>
      </c>
      <c r="H20" s="7">
        <v>0.4</v>
      </c>
      <c r="I20" s="6">
        <v>862</v>
      </c>
      <c r="J20" s="6">
        <f t="shared" si="0"/>
        <v>51720</v>
      </c>
      <c r="K20" s="6" t="s">
        <v>15</v>
      </c>
      <c r="L20" s="20" t="s">
        <v>13</v>
      </c>
    </row>
    <row r="21" spans="2:12" x14ac:dyDescent="0.25">
      <c r="B21" s="2">
        <v>1</v>
      </c>
      <c r="C21" s="2" t="s">
        <v>18</v>
      </c>
      <c r="D21" s="2">
        <v>120</v>
      </c>
      <c r="E21" s="2">
        <v>16</v>
      </c>
      <c r="F21" s="2">
        <v>0.28000000000000003</v>
      </c>
      <c r="G21" s="2">
        <v>23.9</v>
      </c>
      <c r="H21" s="3">
        <v>0.4</v>
      </c>
      <c r="I21" s="2">
        <v>954</v>
      </c>
      <c r="J21" s="2">
        <f t="shared" ref="J21:J38" si="1">I21*60</f>
        <v>57240</v>
      </c>
      <c r="K21" s="2" t="s">
        <v>15</v>
      </c>
      <c r="L21" s="21"/>
    </row>
    <row r="22" spans="2:12" x14ac:dyDescent="0.25">
      <c r="B22" s="2">
        <v>1</v>
      </c>
      <c r="C22" s="2" t="s">
        <v>18</v>
      </c>
      <c r="D22" s="2">
        <v>130</v>
      </c>
      <c r="E22" s="2">
        <v>19</v>
      </c>
      <c r="F22" s="2">
        <v>0.31</v>
      </c>
      <c r="G22" s="2">
        <v>24.2</v>
      </c>
      <c r="H22" s="3">
        <v>0.4</v>
      </c>
      <c r="I22" s="2">
        <v>1020</v>
      </c>
      <c r="J22" s="2">
        <f t="shared" si="1"/>
        <v>61200</v>
      </c>
      <c r="K22" s="2" t="s">
        <v>15</v>
      </c>
      <c r="L22" s="21"/>
    </row>
    <row r="23" spans="2:12" x14ac:dyDescent="0.25">
      <c r="B23" s="2">
        <v>1</v>
      </c>
      <c r="C23" s="2" t="s">
        <v>18</v>
      </c>
      <c r="D23" s="2">
        <v>140</v>
      </c>
      <c r="E23" s="2">
        <v>24</v>
      </c>
      <c r="F23" s="2">
        <v>0.35</v>
      </c>
      <c r="G23" s="2">
        <v>24.5</v>
      </c>
      <c r="H23" s="3">
        <v>0.4</v>
      </c>
      <c r="I23" s="2">
        <v>1111</v>
      </c>
      <c r="J23" s="2">
        <f t="shared" si="1"/>
        <v>66660</v>
      </c>
      <c r="K23" s="2" t="s">
        <v>15</v>
      </c>
      <c r="L23" s="21"/>
    </row>
    <row r="24" spans="2:12" x14ac:dyDescent="0.25">
      <c r="B24" s="2">
        <v>1</v>
      </c>
      <c r="C24" s="2" t="s">
        <v>18</v>
      </c>
      <c r="D24" s="2">
        <v>150</v>
      </c>
      <c r="E24" s="2">
        <v>30</v>
      </c>
      <c r="F24" s="2">
        <v>0.41</v>
      </c>
      <c r="G24" s="2">
        <v>24.9</v>
      </c>
      <c r="H24" s="3">
        <v>0.4</v>
      </c>
      <c r="I24" s="2">
        <v>1208</v>
      </c>
      <c r="J24" s="2">
        <f t="shared" si="1"/>
        <v>72480</v>
      </c>
      <c r="K24" s="2" t="s">
        <v>15</v>
      </c>
      <c r="L24" s="21"/>
    </row>
    <row r="25" spans="2:12" x14ac:dyDescent="0.25">
      <c r="B25" s="2">
        <v>1</v>
      </c>
      <c r="C25" s="2" t="s">
        <v>18</v>
      </c>
      <c r="D25" s="2">
        <v>160</v>
      </c>
      <c r="E25" s="2">
        <v>33</v>
      </c>
      <c r="F25" s="2">
        <v>0.43</v>
      </c>
      <c r="G25" s="2">
        <v>25.2</v>
      </c>
      <c r="H25" s="3">
        <v>0.4</v>
      </c>
      <c r="I25" s="2">
        <v>1250</v>
      </c>
      <c r="J25" s="2">
        <f t="shared" si="1"/>
        <v>75000</v>
      </c>
      <c r="K25" s="2" t="s">
        <v>15</v>
      </c>
      <c r="L25" s="21"/>
    </row>
    <row r="26" spans="2:12" x14ac:dyDescent="0.25">
      <c r="B26" s="2">
        <v>1</v>
      </c>
      <c r="C26" s="2" t="s">
        <v>18</v>
      </c>
      <c r="D26" s="2">
        <v>170</v>
      </c>
      <c r="E26" s="2">
        <v>37</v>
      </c>
      <c r="F26" s="2">
        <v>0.45</v>
      </c>
      <c r="G26" s="2">
        <v>25.7</v>
      </c>
      <c r="H26" s="3">
        <v>0.4</v>
      </c>
      <c r="I26" s="2">
        <v>1302</v>
      </c>
      <c r="J26" s="2">
        <f t="shared" si="1"/>
        <v>78120</v>
      </c>
      <c r="K26" s="2" t="s">
        <v>15</v>
      </c>
      <c r="L26" s="21"/>
    </row>
    <row r="27" spans="2:12" x14ac:dyDescent="0.25">
      <c r="B27" s="2">
        <v>1</v>
      </c>
      <c r="C27" s="2" t="s">
        <v>18</v>
      </c>
      <c r="D27" s="2">
        <v>180</v>
      </c>
      <c r="E27" s="2">
        <v>40</v>
      </c>
      <c r="F27" s="2">
        <v>0.47</v>
      </c>
      <c r="G27" s="2">
        <v>25.4</v>
      </c>
      <c r="H27" s="3">
        <v>0.4</v>
      </c>
      <c r="I27" s="2">
        <v>1337</v>
      </c>
      <c r="J27" s="2">
        <f t="shared" si="1"/>
        <v>80220</v>
      </c>
      <c r="K27" s="2" t="s">
        <v>15</v>
      </c>
      <c r="L27" s="21"/>
    </row>
    <row r="28" spans="2:12" x14ac:dyDescent="0.25">
      <c r="B28" s="2">
        <v>1</v>
      </c>
      <c r="C28" s="2" t="s">
        <v>18</v>
      </c>
      <c r="D28" s="2">
        <v>190</v>
      </c>
      <c r="E28" s="2">
        <v>44</v>
      </c>
      <c r="F28" s="2">
        <v>0.48</v>
      </c>
      <c r="G28" s="2">
        <v>25.9</v>
      </c>
      <c r="H28" s="3">
        <v>0.4</v>
      </c>
      <c r="I28" s="2">
        <v>1400</v>
      </c>
      <c r="J28" s="2">
        <f t="shared" si="1"/>
        <v>84000</v>
      </c>
      <c r="K28" s="2" t="s">
        <v>15</v>
      </c>
      <c r="L28" s="21"/>
    </row>
    <row r="29" spans="2:12" x14ac:dyDescent="0.25">
      <c r="B29" s="2">
        <v>1</v>
      </c>
      <c r="C29" s="2" t="s">
        <v>18</v>
      </c>
      <c r="D29" s="2">
        <v>200</v>
      </c>
      <c r="E29" s="2">
        <v>48</v>
      </c>
      <c r="F29" s="2">
        <v>0.5</v>
      </c>
      <c r="G29" s="2">
        <v>26.2</v>
      </c>
      <c r="H29" s="3">
        <v>0.4</v>
      </c>
      <c r="I29" s="2">
        <v>1397</v>
      </c>
      <c r="J29" s="2">
        <f t="shared" si="1"/>
        <v>83820</v>
      </c>
      <c r="K29" s="2" t="s">
        <v>15</v>
      </c>
      <c r="L29" s="21"/>
    </row>
    <row r="30" spans="2:12" x14ac:dyDescent="0.25">
      <c r="B30" s="2">
        <v>1</v>
      </c>
      <c r="C30" s="2" t="s">
        <v>18</v>
      </c>
      <c r="D30" s="2">
        <v>210</v>
      </c>
      <c r="E30" s="2">
        <v>54</v>
      </c>
      <c r="F30" s="2">
        <v>0.52</v>
      </c>
      <c r="G30" s="2">
        <v>25.3</v>
      </c>
      <c r="H30" s="3">
        <v>0.4</v>
      </c>
      <c r="I30" s="2">
        <v>1428</v>
      </c>
      <c r="J30" s="2">
        <f t="shared" si="1"/>
        <v>85680</v>
      </c>
      <c r="K30" s="2" t="s">
        <v>15</v>
      </c>
      <c r="L30" s="21"/>
    </row>
    <row r="31" spans="2:12" x14ac:dyDescent="0.25">
      <c r="B31" s="4">
        <v>1</v>
      </c>
      <c r="C31" s="4" t="s">
        <v>18</v>
      </c>
      <c r="D31" s="4">
        <v>220</v>
      </c>
      <c r="E31" s="4">
        <v>59</v>
      </c>
      <c r="F31" s="4">
        <v>0.55000000000000004</v>
      </c>
      <c r="G31" s="4">
        <v>27</v>
      </c>
      <c r="H31" s="5">
        <v>0.4</v>
      </c>
      <c r="I31" s="4">
        <v>1453</v>
      </c>
      <c r="J31" s="4">
        <f t="shared" si="1"/>
        <v>87180</v>
      </c>
      <c r="K31" s="4" t="s">
        <v>15</v>
      </c>
      <c r="L31" s="22"/>
    </row>
    <row r="32" spans="2:12" x14ac:dyDescent="0.25">
      <c r="B32" s="11">
        <v>1</v>
      </c>
      <c r="C32" s="11" t="s">
        <v>19</v>
      </c>
      <c r="D32" s="11">
        <v>110</v>
      </c>
      <c r="E32" s="11">
        <v>17</v>
      </c>
      <c r="F32" s="11">
        <v>0.3</v>
      </c>
      <c r="G32" s="11">
        <v>25.9</v>
      </c>
      <c r="H32" s="7">
        <v>0.5</v>
      </c>
      <c r="I32" s="11">
        <v>912</v>
      </c>
      <c r="J32" s="6">
        <f t="shared" si="1"/>
        <v>54720</v>
      </c>
      <c r="K32" t="s">
        <v>15</v>
      </c>
      <c r="L32" s="17" t="s">
        <v>20</v>
      </c>
    </row>
    <row r="33" spans="2:12" x14ac:dyDescent="0.25">
      <c r="B33">
        <v>1</v>
      </c>
      <c r="C33" t="s">
        <v>19</v>
      </c>
      <c r="D33" s="11">
        <v>120</v>
      </c>
      <c r="E33" s="11">
        <v>21</v>
      </c>
      <c r="F33" s="11">
        <v>0.34</v>
      </c>
      <c r="G33" s="11">
        <v>26</v>
      </c>
      <c r="H33" s="12">
        <v>0.5</v>
      </c>
      <c r="I33" s="11">
        <v>992</v>
      </c>
      <c r="J33">
        <f t="shared" si="1"/>
        <v>59520</v>
      </c>
      <c r="K33" t="s">
        <v>15</v>
      </c>
      <c r="L33" s="18"/>
    </row>
    <row r="34" spans="2:12" x14ac:dyDescent="0.25">
      <c r="B34">
        <v>1</v>
      </c>
      <c r="C34" t="s">
        <v>19</v>
      </c>
      <c r="D34" s="11">
        <v>140</v>
      </c>
      <c r="E34" s="11">
        <v>32</v>
      </c>
      <c r="F34" s="11">
        <v>0.44</v>
      </c>
      <c r="G34" s="11">
        <v>25.8</v>
      </c>
      <c r="H34" s="12">
        <v>0.5</v>
      </c>
      <c r="I34" s="11">
        <v>1163</v>
      </c>
      <c r="J34">
        <f t="shared" si="1"/>
        <v>69780</v>
      </c>
      <c r="K34" t="s">
        <v>15</v>
      </c>
      <c r="L34" s="18"/>
    </row>
    <row r="35" spans="2:12" x14ac:dyDescent="0.25">
      <c r="B35">
        <v>1</v>
      </c>
      <c r="C35" t="s">
        <v>19</v>
      </c>
      <c r="D35" s="11">
        <v>160</v>
      </c>
      <c r="E35" s="11">
        <v>40</v>
      </c>
      <c r="F35" s="11">
        <v>0.49</v>
      </c>
      <c r="G35" s="11">
        <v>26</v>
      </c>
      <c r="H35" s="12">
        <v>0.5</v>
      </c>
      <c r="I35" s="11">
        <v>1256</v>
      </c>
      <c r="J35">
        <f t="shared" si="1"/>
        <v>75360</v>
      </c>
      <c r="K35" t="s">
        <v>15</v>
      </c>
      <c r="L35" s="18"/>
    </row>
    <row r="36" spans="2:12" x14ac:dyDescent="0.25">
      <c r="B36">
        <v>1</v>
      </c>
      <c r="C36" t="s">
        <v>19</v>
      </c>
      <c r="D36" s="11">
        <v>180</v>
      </c>
      <c r="E36" s="11">
        <v>50</v>
      </c>
      <c r="F36" s="11">
        <v>0.54</v>
      </c>
      <c r="G36" s="11">
        <v>26.6</v>
      </c>
      <c r="H36" s="12">
        <v>0.5</v>
      </c>
      <c r="I36" s="11">
        <v>1330</v>
      </c>
      <c r="J36">
        <f t="shared" si="1"/>
        <v>79800</v>
      </c>
      <c r="K36" t="s">
        <v>15</v>
      </c>
      <c r="L36" s="18"/>
    </row>
    <row r="37" spans="2:12" x14ac:dyDescent="0.25">
      <c r="B37">
        <v>1</v>
      </c>
      <c r="C37" t="s">
        <v>19</v>
      </c>
      <c r="D37" s="11">
        <v>200</v>
      </c>
      <c r="E37" s="11">
        <v>65</v>
      </c>
      <c r="F37" s="11">
        <v>0.62</v>
      </c>
      <c r="G37" s="11">
        <v>29</v>
      </c>
      <c r="H37" s="12">
        <v>0.5</v>
      </c>
      <c r="I37" s="11">
        <v>1412</v>
      </c>
      <c r="J37">
        <f t="shared" si="1"/>
        <v>84720</v>
      </c>
      <c r="K37" t="s">
        <v>15</v>
      </c>
      <c r="L37" s="18"/>
    </row>
    <row r="38" spans="2:12" x14ac:dyDescent="0.25">
      <c r="B38">
        <v>1</v>
      </c>
      <c r="C38" t="s">
        <v>19</v>
      </c>
      <c r="D38" s="11">
        <v>220</v>
      </c>
      <c r="H38" s="12">
        <v>0.5</v>
      </c>
      <c r="J38">
        <f t="shared" si="1"/>
        <v>0</v>
      </c>
      <c r="L38" s="18"/>
    </row>
    <row r="39" spans="2:12" x14ac:dyDescent="0.25">
      <c r="B39" s="13">
        <v>2</v>
      </c>
      <c r="C39" s="13" t="s">
        <v>19</v>
      </c>
      <c r="D39" s="13">
        <v>110</v>
      </c>
      <c r="E39" s="13">
        <v>33</v>
      </c>
      <c r="F39" s="13">
        <v>0.53</v>
      </c>
      <c r="G39" s="13">
        <v>27.7</v>
      </c>
      <c r="H39" s="7">
        <v>0.8</v>
      </c>
      <c r="I39" s="13">
        <v>1131</v>
      </c>
      <c r="J39" s="6">
        <f>I39*60</f>
        <v>67860</v>
      </c>
      <c r="K39" s="6" t="s">
        <v>15</v>
      </c>
      <c r="L39" s="17" t="s">
        <v>22</v>
      </c>
    </row>
    <row r="40" spans="2:12" x14ac:dyDescent="0.25">
      <c r="B40" s="2">
        <v>2</v>
      </c>
      <c r="C40" s="2" t="s">
        <v>19</v>
      </c>
      <c r="D40" s="2">
        <v>120</v>
      </c>
      <c r="E40" s="11">
        <v>41</v>
      </c>
      <c r="F40" s="11">
        <v>0.61</v>
      </c>
      <c r="G40" s="11">
        <v>28.5</v>
      </c>
      <c r="H40" s="14">
        <v>0.8</v>
      </c>
      <c r="I40" s="11">
        <v>1238</v>
      </c>
      <c r="J40" s="2">
        <f>I40*60</f>
        <v>74280</v>
      </c>
      <c r="K40" s="2" t="s">
        <v>15</v>
      </c>
      <c r="L40" s="18"/>
    </row>
    <row r="41" spans="2:12" x14ac:dyDescent="0.25">
      <c r="B41" s="2">
        <v>2</v>
      </c>
      <c r="C41" s="2" t="s">
        <v>19</v>
      </c>
      <c r="D41" s="2">
        <v>125</v>
      </c>
      <c r="E41" s="11">
        <v>43</v>
      </c>
      <c r="F41" s="11">
        <v>0.63</v>
      </c>
      <c r="G41" s="11">
        <v>29.2</v>
      </c>
      <c r="H41" s="14">
        <v>0.8</v>
      </c>
      <c r="I41" s="11">
        <v>1269</v>
      </c>
      <c r="J41" s="2">
        <f t="shared" ref="J41:J47" si="2">I41*60</f>
        <v>76140</v>
      </c>
      <c r="K41" s="2" t="s">
        <v>15</v>
      </c>
      <c r="L41" s="18"/>
    </row>
    <row r="42" spans="2:12" x14ac:dyDescent="0.25">
      <c r="B42" s="4">
        <v>2</v>
      </c>
      <c r="C42" s="4" t="s">
        <v>19</v>
      </c>
      <c r="D42" s="4">
        <v>130</v>
      </c>
      <c r="E42" s="4"/>
      <c r="F42" s="4"/>
      <c r="G42" s="4"/>
      <c r="H42" s="15">
        <v>0.8</v>
      </c>
      <c r="I42" s="4"/>
      <c r="J42" s="4">
        <f t="shared" si="2"/>
        <v>0</v>
      </c>
      <c r="K42" s="4" t="s">
        <v>21</v>
      </c>
      <c r="L42" s="19"/>
    </row>
    <row r="43" spans="2:12" x14ac:dyDescent="0.25">
      <c r="B43" s="13">
        <v>2</v>
      </c>
      <c r="C43" s="13" t="s">
        <v>19</v>
      </c>
      <c r="D43" s="13">
        <v>110</v>
      </c>
      <c r="E43" s="13">
        <v>19</v>
      </c>
      <c r="F43" s="13">
        <v>0.33</v>
      </c>
      <c r="G43" s="13">
        <v>28.2</v>
      </c>
      <c r="H43" s="7">
        <v>0.4</v>
      </c>
      <c r="I43" s="13">
        <v>905</v>
      </c>
      <c r="J43" s="6">
        <f>I43*60</f>
        <v>54300</v>
      </c>
      <c r="K43" s="6" t="s">
        <v>15</v>
      </c>
      <c r="L43" s="20" t="s">
        <v>24</v>
      </c>
    </row>
    <row r="44" spans="2:12" x14ac:dyDescent="0.25">
      <c r="B44" s="2">
        <v>2</v>
      </c>
      <c r="C44" s="2" t="s">
        <v>19</v>
      </c>
      <c r="D44" s="2">
        <v>120</v>
      </c>
      <c r="E44" s="11">
        <v>23</v>
      </c>
      <c r="F44" s="11">
        <v>0.37</v>
      </c>
      <c r="G44" s="11">
        <v>28.5</v>
      </c>
      <c r="H44" s="14">
        <v>0.4</v>
      </c>
      <c r="I44" s="11">
        <v>965</v>
      </c>
      <c r="J44" s="2">
        <f>I44*60</f>
        <v>57900</v>
      </c>
      <c r="K44" s="2" t="s">
        <v>15</v>
      </c>
      <c r="L44" s="21"/>
    </row>
    <row r="45" spans="2:12" x14ac:dyDescent="0.25">
      <c r="B45" s="2">
        <v>2</v>
      </c>
      <c r="C45" s="2" t="s">
        <v>19</v>
      </c>
      <c r="D45" s="2">
        <v>180</v>
      </c>
      <c r="E45" s="11">
        <v>58</v>
      </c>
      <c r="F45" s="11">
        <v>0.62</v>
      </c>
      <c r="G45" s="11">
        <v>31.3</v>
      </c>
      <c r="H45" s="14">
        <v>0.4</v>
      </c>
      <c r="I45" s="11">
        <v>1351</v>
      </c>
      <c r="J45" s="2">
        <f t="shared" si="2"/>
        <v>81060</v>
      </c>
      <c r="K45" s="2" t="s">
        <v>15</v>
      </c>
      <c r="L45" s="21"/>
    </row>
    <row r="46" spans="2:12" x14ac:dyDescent="0.25">
      <c r="B46" s="11">
        <v>2</v>
      </c>
      <c r="C46" s="2" t="s">
        <v>19</v>
      </c>
      <c r="D46" s="11">
        <v>200</v>
      </c>
      <c r="E46" s="11">
        <v>74</v>
      </c>
      <c r="F46" s="11">
        <v>0.69</v>
      </c>
      <c r="G46" s="11">
        <v>32</v>
      </c>
      <c r="H46" s="14">
        <v>0.4</v>
      </c>
      <c r="I46" s="11">
        <v>1389</v>
      </c>
      <c r="J46" s="2">
        <f t="shared" si="2"/>
        <v>83340</v>
      </c>
      <c r="K46" s="2" t="s">
        <v>15</v>
      </c>
      <c r="L46" s="21"/>
    </row>
    <row r="47" spans="2:12" x14ac:dyDescent="0.25">
      <c r="B47" s="4">
        <v>2</v>
      </c>
      <c r="C47" s="4" t="s">
        <v>19</v>
      </c>
      <c r="D47" s="4">
        <v>200</v>
      </c>
      <c r="E47" s="4"/>
      <c r="F47" s="4"/>
      <c r="G47" s="4"/>
      <c r="H47" s="15">
        <v>0.4</v>
      </c>
      <c r="I47" s="4"/>
      <c r="J47" s="4">
        <f t="shared" si="2"/>
        <v>0</v>
      </c>
      <c r="K47" s="4" t="s">
        <v>23</v>
      </c>
      <c r="L47" s="22"/>
    </row>
    <row r="50" spans="1:10" x14ac:dyDescent="0.25">
      <c r="F50" t="s">
        <v>25</v>
      </c>
    </row>
    <row r="51" spans="1:10" x14ac:dyDescent="0.25">
      <c r="B51">
        <v>3</v>
      </c>
      <c r="C51" t="s">
        <v>19</v>
      </c>
      <c r="D51">
        <v>220</v>
      </c>
      <c r="E51">
        <v>80</v>
      </c>
      <c r="F51">
        <f>120*(1/4-1/32)</f>
        <v>26.25</v>
      </c>
      <c r="H51" s="14">
        <f t="shared" ref="H51:H60" si="3">12/25</f>
        <v>0.48</v>
      </c>
      <c r="I51">
        <v>1100</v>
      </c>
      <c r="J51">
        <f t="shared" ref="J51:J52" si="4">I51*60</f>
        <v>66000</v>
      </c>
    </row>
    <row r="52" spans="1:10" x14ac:dyDescent="0.25">
      <c r="B52">
        <v>3</v>
      </c>
      <c r="C52" t="s">
        <v>19</v>
      </c>
      <c r="D52">
        <v>220</v>
      </c>
      <c r="E52">
        <v>78</v>
      </c>
      <c r="F52">
        <f>120*(1/4)</f>
        <v>30</v>
      </c>
      <c r="H52" s="14">
        <f t="shared" si="3"/>
        <v>0.48</v>
      </c>
      <c r="I52">
        <v>1200</v>
      </c>
      <c r="J52">
        <f t="shared" si="4"/>
        <v>72000</v>
      </c>
    </row>
    <row r="53" spans="1:10" x14ac:dyDescent="0.25">
      <c r="A53" s="16">
        <v>44431</v>
      </c>
      <c r="B53" s="2">
        <v>3</v>
      </c>
      <c r="C53" s="2" t="s">
        <v>19</v>
      </c>
      <c r="D53" s="2">
        <v>220</v>
      </c>
      <c r="E53" s="11">
        <v>72</v>
      </c>
      <c r="F53" s="11">
        <f>120/4+120/32</f>
        <v>33.75</v>
      </c>
      <c r="G53" s="11"/>
      <c r="H53" s="14">
        <f t="shared" si="3"/>
        <v>0.48</v>
      </c>
      <c r="I53" s="11">
        <v>1270</v>
      </c>
      <c r="J53" s="2">
        <f>I53*60</f>
        <v>76200</v>
      </c>
    </row>
    <row r="54" spans="1:10" x14ac:dyDescent="0.25">
      <c r="A54" s="16">
        <v>44431</v>
      </c>
      <c r="B54" s="13">
        <v>3</v>
      </c>
      <c r="C54" s="13" t="s">
        <v>19</v>
      </c>
      <c r="D54" s="13">
        <v>220</v>
      </c>
      <c r="E54" s="13">
        <v>60</v>
      </c>
      <c r="F54" s="13">
        <f>120/4+120/16</f>
        <v>37.5</v>
      </c>
      <c r="G54" s="13"/>
      <c r="H54" s="7">
        <f t="shared" si="3"/>
        <v>0.48</v>
      </c>
      <c r="I54" s="13">
        <v>1380</v>
      </c>
      <c r="J54" s="6">
        <f t="shared" ref="J54:J60" si="5">I54*60</f>
        <v>82800</v>
      </c>
    </row>
    <row r="55" spans="1:10" x14ac:dyDescent="0.25">
      <c r="A55" s="16">
        <v>44431</v>
      </c>
      <c r="B55" s="2">
        <v>3</v>
      </c>
      <c r="C55" s="2" t="s">
        <v>19</v>
      </c>
      <c r="D55" s="2">
        <v>220</v>
      </c>
      <c r="E55" s="11">
        <v>55</v>
      </c>
      <c r="F55" s="11">
        <f>120*(1/4+1/16+1/64)</f>
        <v>39.375</v>
      </c>
      <c r="G55" s="11"/>
      <c r="H55" s="14">
        <f t="shared" si="3"/>
        <v>0.48</v>
      </c>
      <c r="I55" s="11">
        <v>1300</v>
      </c>
      <c r="J55" s="2">
        <f>I55*60</f>
        <v>78000</v>
      </c>
    </row>
    <row r="56" spans="1:10" x14ac:dyDescent="0.25">
      <c r="A56" s="16">
        <v>44431</v>
      </c>
      <c r="B56" s="11">
        <v>3</v>
      </c>
      <c r="C56" s="2" t="s">
        <v>19</v>
      </c>
      <c r="D56" s="11">
        <v>220</v>
      </c>
      <c r="E56" s="11">
        <v>62</v>
      </c>
      <c r="F56" s="11">
        <f>120*(1/4+1/8-1/32)</f>
        <v>41.25</v>
      </c>
      <c r="G56" s="11"/>
      <c r="H56" s="14">
        <f t="shared" si="3"/>
        <v>0.48</v>
      </c>
      <c r="I56" s="11">
        <v>1300</v>
      </c>
      <c r="J56" s="2">
        <f t="shared" si="5"/>
        <v>78000</v>
      </c>
    </row>
    <row r="57" spans="1:10" x14ac:dyDescent="0.25">
      <c r="A57" s="16">
        <v>44431</v>
      </c>
      <c r="B57" s="11">
        <v>3</v>
      </c>
      <c r="C57" s="2" t="s">
        <v>19</v>
      </c>
      <c r="D57" s="11">
        <v>220</v>
      </c>
      <c r="E57" s="11"/>
      <c r="F57" s="11">
        <f>120/4+120/8</f>
        <v>45</v>
      </c>
      <c r="G57" s="11"/>
      <c r="H57" s="14">
        <f t="shared" si="3"/>
        <v>0.48</v>
      </c>
      <c r="I57" s="11"/>
      <c r="J57" s="2">
        <f>I57*60</f>
        <v>0</v>
      </c>
    </row>
    <row r="58" spans="1:10" x14ac:dyDescent="0.25">
      <c r="A58" s="16">
        <v>44431</v>
      </c>
      <c r="B58" s="2">
        <v>3</v>
      </c>
      <c r="C58" s="2" t="s">
        <v>19</v>
      </c>
      <c r="D58" s="2">
        <v>220</v>
      </c>
      <c r="E58" s="11"/>
      <c r="F58" s="11">
        <f>120*(1/4+1/8+1/64)</f>
        <v>46.875</v>
      </c>
      <c r="G58" s="11"/>
      <c r="H58" s="14">
        <f t="shared" si="3"/>
        <v>0.48</v>
      </c>
      <c r="I58" s="11"/>
      <c r="J58" s="2">
        <f t="shared" si="5"/>
        <v>0</v>
      </c>
    </row>
    <row r="59" spans="1:10" x14ac:dyDescent="0.25">
      <c r="A59" s="16">
        <v>44431</v>
      </c>
      <c r="B59" s="4">
        <v>3</v>
      </c>
      <c r="C59" s="4" t="s">
        <v>19</v>
      </c>
      <c r="D59" s="4">
        <v>220</v>
      </c>
      <c r="E59" s="4"/>
      <c r="F59" s="11">
        <f>120*(1/4+1/8+1/32)</f>
        <v>48.75</v>
      </c>
      <c r="G59" s="23"/>
      <c r="H59" s="15">
        <f t="shared" si="3"/>
        <v>0.48</v>
      </c>
      <c r="I59" s="4"/>
      <c r="J59" s="4">
        <f t="shared" si="5"/>
        <v>0</v>
      </c>
    </row>
    <row r="60" spans="1:10" x14ac:dyDescent="0.25">
      <c r="A60" s="16">
        <v>44432</v>
      </c>
      <c r="B60" s="11">
        <v>3</v>
      </c>
      <c r="C60" s="11" t="s">
        <v>19</v>
      </c>
      <c r="D60" s="11">
        <v>220</v>
      </c>
      <c r="E60" s="11">
        <v>64</v>
      </c>
      <c r="F60" s="11">
        <f>120*(1/4+1/16+1/64)</f>
        <v>39.375</v>
      </c>
      <c r="G60" s="11">
        <v>32</v>
      </c>
      <c r="H60" s="14">
        <f>18/25</f>
        <v>0.72</v>
      </c>
      <c r="I60" s="11">
        <v>1460</v>
      </c>
      <c r="J60" s="2">
        <f t="shared" si="5"/>
        <v>87600</v>
      </c>
    </row>
    <row r="61" spans="1:10" x14ac:dyDescent="0.25">
      <c r="E61">
        <v>60</v>
      </c>
      <c r="H61" s="12"/>
    </row>
  </sheetData>
  <mergeCells count="6">
    <mergeCell ref="L39:L42"/>
    <mergeCell ref="L43:L47"/>
    <mergeCell ref="L20:L31"/>
    <mergeCell ref="L11:L19"/>
    <mergeCell ref="L5:L10"/>
    <mergeCell ref="L32:L3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Tantera</dc:creator>
  <cp:lastModifiedBy>Jose Tantera</cp:lastModifiedBy>
  <dcterms:created xsi:type="dcterms:W3CDTF">2021-07-16T16:50:24Z</dcterms:created>
  <dcterms:modified xsi:type="dcterms:W3CDTF">2021-08-25T12:47:52Z</dcterms:modified>
</cp:coreProperties>
</file>