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1845" windowWidth="16200" windowHeight="9810" tabRatio="600" firstSheet="0" activeTab="0" autoFilterDateGrouping="1"/>
  </bookViews>
  <sheets>
    <sheet xmlns:r="http://schemas.openxmlformats.org/officeDocument/2006/relationships" name="Расчет" sheetId="1" state="visible" r:id="rId1"/>
    <sheet xmlns:r="http://schemas.openxmlformats.org/officeDocument/2006/relationships" name="Описание товар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000"/>
  </numFmts>
  <fonts count="6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sz val="11"/>
    </font>
    <font>
      <name val="Calibri"/>
      <family val="2"/>
      <color theme="1"/>
      <sz val="11"/>
      <scheme val="minor"/>
    </font>
  </fonts>
  <fills count="23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9" fontId="5" fillId="0" borderId="0"/>
  </cellStyleXfs>
  <cellXfs count="67">
    <xf numFmtId="0" fontId="0" fillId="0" borderId="0" pivotButton="0" quotePrefix="0" xfId="0"/>
    <xf numFmtId="0" fontId="2" fillId="0" borderId="0" pivotButton="0" quotePrefix="0" xfId="0"/>
    <xf numFmtId="4" fontId="2" fillId="3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" fontId="2" fillId="5" borderId="0" applyAlignment="1" pivotButton="0" quotePrefix="0" xfId="0">
      <alignment vertical="center"/>
    </xf>
    <xf numFmtId="0" fontId="3" fillId="0" borderId="0" pivotButton="0" quotePrefix="0" xfId="0"/>
    <xf numFmtId="2" fontId="3" fillId="0" borderId="0" pivotButton="0" quotePrefix="0" xfId="0"/>
    <xf numFmtId="0" fontId="1" fillId="0" borderId="0" pivotButton="0" quotePrefix="0" xfId="0"/>
    <xf numFmtId="164" fontId="2" fillId="6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2" fontId="4" fillId="8" borderId="1" applyAlignment="1" pivotButton="0" quotePrefix="0" xfId="0">
      <alignment horizontal="center" vertical="center" wrapText="1"/>
    </xf>
    <xf numFmtId="2" fontId="4" fillId="9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7" borderId="1" applyAlignment="1" pivotButton="0" quotePrefix="0" xfId="0">
      <alignment vertical="center" wrapText="1"/>
    </xf>
    <xf numFmtId="2" fontId="2" fillId="0" borderId="1" applyAlignment="1" pivotButton="0" quotePrefix="0" xfId="0">
      <alignment horizontal="center" vertical="center" wrapText="1"/>
    </xf>
    <xf numFmtId="4" fontId="2" fillId="8" borderId="1" applyAlignment="1" pivotButton="0" quotePrefix="0" xfId="0">
      <alignment vertical="center" wrapText="1"/>
    </xf>
    <xf numFmtId="4" fontId="2" fillId="9" borderId="1" applyAlignment="1" pivotButton="0" quotePrefix="0" xfId="0">
      <alignment vertical="center" wrapText="1"/>
    </xf>
    <xf numFmtId="4" fontId="2" fillId="2" borderId="1" applyAlignment="1" pivotButton="0" quotePrefix="0" xfId="0">
      <alignment vertical="center" wrapText="1"/>
    </xf>
    <xf numFmtId="1" fontId="2" fillId="2" borderId="1" applyAlignment="1" pivotButton="0" quotePrefix="0" xfId="0">
      <alignment horizontal="center" vertical="center" wrapText="1"/>
    </xf>
    <xf numFmtId="2" fontId="2" fillId="0" borderId="0" pivotButton="0" quotePrefix="0" xfId="0"/>
    <xf numFmtId="4" fontId="2" fillId="0" borderId="0" applyAlignment="1" pivotButton="0" quotePrefix="0" xfId="0">
      <alignment vertical="center"/>
    </xf>
    <xf numFmtId="4" fontId="2" fillId="10" borderId="1" applyAlignment="1" pivotButton="0" quotePrefix="0" xfId="0">
      <alignment vertical="center"/>
    </xf>
    <xf numFmtId="4" fontId="2" fillId="0" borderId="2" applyAlignment="1" pivotButton="0" quotePrefix="0" xfId="0">
      <alignment vertical="center"/>
    </xf>
    <xf numFmtId="4" fontId="2" fillId="11" borderId="1" applyAlignment="1" pivotButton="0" quotePrefix="0" xfId="0">
      <alignment vertical="center"/>
    </xf>
    <xf numFmtId="4" fontId="2" fillId="12" borderId="1" applyAlignment="1" pivotButton="0" quotePrefix="0" xfId="0">
      <alignment vertical="center"/>
    </xf>
    <xf numFmtId="0" fontId="2" fillId="0" borderId="0" pivotButton="0" quotePrefix="0" xfId="0"/>
    <xf numFmtId="2" fontId="2" fillId="0" borderId="0" pivotButton="0" quotePrefix="0" xfId="0"/>
    <xf numFmtId="2" fontId="2" fillId="0" borderId="0" pivotButton="0" quotePrefix="0" xfId="0"/>
    <xf numFmtId="2" fontId="4" fillId="4" borderId="1" applyAlignment="1" pivotButton="0" quotePrefix="0" xfId="0">
      <alignment horizontal="center" vertical="center" wrapText="1"/>
    </xf>
    <xf numFmtId="2" fontId="2" fillId="4" borderId="1" applyAlignment="1" pivotButton="0" quotePrefix="0" xfId="0">
      <alignment horizontal="center" vertical="center" wrapText="1"/>
    </xf>
    <xf numFmtId="4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4" fontId="2" fillId="16" borderId="0" applyAlignment="1" pivotButton="0" quotePrefix="0" xfId="1">
      <alignment vertical="center" wrapText="1"/>
    </xf>
    <xf numFmtId="2" fontId="4" fillId="0" borderId="3" applyAlignment="1" pivotButton="0" quotePrefix="0" xfId="0">
      <alignment horizontal="center" vertical="center" wrapText="1"/>
    </xf>
    <xf numFmtId="4" fontId="2" fillId="2" borderId="3" applyAlignment="1" pivotButton="0" quotePrefix="0" xfId="0">
      <alignment vertical="center" wrapText="1"/>
    </xf>
    <xf numFmtId="4" fontId="2" fillId="13" borderId="3" applyAlignment="1" pivotButton="0" quotePrefix="0" xfId="0">
      <alignment vertical="center"/>
    </xf>
    <xf numFmtId="0" fontId="1" fillId="0" borderId="0" pivotButton="0" quotePrefix="0" xfId="0"/>
    <xf numFmtId="0" fontId="1" fillId="17" borderId="1" applyAlignment="1" pivotButton="0" quotePrefix="0" xfId="0">
      <alignment horizontal="center" wrapText="1"/>
    </xf>
    <xf numFmtId="10" fontId="1" fillId="17" borderId="1" pivotButton="0" quotePrefix="0" xfId="0"/>
    <xf numFmtId="2" fontId="3" fillId="18" borderId="0" pivotButton="0" quotePrefix="0" xfId="0"/>
    <xf numFmtId="0" fontId="2" fillId="19" borderId="0" applyAlignment="1" pivotButton="0" quotePrefix="0" xfId="0">
      <alignment vertical="center"/>
    </xf>
    <xf numFmtId="0" fontId="3" fillId="20" borderId="0" applyAlignment="1" pivotButton="0" quotePrefix="0" xfId="0">
      <alignment vertical="center"/>
    </xf>
    <xf numFmtId="0" fontId="3" fillId="21" borderId="0" applyAlignment="1" pivotButton="0" quotePrefix="0" xfId="0">
      <alignment vertical="center"/>
    </xf>
    <xf numFmtId="2" fontId="3" fillId="5" borderId="0" pivotButton="0" quotePrefix="0" xfId="0"/>
    <xf numFmtId="4" fontId="3" fillId="5" borderId="0" pivotButton="0" quotePrefix="0" xfId="0"/>
    <xf numFmtId="4" fontId="2" fillId="14" borderId="0" pivotButton="0" quotePrefix="0" xfId="0"/>
    <xf numFmtId="4" fontId="2" fillId="15" borderId="0" pivotButton="0" quotePrefix="0" xfId="0"/>
    <xf numFmtId="4" fontId="2" fillId="22" borderId="0" applyAlignment="1" pivotButton="0" quotePrefix="0" xfId="0">
      <alignment vertical="center"/>
    </xf>
    <xf numFmtId="165" fontId="4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5" fontId="2" fillId="0" borderId="0" pivotButton="0" quotePrefix="0" xfId="0"/>
    <xf numFmtId="165" fontId="2" fillId="0" borderId="0" pivotButton="0" quotePrefix="0" xfId="0"/>
    <xf numFmtId="165" fontId="3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" fontId="3" fillId="0" borderId="0" applyAlignment="1" pivotButton="0" quotePrefix="0" xfId="0">
      <alignment wrapText="1"/>
    </xf>
    <xf numFmtId="4" fontId="2" fillId="0" borderId="0" applyAlignment="1" pivotButton="0" quotePrefix="0" xfId="0">
      <alignment wrapText="1"/>
    </xf>
    <xf numFmtId="2" fontId="3" fillId="18" borderId="0" applyAlignment="1" pivotButton="0" quotePrefix="0" xfId="0">
      <alignment horizontal="left" vertical="center"/>
    </xf>
    <xf numFmtId="0" fontId="2" fillId="16" borderId="0" applyAlignment="1" pivotButton="0" quotePrefix="0" xfId="0">
      <alignment vertical="center"/>
    </xf>
    <xf numFmtId="0" fontId="2" fillId="6" borderId="0" applyAlignment="1" pivotButton="0" quotePrefix="0" xfId="0">
      <alignment horizontal="center" vertical="center" wrapText="1"/>
    </xf>
    <xf numFmtId="164" fontId="2" fillId="6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2" fillId="6" borderId="0" applyAlignment="1" pivotButton="0" quotePrefix="0" xfId="0">
      <alignment vertical="center"/>
    </xf>
  </cellXfs>
  <cellStyles count="2">
    <cellStyle name="Обычный" xfId="0" builtinId="0"/>
    <cellStyle name="Процентный" xfId="1" builtinId="5"/>
  </cellStyles>
  <dxfs count="1">
    <dxf>
      <fill>
        <patternFill>
          <bgColor rgb="FFFFFF00"/>
        </patternFill>
      </fill>
    </dxf>
  </dxf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zoomScale="55" zoomScaleNormal="55" workbookViewId="0">
      <pane ySplit="1" topLeftCell="A296" activePane="bottomLeft" state="frozenSplit"/>
      <selection pane="bottomLeft" activeCell="M307" sqref="M307"/>
    </sheetView>
  </sheetViews>
  <sheetFormatPr baseColWidth="8" defaultRowHeight="50.1" customHeight="1"/>
  <cols>
    <col width="4.140625" bestFit="1" customWidth="1" style="5" min="1" max="1"/>
    <col width="24.140625" bestFit="1" customWidth="1" style="5" min="2" max="2"/>
    <col width="22.5703125" customWidth="1" style="5" min="3" max="3"/>
    <col width="11.85546875" customWidth="1" style="5" min="4" max="4"/>
    <col width="7.85546875" bestFit="1" customWidth="1" style="55" min="5" max="5"/>
    <col width="8.85546875" bestFit="1" customWidth="1" style="55" min="6" max="6"/>
    <col width="8.85546875" customWidth="1" style="6" min="7" max="7"/>
    <col width="9" bestFit="1" customWidth="1" style="6" min="8" max="8"/>
    <col width="10.42578125" bestFit="1" customWidth="1" style="6" min="9" max="9"/>
    <col width="9.42578125" customWidth="1" style="6" min="10" max="10"/>
    <col width="11.5703125" bestFit="1" customWidth="1" style="6" min="11" max="11"/>
    <col width="9.42578125" bestFit="1" customWidth="1" style="6" min="12" max="12"/>
    <col width="10" bestFit="1" customWidth="1" style="6" min="13" max="13"/>
    <col width="8.42578125" bestFit="1" customWidth="1" style="6" min="14" max="14"/>
    <col width="19.140625" customWidth="1" style="6" min="15" max="15"/>
    <col width="11.5703125" customWidth="1" style="39" min="16" max="16"/>
    <col width="9.140625" customWidth="1" style="5" min="17" max="16384"/>
  </cols>
  <sheetData>
    <row r="1" ht="57" customFormat="1" customHeight="1" s="39">
      <c r="A1" s="9" t="inlineStr">
        <is>
          <t>№ п/п</t>
        </is>
      </c>
      <c r="B1" s="9" t="inlineStr">
        <is>
          <t>Наименование</t>
        </is>
      </c>
      <c r="C1" s="10" t="inlineStr">
        <is>
          <t>Товарный знак</t>
        </is>
      </c>
      <c r="D1" s="10" t="inlineStr">
        <is>
          <t>Страна</t>
        </is>
      </c>
      <c r="E1" s="51" t="inlineStr">
        <is>
          <t>Кол-во</t>
        </is>
      </c>
      <c r="F1" s="51" t="inlineStr">
        <is>
          <t>Ед. изм.</t>
        </is>
      </c>
      <c r="G1" s="31" t="inlineStr">
        <is>
          <t>НМКЦ</t>
        </is>
      </c>
      <c r="H1" s="11" t="inlineStr">
        <is>
          <t>Цена закупки</t>
        </is>
      </c>
      <c r="I1" s="11" t="inlineStr">
        <is>
          <t>Сумма закупки</t>
        </is>
      </c>
      <c r="J1" s="12" t="inlineStr">
        <is>
          <t>Цена продажи с НДС</t>
        </is>
      </c>
      <c r="K1" s="12" t="inlineStr">
        <is>
          <t>Сумма продажи с НДС</t>
        </is>
      </c>
      <c r="L1" s="13" t="inlineStr">
        <is>
          <t>Цена продажи без НДС</t>
        </is>
      </c>
      <c r="M1" s="13" t="inlineStr">
        <is>
          <t>Сумма продажи без НДС</t>
        </is>
      </c>
      <c r="N1" s="13" t="inlineStr">
        <is>
          <t>Ставка НДС %</t>
        </is>
      </c>
      <c r="O1" s="36" t="inlineStr">
        <is>
          <t>Сумма НДС</t>
        </is>
      </c>
      <c r="P1" s="40" t="inlineStr">
        <is>
          <t>% Наценки</t>
        </is>
      </c>
    </row>
    <row r="2" ht="32.25" customHeight="1">
      <c r="A2" s="14" t="n">
        <v>1</v>
      </c>
      <c r="B2" s="15" t="n"/>
      <c r="C2" s="16" t="n"/>
      <c r="D2" s="16" t="n"/>
      <c r="E2" s="17" t="n"/>
      <c r="F2" s="52" t="n"/>
      <c r="G2" s="32" t="n"/>
      <c r="H2" s="18" t="n"/>
      <c r="I2" s="18">
        <f>H2*E2</f>
        <v/>
      </c>
      <c r="J2" s="19" t="n"/>
      <c r="K2" s="19">
        <f>J2*E2</f>
        <v/>
      </c>
      <c r="L2" s="20">
        <f>M2/E2</f>
        <v/>
      </c>
      <c r="M2" s="20">
        <f>K2-O2</f>
        <v/>
      </c>
      <c r="N2" s="21" t="n"/>
      <c r="O2" s="37">
        <f>K2*N2/(100+N2)</f>
        <v/>
      </c>
      <c r="P2" s="41">
        <f>J2/H2-1</f>
        <v/>
      </c>
    </row>
    <row r="3" ht="32.25" customHeight="1">
      <c r="A3" s="28" t="n"/>
      <c r="B3" s="28" t="n"/>
      <c r="C3" s="28" t="n"/>
      <c r="D3" s="28" t="n"/>
      <c r="E3" s="54" t="n"/>
      <c r="F3" s="54" t="n"/>
      <c r="G3" s="30" t="n"/>
      <c r="H3" s="33" t="n"/>
      <c r="I3" s="24">
        <f>SUM(I2:I2)</f>
        <v/>
      </c>
      <c r="J3" s="25" t="n"/>
      <c r="K3" s="26">
        <f>SUM(K2:K2)</f>
        <v/>
      </c>
      <c r="L3" s="25" t="n"/>
      <c r="M3" s="27">
        <f>SUM(M2:M2)</f>
        <v/>
      </c>
      <c r="N3" s="25" t="n"/>
      <c r="O3" s="38">
        <f>SUM(O2:O2)</f>
        <v/>
      </c>
    </row>
    <row r="4" ht="32.25" customHeight="1">
      <c r="A4" s="28" t="n"/>
      <c r="B4" s="50" t="inlineStr">
        <is>
          <t>Место поставки</t>
        </is>
      </c>
      <c r="C4" s="56" t="inlineStr">
        <is>
          <t>1</t>
        </is>
      </c>
      <c r="D4" s="28" t="n"/>
      <c r="E4" s="54" t="n"/>
      <c r="F4" s="54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</row>
    <row r="5" ht="32.25" customHeight="1">
      <c r="A5" s="28" t="n"/>
      <c r="B5" s="45" t="inlineStr">
        <is>
          <t>Срок поставки</t>
        </is>
      </c>
      <c r="C5" s="57" t="inlineStr">
        <is>
          <t>1</t>
        </is>
      </c>
      <c r="E5" s="62" t="inlineStr">
        <is>
          <t>Средний процент наценки</t>
        </is>
      </c>
      <c r="G5" s="33" t="n"/>
      <c r="H5" s="28" t="n"/>
      <c r="I5" s="64" t="inlineStr">
        <is>
          <t>Начальная цена</t>
        </is>
      </c>
      <c r="K5" s="2" t="inlineStr">
        <is>
          <t>1</t>
        </is>
      </c>
      <c r="L5" s="30" t="n"/>
      <c r="M5" s="3" t="inlineStr">
        <is>
          <t>НДС 10 %</t>
        </is>
      </c>
      <c r="N5" s="30" t="n"/>
      <c r="O5" s="48" t="n"/>
    </row>
    <row r="6" ht="32.25" customHeight="1">
      <c r="A6" s="28" t="n"/>
      <c r="B6" s="44" t="inlineStr">
        <is>
          <t>Обесп. Заявки</t>
        </is>
      </c>
      <c r="C6" s="58" t="inlineStr">
        <is>
          <t>1</t>
        </is>
      </c>
      <c r="E6" s="63">
        <f>K3/I3-1</f>
        <v/>
      </c>
      <c r="G6" s="33" t="n"/>
      <c r="H6" s="28" t="n"/>
      <c r="I6" s="65" t="inlineStr">
        <is>
          <t>Маржа</t>
        </is>
      </c>
      <c r="K6" s="4">
        <f>K3/I3</f>
        <v/>
      </c>
      <c r="L6" s="30" t="n"/>
      <c r="M6" s="3" t="inlineStr">
        <is>
          <t>НДС 18 %</t>
        </is>
      </c>
      <c r="N6" s="30" t="n"/>
      <c r="O6" s="49" t="n"/>
    </row>
    <row r="7" ht="32.25" customHeight="1">
      <c r="A7" s="28" t="n"/>
      <c r="B7" s="43" t="inlineStr">
        <is>
          <t>Обесп. Контракта</t>
        </is>
      </c>
      <c r="C7" s="59" t="inlineStr">
        <is>
          <t>1</t>
        </is>
      </c>
      <c r="G7" s="34" t="n"/>
      <c r="H7" s="28" t="n"/>
      <c r="I7" s="66" t="inlineStr">
        <is>
          <t>Процент понижения</t>
        </is>
      </c>
      <c r="K7" s="8">
        <f>1-(K3/K5)</f>
        <v/>
      </c>
      <c r="L7" s="30" t="n"/>
      <c r="M7" s="30" t="n"/>
      <c r="N7" s="30" t="n"/>
      <c r="O7" s="30" t="n"/>
    </row>
    <row r="8" ht="32.25" customHeight="1">
      <c r="I8" s="61" t="inlineStr">
        <is>
          <t>Коэф. понижения</t>
        </is>
      </c>
      <c r="K8" s="35">
        <f>K3/K5</f>
        <v/>
      </c>
    </row>
    <row r="9" ht="30" customHeight="1">
      <c r="I9" s="60" t="inlineStr">
        <is>
          <t>Прибыль</t>
        </is>
      </c>
      <c r="K9" s="42">
        <f>K3-I3</f>
        <v/>
      </c>
    </row>
    <row r="10" ht="50.1" customHeight="1">
      <c r="I10" s="46" t="inlineStr">
        <is>
          <t>Банковская гарантия</t>
        </is>
      </c>
      <c r="J10" s="46" t="n"/>
      <c r="K10" s="47">
        <f>C7/100*6</f>
        <v/>
      </c>
    </row>
  </sheetData>
  <mergeCells count="7">
    <mergeCell ref="I9:J9"/>
    <mergeCell ref="I8:J8"/>
    <mergeCell ref="E5:F5"/>
    <mergeCell ref="E6:F6"/>
    <mergeCell ref="I5:J5"/>
    <mergeCell ref="I6:J6"/>
    <mergeCell ref="I7:J7"/>
  </mergeCells>
  <conditionalFormatting sqref="N2">
    <cfRule type="cellIs" priority="1" operator="equal" dxfId="0">
      <formula>20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0" sqref="E30"/>
    </sheetView>
  </sheetViews>
  <sheetFormatPr baseColWidth="8" defaultRowHeight="15"/>
  <cols>
    <col width="8" customWidth="1" min="1" max="1"/>
    <col width="29.85546875" customWidth="1" min="2" max="2"/>
    <col width="77.7109375" customWidth="1" min="3" max="3"/>
    <col width="18.28515625" customWidth="1" min="4" max="4"/>
    <col width="16.140625" customWidth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2019-11-06T12:46:26Z</dcterms:modified>
</cp:coreProperties>
</file>