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510" yWindow="1845" windowWidth="16200" windowHeight="9810" tabRatio="600" firstSheet="0" activeTab="0" autoFilterDateGrouping="1"/>
  </bookViews>
  <sheets>
    <sheet xmlns:r="http://schemas.openxmlformats.org/officeDocument/2006/relationships" name="Расчет" sheetId="1" state="visible" r:id="rId1"/>
    <sheet xmlns:r="http://schemas.openxmlformats.org/officeDocument/2006/relationships" name="Описание товара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0.0000"/>
  </numFmts>
  <fonts count="6">
    <font>
      <name val="Calibri"/>
      <family val="2"/>
      <color theme="1"/>
      <sz val="11"/>
      <scheme val="minor"/>
    </font>
    <font>
      <name val="Times New Roman"/>
      <charset val="204"/>
      <family val="1"/>
      <b val="1"/>
      <color theme="1"/>
      <sz val="11"/>
    </font>
    <font>
      <name val="Times New Roman"/>
      <charset val="204"/>
      <family val="1"/>
      <sz val="11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sz val="11"/>
    </font>
    <font>
      <name val="Calibri"/>
      <family val="2"/>
      <color theme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0.599993896298104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5" fillId="0" borderId="0"/>
    <xf numFmtId="9" fontId="5" fillId="0" borderId="0"/>
  </cellStyleXfs>
  <cellXfs count="67">
    <xf numFmtId="0" fontId="0" fillId="0" borderId="0" pivotButton="0" quotePrefix="0" xfId="0"/>
    <xf numFmtId="0" fontId="2" fillId="0" borderId="0" pivotButton="0" quotePrefix="0" xfId="0"/>
    <xf numFmtId="4" fontId="2" fillId="3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4" fontId="2" fillId="5" borderId="0" applyAlignment="1" pivotButton="0" quotePrefix="0" xfId="0">
      <alignment vertical="center"/>
    </xf>
    <xf numFmtId="0" fontId="3" fillId="0" borderId="0" pivotButton="0" quotePrefix="0" xfId="0"/>
    <xf numFmtId="2" fontId="3" fillId="0" borderId="0" pivotButton="0" quotePrefix="0" xfId="0"/>
    <xf numFmtId="0" fontId="1" fillId="0" borderId="0" pivotButton="0" quotePrefix="0" xfId="0"/>
    <xf numFmtId="164" fontId="2" fillId="6" borderId="0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 wrapText="1"/>
    </xf>
    <xf numFmtId="0" fontId="4" fillId="7" borderId="1" applyAlignment="1" pivotButton="0" quotePrefix="0" xfId="0">
      <alignment horizontal="center" vertical="center" wrapText="1"/>
    </xf>
    <xf numFmtId="2" fontId="4" fillId="8" borderId="1" applyAlignment="1" pivotButton="0" quotePrefix="0" xfId="0">
      <alignment horizontal="center" vertical="center" wrapText="1"/>
    </xf>
    <xf numFmtId="2" fontId="4" fillId="9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  <xf numFmtId="0" fontId="2" fillId="7" borderId="1" applyAlignment="1" pivotButton="0" quotePrefix="0" xfId="0">
      <alignment vertical="center" wrapText="1"/>
    </xf>
    <xf numFmtId="2" fontId="2" fillId="0" borderId="1" applyAlignment="1" pivotButton="0" quotePrefix="0" xfId="0">
      <alignment horizontal="center" vertical="center" wrapText="1"/>
    </xf>
    <xf numFmtId="4" fontId="2" fillId="8" borderId="1" applyAlignment="1" pivotButton="0" quotePrefix="0" xfId="0">
      <alignment vertical="center" wrapText="1"/>
    </xf>
    <xf numFmtId="4" fontId="2" fillId="9" borderId="1" applyAlignment="1" pivotButton="0" quotePrefix="0" xfId="0">
      <alignment vertical="center" wrapText="1"/>
    </xf>
    <xf numFmtId="4" fontId="2" fillId="2" borderId="1" applyAlignment="1" pivotButton="0" quotePrefix="0" xfId="0">
      <alignment vertical="center" wrapText="1"/>
    </xf>
    <xf numFmtId="1" fontId="2" fillId="2" borderId="1" applyAlignment="1" pivotButton="0" quotePrefix="0" xfId="0">
      <alignment horizontal="center" vertical="center" wrapText="1"/>
    </xf>
    <xf numFmtId="2" fontId="2" fillId="0" borderId="0" pivotButton="0" quotePrefix="0" xfId="0"/>
    <xf numFmtId="4" fontId="2" fillId="0" borderId="0" applyAlignment="1" pivotButton="0" quotePrefix="0" xfId="0">
      <alignment vertical="center"/>
    </xf>
    <xf numFmtId="4" fontId="2" fillId="10" borderId="1" applyAlignment="1" pivotButton="0" quotePrefix="0" xfId="0">
      <alignment vertical="center"/>
    </xf>
    <xf numFmtId="4" fontId="2" fillId="0" borderId="2" applyAlignment="1" pivotButton="0" quotePrefix="0" xfId="0">
      <alignment vertical="center"/>
    </xf>
    <xf numFmtId="4" fontId="2" fillId="11" borderId="1" applyAlignment="1" pivotButton="0" quotePrefix="0" xfId="0">
      <alignment vertical="center"/>
    </xf>
    <xf numFmtId="4" fontId="2" fillId="12" borderId="1" applyAlignment="1" pivotButton="0" quotePrefix="0" xfId="0">
      <alignment vertical="center"/>
    </xf>
    <xf numFmtId="0" fontId="2" fillId="0" borderId="0" pivotButton="0" quotePrefix="0" xfId="0"/>
    <xf numFmtId="2" fontId="2" fillId="0" borderId="0" pivotButton="0" quotePrefix="0" xfId="0"/>
    <xf numFmtId="2" fontId="2" fillId="0" borderId="0" pivotButton="0" quotePrefix="0" xfId="0"/>
    <xf numFmtId="2" fontId="4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4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4" fontId="2" fillId="16" borderId="0" applyAlignment="1" pivotButton="0" quotePrefix="0" xfId="1">
      <alignment vertical="center" wrapText="1"/>
    </xf>
    <xf numFmtId="2" fontId="4" fillId="0" borderId="3" applyAlignment="1" pivotButton="0" quotePrefix="0" xfId="0">
      <alignment horizontal="center" vertical="center" wrapText="1"/>
    </xf>
    <xf numFmtId="4" fontId="2" fillId="2" borderId="3" applyAlignment="1" pivotButton="0" quotePrefix="0" xfId="0">
      <alignment vertical="center" wrapText="1"/>
    </xf>
    <xf numFmtId="4" fontId="2" fillId="13" borderId="3" applyAlignment="1" pivotButton="0" quotePrefix="0" xfId="0">
      <alignment vertical="center"/>
    </xf>
    <xf numFmtId="0" fontId="1" fillId="0" borderId="0" pivotButton="0" quotePrefix="0" xfId="0"/>
    <xf numFmtId="0" fontId="1" fillId="17" borderId="1" applyAlignment="1" pivotButton="0" quotePrefix="0" xfId="0">
      <alignment horizontal="center" wrapText="1"/>
    </xf>
    <xf numFmtId="10" fontId="1" fillId="17" borderId="1" pivotButton="0" quotePrefix="0" xfId="0"/>
    <xf numFmtId="2" fontId="3" fillId="18" borderId="0" pivotButton="0" quotePrefix="0" xfId="0"/>
    <xf numFmtId="0" fontId="2" fillId="19" borderId="0" applyAlignment="1" pivotButton="0" quotePrefix="0" xfId="0">
      <alignment vertical="center"/>
    </xf>
    <xf numFmtId="0" fontId="3" fillId="20" borderId="0" applyAlignment="1" pivotButton="0" quotePrefix="0" xfId="0">
      <alignment vertical="center"/>
    </xf>
    <xf numFmtId="0" fontId="3" fillId="21" borderId="0" applyAlignment="1" pivotButton="0" quotePrefix="0" xfId="0">
      <alignment vertical="center"/>
    </xf>
    <xf numFmtId="2" fontId="3" fillId="5" borderId="0" pivotButton="0" quotePrefix="0" xfId="0"/>
    <xf numFmtId="4" fontId="3" fillId="5" borderId="0" pivotButton="0" quotePrefix="0" xfId="0"/>
    <xf numFmtId="4" fontId="2" fillId="14" borderId="0" pivotButton="0" quotePrefix="0" xfId="0"/>
    <xf numFmtId="4" fontId="2" fillId="15" borderId="0" pivotButton="0" quotePrefix="0" xfId="0"/>
    <xf numFmtId="4" fontId="2" fillId="22" borderId="0" applyAlignment="1" pivotButton="0" quotePrefix="0" xfId="0">
      <alignment vertical="center"/>
    </xf>
    <xf numFmtId="165" fontId="4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5" fontId="2" fillId="0" borderId="0" pivotButton="0" quotePrefix="0" xfId="0"/>
    <xf numFmtId="165" fontId="2" fillId="0" borderId="0" pivotButton="0" quotePrefix="0" xfId="0"/>
    <xf numFmtId="165" fontId="3" fillId="0" borderId="0" pivotButton="0" quotePrefix="0" xfId="0"/>
    <xf numFmtId="0" fontId="2" fillId="0" borderId="0" applyAlignment="1" pivotButton="0" quotePrefix="0" xfId="0">
      <alignment wrapText="1"/>
    </xf>
    <xf numFmtId="0" fontId="3" fillId="0" borderId="0" applyAlignment="1" pivotButton="0" quotePrefix="0" xfId="0">
      <alignment wrapText="1"/>
    </xf>
    <xf numFmtId="4" fontId="3" fillId="0" borderId="0" applyAlignment="1" pivotButton="0" quotePrefix="0" xfId="0">
      <alignment wrapText="1"/>
    </xf>
    <xf numFmtId="4" fontId="2" fillId="0" borderId="0" applyAlignment="1" pivotButton="0" quotePrefix="0" xfId="0">
      <alignment wrapText="1"/>
    </xf>
    <xf numFmtId="2" fontId="3" fillId="18" borderId="0" applyAlignment="1" pivotButton="0" quotePrefix="0" xfId="0">
      <alignment horizontal="left" vertical="center"/>
    </xf>
    <xf numFmtId="0" fontId="2" fillId="16" borderId="0" applyAlignment="1" pivotButton="0" quotePrefix="0" xfId="0">
      <alignment vertical="center"/>
    </xf>
    <xf numFmtId="0" fontId="2" fillId="6" borderId="0" applyAlignment="1" pivotButton="0" quotePrefix="0" xfId="0">
      <alignment horizontal="center" vertical="center" wrapText="1"/>
    </xf>
    <xf numFmtId="164" fontId="2" fillId="6" borderId="0" applyAlignment="1" pivotButton="0" quotePrefix="0" xfId="0">
      <alignment horizontal="center" vertical="center"/>
    </xf>
    <xf numFmtId="0" fontId="2" fillId="3" borderId="0" applyAlignment="1" pivotButton="0" quotePrefix="0" xfId="0">
      <alignment vertical="center"/>
    </xf>
    <xf numFmtId="0" fontId="2" fillId="5" borderId="0" applyAlignment="1" pivotButton="0" quotePrefix="0" xfId="0">
      <alignment vertical="center"/>
    </xf>
    <xf numFmtId="0" fontId="2" fillId="6" borderId="0" applyAlignment="1" pivotButton="0" quotePrefix="0" xfId="0">
      <alignment vertical="center"/>
    </xf>
  </cellXfs>
  <cellStyles count="2">
    <cellStyle name="Обычный" xfId="0" builtinId="0"/>
    <cellStyle name="Процентный" xfId="1" builtinId="5"/>
  </cellStyles>
  <dxfs count="1">
    <dxf>
      <fill>
        <patternFill>
          <bgColor rgb="FFFFFF00"/>
        </patternFill>
      </fill>
    </dxf>
  </dxfs>
  <tableStyles count="0" defaultTableStyle="TableStyleMedium2" defaultPivotStyle="PivotStyleMedium9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1"/>
  <sheetViews>
    <sheetView tabSelected="1" zoomScale="55" zoomScaleNormal="55" workbookViewId="0">
      <pane ySplit="1" topLeftCell="A296" activePane="bottomLeft" state="frozenSplit"/>
      <selection pane="bottomLeft" activeCell="M307" sqref="M307"/>
    </sheetView>
  </sheetViews>
  <sheetFormatPr baseColWidth="8" defaultRowHeight="50.1" customHeight="1"/>
  <cols>
    <col width="4.140625" bestFit="1" customWidth="1" style="5" min="1" max="1"/>
    <col width="24.140625" bestFit="1" customWidth="1" style="5" min="2" max="2"/>
    <col width="22.5703125" customWidth="1" style="5" min="3" max="3"/>
    <col width="11.85546875" customWidth="1" style="5" min="4" max="4"/>
    <col width="7.85546875" bestFit="1" customWidth="1" style="55" min="5" max="5"/>
    <col width="8.85546875" bestFit="1" customWidth="1" style="55" min="6" max="6"/>
    <col width="8.85546875" customWidth="1" style="6" min="7" max="7"/>
    <col width="9" bestFit="1" customWidth="1" style="6" min="8" max="8"/>
    <col width="10.42578125" bestFit="1" customWidth="1" style="6" min="9" max="9"/>
    <col width="9.42578125" customWidth="1" style="6" min="10" max="10"/>
    <col width="11.5703125" bestFit="1" customWidth="1" style="6" min="11" max="11"/>
    <col width="9.42578125" bestFit="1" customWidth="1" style="6" min="12" max="12"/>
    <col width="10" bestFit="1" customWidth="1" style="6" min="13" max="13"/>
    <col width="8.42578125" bestFit="1" customWidth="1" style="6" min="14" max="14"/>
    <col width="19.140625" customWidth="1" style="6" min="15" max="15"/>
    <col width="11.5703125" customWidth="1" style="39" min="16" max="16"/>
    <col width="9.140625" customWidth="1" style="5" min="17" max="16384"/>
  </cols>
  <sheetData>
    <row r="1" ht="57" customFormat="1" customHeight="1" s="39">
      <c r="A1" s="9" t="inlineStr">
        <is>
          <t>№ п/п</t>
        </is>
      </c>
      <c r="B1" s="9" t="inlineStr">
        <is>
          <t>Наименование</t>
        </is>
      </c>
      <c r="C1" s="10" t="inlineStr">
        <is>
          <t>Товарный знак</t>
        </is>
      </c>
      <c r="D1" s="10" t="inlineStr">
        <is>
          <t>Страна</t>
        </is>
      </c>
      <c r="E1" s="51" t="inlineStr">
        <is>
          <t>Кол-во</t>
        </is>
      </c>
      <c r="F1" s="51" t="inlineStr">
        <is>
          <t>Ед. изм.</t>
        </is>
      </c>
      <c r="G1" s="31" t="inlineStr">
        <is>
          <t>НМКЦ</t>
        </is>
      </c>
      <c r="H1" s="11" t="inlineStr">
        <is>
          <t>Цена закупки</t>
        </is>
      </c>
      <c r="I1" s="11" t="inlineStr">
        <is>
          <t>Сумма закупки</t>
        </is>
      </c>
      <c r="J1" s="12" t="inlineStr">
        <is>
          <t>Цена продажи с НДС</t>
        </is>
      </c>
      <c r="K1" s="12" t="inlineStr">
        <is>
          <t>Сумма продажи с НДС</t>
        </is>
      </c>
      <c r="L1" s="13" t="inlineStr">
        <is>
          <t>Цена продажи без НДС</t>
        </is>
      </c>
      <c r="M1" s="13" t="inlineStr">
        <is>
          <t>Сумма продажи без НДС</t>
        </is>
      </c>
      <c r="N1" s="13" t="inlineStr">
        <is>
          <t>Ставка НДС %</t>
        </is>
      </c>
      <c r="O1" s="36" t="inlineStr">
        <is>
          <t>Сумма НДС</t>
        </is>
      </c>
      <c r="P1" s="40" t="inlineStr">
        <is>
          <t>% Наценки</t>
        </is>
      </c>
    </row>
    <row r="2" ht="32.25" customHeight="1">
      <c r="A2" s="14" t="n">
        <v>1</v>
      </c>
      <c r="B2" s="15" t="n"/>
      <c r="C2" s="16" t="n"/>
      <c r="D2" s="16" t="n"/>
      <c r="E2" s="17" t="n"/>
      <c r="F2" s="52" t="n"/>
      <c r="G2" s="32" t="n"/>
      <c r="H2" s="18" t="n"/>
      <c r="I2" s="18">
        <f>H2*E2</f>
        <v/>
      </c>
      <c r="J2" s="19" t="n"/>
      <c r="K2" s="19">
        <f>J2*E2</f>
        <v/>
      </c>
      <c r="L2" s="20">
        <f>M2/E2</f>
        <v/>
      </c>
      <c r="M2" s="20">
        <f>K2-O2</f>
        <v/>
      </c>
      <c r="N2" s="21" t="n"/>
      <c r="O2" s="37">
        <f>K2*N2/(100+N2)</f>
        <v/>
      </c>
      <c r="P2" s="41">
        <f>J2/H2-1</f>
        <v/>
      </c>
    </row>
    <row r="3" ht="32.25" customHeight="1">
      <c r="A3" s="14" t="n">
        <v>2</v>
      </c>
      <c r="B3" s="15" t="n"/>
      <c r="C3" s="16" t="n"/>
      <c r="D3" s="16" t="n"/>
      <c r="E3" s="52" t="n"/>
      <c r="F3" s="52" t="n"/>
      <c r="G3" s="32" t="n"/>
      <c r="H3" s="18" t="n"/>
      <c r="I3" s="18">
        <f>H3*E3</f>
        <v/>
      </c>
      <c r="J3" s="19" t="n"/>
      <c r="K3" s="19">
        <f>J3*E3</f>
        <v/>
      </c>
      <c r="L3" s="20">
        <f>M3/E3</f>
        <v/>
      </c>
      <c r="M3" s="20">
        <f>K3-O3</f>
        <v/>
      </c>
      <c r="N3" s="21" t="n"/>
      <c r="O3" s="37">
        <f>K3*N3/(100+N3)</f>
        <v/>
      </c>
      <c r="P3" s="41">
        <f>J3/H3-1</f>
        <v/>
      </c>
    </row>
    <row r="4" ht="32.25" customHeight="1">
      <c r="A4" s="14" t="n">
        <v>3</v>
      </c>
      <c r="B4" s="15" t="n"/>
      <c r="C4" s="16" t="n"/>
      <c r="D4" s="16" t="n"/>
      <c r="E4" s="52" t="n"/>
      <c r="F4" s="52" t="n"/>
      <c r="G4" s="32" t="n"/>
      <c r="H4" s="18" t="n"/>
      <c r="I4" s="18">
        <f>H4*E4</f>
        <v/>
      </c>
      <c r="J4" s="19" t="n"/>
      <c r="K4" s="19">
        <f>J4*E4</f>
        <v/>
      </c>
      <c r="L4" s="20">
        <f>M4/E4</f>
        <v/>
      </c>
      <c r="M4" s="20">
        <f>K4-O4</f>
        <v/>
      </c>
      <c r="N4" s="21" t="n"/>
      <c r="O4" s="37">
        <f>K4*N4/(100+N4)</f>
        <v/>
      </c>
      <c r="P4" s="41">
        <f>J4/H4-1</f>
        <v/>
      </c>
    </row>
    <row r="5" ht="32.25" customHeight="1">
      <c r="A5" s="14" t="n">
        <v>4</v>
      </c>
      <c r="B5" s="15" t="n"/>
      <c r="C5" s="16" t="n"/>
      <c r="D5" s="16" t="n"/>
      <c r="E5" s="52" t="n"/>
      <c r="F5" s="52" t="n"/>
      <c r="G5" s="32" t="n"/>
      <c r="H5" s="18" t="n"/>
      <c r="I5" s="18">
        <f>H5*E5</f>
        <v/>
      </c>
      <c r="J5" s="19" t="n"/>
      <c r="K5" s="19">
        <f>J5*E5</f>
        <v/>
      </c>
      <c r="L5" s="20">
        <f>M5/E5</f>
        <v/>
      </c>
      <c r="M5" s="20">
        <f>K5-O5</f>
        <v/>
      </c>
      <c r="N5" s="21" t="n"/>
      <c r="O5" s="37">
        <f>K5*N5/(100+N5)</f>
        <v/>
      </c>
      <c r="P5" s="41">
        <f>J5/H5-1</f>
        <v/>
      </c>
    </row>
    <row r="6" ht="32.25" customHeight="1">
      <c r="A6" s="14" t="n">
        <v>5</v>
      </c>
      <c r="B6" s="15" t="n"/>
      <c r="C6" s="16" t="n"/>
      <c r="D6" s="16" t="n"/>
      <c r="E6" s="52" t="n"/>
      <c r="F6" s="52" t="n"/>
      <c r="G6" s="32" t="n"/>
      <c r="H6" s="18" t="n"/>
      <c r="I6" s="18">
        <f>H6*E6</f>
        <v/>
      </c>
      <c r="J6" s="19" t="n"/>
      <c r="K6" s="19">
        <f>J6*E6</f>
        <v/>
      </c>
      <c r="L6" s="20">
        <f>M6/E6</f>
        <v/>
      </c>
      <c r="M6" s="20">
        <f>K6-O6</f>
        <v/>
      </c>
      <c r="N6" s="21" t="n"/>
      <c r="O6" s="37">
        <f>K6*N6/(100+N6)</f>
        <v/>
      </c>
      <c r="P6" s="41">
        <f>J6/H6-1</f>
        <v/>
      </c>
    </row>
    <row r="7" ht="32.25" customHeight="1">
      <c r="A7" s="14" t="n">
        <v>6</v>
      </c>
      <c r="B7" s="15" t="n"/>
      <c r="C7" s="16" t="n"/>
      <c r="D7" s="16" t="n"/>
      <c r="E7" s="52" t="n"/>
      <c r="F7" s="52" t="n"/>
      <c r="G7" s="32" t="n"/>
      <c r="H7" s="18" t="n"/>
      <c r="I7" s="18">
        <f>H7*E7</f>
        <v/>
      </c>
      <c r="J7" s="19" t="n"/>
      <c r="K7" s="19">
        <f>J7*E7</f>
        <v/>
      </c>
      <c r="L7" s="20">
        <f>M7/E7</f>
        <v/>
      </c>
      <c r="M7" s="20">
        <f>K7-O7</f>
        <v/>
      </c>
      <c r="N7" s="21" t="n"/>
      <c r="O7" s="37">
        <f>K7*N7/(100+N7)</f>
        <v/>
      </c>
      <c r="P7" s="41">
        <f>J7/H7-1</f>
        <v/>
      </c>
    </row>
    <row r="8" ht="32.25" customHeight="1">
      <c r="A8" s="14" t="n">
        <v>7</v>
      </c>
      <c r="B8" s="15" t="n"/>
      <c r="C8" s="16" t="n"/>
      <c r="D8" s="16" t="n"/>
      <c r="E8" s="52" t="n"/>
      <c r="F8" s="52" t="n"/>
      <c r="G8" s="32" t="n"/>
      <c r="H8" s="18" t="n"/>
      <c r="I8" s="18">
        <f>H8*E8</f>
        <v/>
      </c>
      <c r="J8" s="19" t="n"/>
      <c r="K8" s="19">
        <f>J8*E8</f>
        <v/>
      </c>
      <c r="L8" s="20">
        <f>M8/E8</f>
        <v/>
      </c>
      <c r="M8" s="20">
        <f>K8-O8</f>
        <v/>
      </c>
      <c r="N8" s="21" t="n"/>
      <c r="O8" s="37">
        <f>K8*N8/(100+N8)</f>
        <v/>
      </c>
      <c r="P8" s="41">
        <f>J8/H8-1</f>
        <v/>
      </c>
    </row>
    <row r="9" ht="32.25" customHeight="1">
      <c r="A9" s="14" t="n">
        <v>8</v>
      </c>
      <c r="B9" s="15" t="n"/>
      <c r="C9" s="16" t="n"/>
      <c r="D9" s="16" t="n"/>
      <c r="E9" s="52" t="n"/>
      <c r="F9" s="52" t="n"/>
      <c r="G9" s="32" t="n"/>
      <c r="H9" s="18" t="n"/>
      <c r="I9" s="18">
        <f>H9*E9</f>
        <v/>
      </c>
      <c r="J9" s="19" t="n"/>
      <c r="K9" s="19">
        <f>J9*E9</f>
        <v/>
      </c>
      <c r="L9" s="20">
        <f>M9/E9</f>
        <v/>
      </c>
      <c r="M9" s="20">
        <f>K9-O9</f>
        <v/>
      </c>
      <c r="N9" s="21" t="n"/>
      <c r="O9" s="37">
        <f>K9*N9/(100+N9)</f>
        <v/>
      </c>
      <c r="P9" s="41">
        <f>J9/H9-1</f>
        <v/>
      </c>
    </row>
    <row r="10" ht="32.25" customHeight="1">
      <c r="A10" s="14" t="n">
        <v>9</v>
      </c>
      <c r="B10" s="15" t="n"/>
      <c r="C10" s="16" t="n"/>
      <c r="D10" s="16" t="n"/>
      <c r="E10" s="52" t="n"/>
      <c r="F10" s="52" t="n"/>
      <c r="G10" s="32" t="n"/>
      <c r="H10" s="18" t="n"/>
      <c r="I10" s="18">
        <f>H10*E10</f>
        <v/>
      </c>
      <c r="J10" s="19" t="n"/>
      <c r="K10" s="19">
        <f>J10*E10</f>
        <v/>
      </c>
      <c r="L10" s="20">
        <f>M10/E10</f>
        <v/>
      </c>
      <c r="M10" s="20">
        <f>K10-O10</f>
        <v/>
      </c>
      <c r="N10" s="21" t="n"/>
      <c r="O10" s="37">
        <f>K10*N10/(100+N10)</f>
        <v/>
      </c>
      <c r="P10" s="41">
        <f>J10/H10-1</f>
        <v/>
      </c>
    </row>
    <row r="11" ht="32.25" customHeight="1">
      <c r="A11" s="14" t="n">
        <v>10</v>
      </c>
      <c r="B11" s="15" t="n"/>
      <c r="C11" s="16" t="n"/>
      <c r="D11" s="16" t="n"/>
      <c r="E11" s="52" t="n"/>
      <c r="F11" s="52" t="n"/>
      <c r="G11" s="32" t="n"/>
      <c r="H11" s="18" t="n"/>
      <c r="I11" s="18">
        <f>H11*E11</f>
        <v/>
      </c>
      <c r="J11" s="19" t="n"/>
      <c r="K11" s="19">
        <f>J11*E11</f>
        <v/>
      </c>
      <c r="L11" s="20">
        <f>M11/E11</f>
        <v/>
      </c>
      <c r="M11" s="20">
        <f>K11-O11</f>
        <v/>
      </c>
      <c r="N11" s="21" t="n"/>
      <c r="O11" s="37">
        <f>K11*N11/(100+N11)</f>
        <v/>
      </c>
      <c r="P11" s="41">
        <f>J11/H11-1</f>
        <v/>
      </c>
    </row>
    <row r="12" ht="32.25" customHeight="1">
      <c r="A12" s="14" t="n">
        <v>11</v>
      </c>
      <c r="B12" s="15" t="n"/>
      <c r="C12" s="16" t="n"/>
      <c r="D12" s="16" t="n"/>
      <c r="E12" s="52" t="n"/>
      <c r="F12" s="52" t="n"/>
      <c r="G12" s="32" t="n"/>
      <c r="H12" s="18" t="n"/>
      <c r="I12" s="18">
        <f>H12*E12</f>
        <v/>
      </c>
      <c r="J12" s="19" t="n"/>
      <c r="K12" s="19">
        <f>J12*E12</f>
        <v/>
      </c>
      <c r="L12" s="20">
        <f>M12/E12</f>
        <v/>
      </c>
      <c r="M12" s="20">
        <f>K12-O12</f>
        <v/>
      </c>
      <c r="N12" s="21" t="n"/>
      <c r="O12" s="37">
        <f>K12*N12/(100+N12)</f>
        <v/>
      </c>
      <c r="P12" s="41">
        <f>J12/H12-1</f>
        <v/>
      </c>
    </row>
    <row r="13" ht="32.25" customHeight="1">
      <c r="A13" s="14" t="n">
        <v>12</v>
      </c>
      <c r="B13" s="15" t="n"/>
      <c r="C13" s="16" t="n"/>
      <c r="D13" s="16" t="n"/>
      <c r="E13" s="52" t="n"/>
      <c r="F13" s="52" t="n"/>
      <c r="G13" s="32" t="n"/>
      <c r="H13" s="18" t="n"/>
      <c r="I13" s="18">
        <f>H13*E13</f>
        <v/>
      </c>
      <c r="J13" s="19" t="n"/>
      <c r="K13" s="19">
        <f>J13*E13</f>
        <v/>
      </c>
      <c r="L13" s="20">
        <f>M13/E13</f>
        <v/>
      </c>
      <c r="M13" s="20">
        <f>K13-O13</f>
        <v/>
      </c>
      <c r="N13" s="21" t="n"/>
      <c r="O13" s="37">
        <f>K13*N13/(100+N13)</f>
        <v/>
      </c>
      <c r="P13" s="41">
        <f>J13/H13-1</f>
        <v/>
      </c>
    </row>
    <row r="14" ht="32.25" customHeight="1">
      <c r="A14" s="28" t="n"/>
      <c r="B14" s="28" t="n"/>
      <c r="C14" s="28" t="n"/>
      <c r="D14" s="28" t="n"/>
      <c r="E14" s="54" t="n"/>
      <c r="F14" s="54" t="n"/>
      <c r="G14" s="30" t="n"/>
      <c r="H14" s="33" t="n"/>
      <c r="I14" s="24">
        <f>SUM(I2:I13)</f>
        <v/>
      </c>
      <c r="J14" s="25" t="n"/>
      <c r="K14" s="26">
        <f>SUM(K2:K13)</f>
        <v/>
      </c>
      <c r="L14" s="25" t="n"/>
      <c r="M14" s="27">
        <f>SUM(M2:M13)</f>
        <v/>
      </c>
      <c r="N14" s="25" t="n"/>
      <c r="O14" s="38">
        <f>SUM(O2:O13)</f>
        <v/>
      </c>
    </row>
    <row r="15" ht="32.25" customHeight="1">
      <c r="A15" s="28" t="n"/>
      <c r="B15" s="50" t="inlineStr">
        <is>
          <t>Место поставки</t>
        </is>
      </c>
      <c r="C15" s="56" t="inlineStr">
        <is>
          <t>11</t>
        </is>
      </c>
      <c r="D15" s="28" t="n"/>
      <c r="E15" s="54" t="n"/>
      <c r="F15" s="54" t="n"/>
      <c r="G15" s="30" t="n"/>
      <c r="H15" s="30" t="n"/>
      <c r="I15" s="30" t="n"/>
      <c r="J15" s="30" t="n"/>
      <c r="K15" s="30" t="n"/>
      <c r="L15" s="30" t="n"/>
      <c r="M15" s="30" t="n"/>
      <c r="N15" s="30" t="n"/>
      <c r="O15" s="30" t="n"/>
    </row>
    <row r="16" ht="32.25" customHeight="1">
      <c r="A16" s="28" t="n"/>
      <c r="B16" s="45" t="inlineStr">
        <is>
          <t>Срок поставки</t>
        </is>
      </c>
      <c r="C16" s="57" t="inlineStr">
        <is>
          <t>1</t>
        </is>
      </c>
      <c r="E16" s="62" t="inlineStr">
        <is>
          <t>Средний процент наценки</t>
        </is>
      </c>
      <c r="G16" s="33" t="n"/>
      <c r="H16" s="28" t="n"/>
      <c r="I16" s="64" t="inlineStr">
        <is>
          <t>Начальная цена</t>
        </is>
      </c>
      <c r="K16" s="2" t="inlineStr">
        <is>
          <t>1</t>
        </is>
      </c>
      <c r="L16" s="30" t="n"/>
      <c r="M16" s="3" t="inlineStr">
        <is>
          <t>НДС 10 %</t>
        </is>
      </c>
      <c r="N16" s="30" t="n"/>
      <c r="O16" s="48" t="n"/>
    </row>
    <row r="17" ht="32.25" customHeight="1">
      <c r="A17" s="28" t="n"/>
      <c r="B17" s="44" t="inlineStr">
        <is>
          <t>Обесп. Заявки</t>
        </is>
      </c>
      <c r="C17" s="58" t="inlineStr">
        <is>
          <t>1</t>
        </is>
      </c>
      <c r="E17" s="63">
        <f>K14/I14-1</f>
        <v/>
      </c>
      <c r="G17" s="33" t="n"/>
      <c r="H17" s="28" t="n"/>
      <c r="I17" s="65" t="inlineStr">
        <is>
          <t>Маржа</t>
        </is>
      </c>
      <c r="K17" s="4">
        <f>K14/I14</f>
        <v/>
      </c>
      <c r="L17" s="30" t="n"/>
      <c r="M17" s="3" t="inlineStr">
        <is>
          <t>НДС 18 %</t>
        </is>
      </c>
      <c r="N17" s="30" t="n"/>
      <c r="O17" s="49" t="n"/>
    </row>
    <row r="18" ht="32.25" customHeight="1">
      <c r="A18" s="28" t="n"/>
      <c r="B18" s="43" t="inlineStr">
        <is>
          <t>Обесп. Контракта</t>
        </is>
      </c>
      <c r="C18" s="59" t="inlineStr">
        <is>
          <t>1</t>
        </is>
      </c>
      <c r="G18" s="34" t="n"/>
      <c r="H18" s="28" t="n"/>
      <c r="I18" s="66" t="inlineStr">
        <is>
          <t>Процент понижения</t>
        </is>
      </c>
      <c r="K18" s="8">
        <f>1-(K14/K16)</f>
        <v/>
      </c>
      <c r="L18" s="30" t="n"/>
      <c r="M18" s="30" t="n"/>
      <c r="N18" s="30" t="n"/>
      <c r="O18" s="30" t="n"/>
    </row>
    <row r="19" ht="32.25" customHeight="1">
      <c r="I19" s="61" t="inlineStr">
        <is>
          <t>Коэф. понижения</t>
        </is>
      </c>
      <c r="K19" s="35">
        <f>K14/K16</f>
        <v/>
      </c>
    </row>
    <row r="20" ht="30" customHeight="1">
      <c r="I20" s="60" t="inlineStr">
        <is>
          <t>Прибыль</t>
        </is>
      </c>
      <c r="K20" s="42">
        <f>K14-I14</f>
        <v/>
      </c>
    </row>
    <row r="21" ht="50.1" customHeight="1">
      <c r="I21" s="46" t="inlineStr">
        <is>
          <t>Банковская гарантия</t>
        </is>
      </c>
      <c r="J21" s="46" t="n"/>
      <c r="K21" s="47">
        <f>C18/100*6</f>
        <v/>
      </c>
    </row>
  </sheetData>
  <mergeCells count="7">
    <mergeCell ref="I20:J20"/>
    <mergeCell ref="I19:J19"/>
    <mergeCell ref="E16:F16"/>
    <mergeCell ref="E17:F17"/>
    <mergeCell ref="I16:J16"/>
    <mergeCell ref="I17:J17"/>
    <mergeCell ref="I18:J18"/>
  </mergeCells>
  <conditionalFormatting sqref="N2:N13">
    <cfRule type="cellIs" priority="1" operator="equal" dxfId="0">
      <formula>20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E30" sqref="E30"/>
    </sheetView>
  </sheetViews>
  <sheetFormatPr baseColWidth="8" defaultRowHeight="15"/>
  <cols>
    <col width="8" customWidth="1" min="1" max="1"/>
    <col width="29.85546875" customWidth="1" min="2" max="2"/>
    <col width="77.7109375" customWidth="1" min="3" max="3"/>
    <col width="18.28515625" customWidth="1" min="4" max="4"/>
    <col width="16.140625" customWidth="1" min="5" max="5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2019-11-06T12:16:07Z</dcterms:modified>
</cp:coreProperties>
</file>