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v-stpur\Documents\CFTAC_Python_Port_Apps_MultiChannel\"/>
    </mc:Choice>
  </mc:AlternateContent>
  <xr:revisionPtr revIDLastSave="0" documentId="8_{CDE43F16-1877-4DF1-9269-C120C3D5B27B}" xr6:coauthVersionLast="40" xr6:coauthVersionMax="40" xr10:uidLastSave="{00000000-0000-0000-0000-000000000000}"/>
  <bookViews>
    <workbookView xWindow="4200" yWindow="1740" windowWidth="21735" windowHeight="11550" tabRatio="1000" firstSheet="1" activeTab="1" xr2:uid="{00000000-000D-0000-FFFF-FFFF00000000}"/>
  </bookViews>
  <sheets>
    <sheet name="Template" sheetId="13" r:id="rId1"/>
    <sheet name="Configuration 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3" l="1"/>
  <c r="CT13" i="21"/>
  <c r="CI13" i="21"/>
  <c r="BX13" i="21"/>
  <c r="BM13" i="21"/>
  <c r="BB13" i="21"/>
  <c r="AQ13" i="21"/>
  <c r="AF13" i="21"/>
  <c r="U13" i="21"/>
  <c r="CT12" i="21"/>
  <c r="CI12" i="21"/>
  <c r="BX12" i="21"/>
  <c r="BM12" i="21"/>
  <c r="BB12" i="21"/>
  <c r="AQ12" i="21"/>
  <c r="AF12" i="21"/>
  <c r="U12" i="21"/>
  <c r="CT11" i="21"/>
  <c r="CI11" i="21"/>
  <c r="BX11" i="21"/>
  <c r="BM11" i="21"/>
  <c r="BB11" i="21"/>
  <c r="AQ11" i="21"/>
  <c r="AF11" i="21"/>
  <c r="U11" i="21"/>
  <c r="CT10" i="21"/>
  <c r="CI10" i="21"/>
  <c r="BX10" i="21"/>
  <c r="BM10" i="21"/>
  <c r="BB10" i="21"/>
  <c r="AQ10" i="21"/>
  <c r="AF10" i="21"/>
  <c r="U10" i="21"/>
  <c r="CT9" i="21"/>
  <c r="CT8" i="21"/>
  <c r="CT7" i="21"/>
  <c r="CI9" i="21" l="1"/>
  <c r="CI8" i="21"/>
  <c r="CI7" i="21"/>
  <c r="BX9" i="21"/>
  <c r="BX8" i="21"/>
  <c r="BX7" i="21"/>
  <c r="BM9" i="21" l="1"/>
  <c r="BB9" i="21"/>
  <c r="AQ9" i="21"/>
  <c r="AF9" i="21"/>
  <c r="U9" i="21"/>
  <c r="BM8" i="21" l="1"/>
  <c r="BM7" i="21"/>
  <c r="BB8" i="21"/>
  <c r="BB7" i="21"/>
  <c r="AQ8" i="21"/>
  <c r="AQ7" i="21"/>
  <c r="AF8" i="21"/>
  <c r="AF7" i="21"/>
  <c r="U8" i="21"/>
  <c r="U7" i="21"/>
  <c r="I9" i="13" l="1"/>
  <c r="M9" i="13" s="1"/>
  <c r="K8" i="13"/>
  <c r="M8" i="13" s="1"/>
  <c r="M7" i="13" l="1"/>
  <c r="K10" i="13"/>
  <c r="M10" i="13" s="1"/>
</calcChain>
</file>

<file path=xl/sharedStrings.xml><?xml version="1.0" encoding="utf-8"?>
<sst xmlns="http://schemas.openxmlformats.org/spreadsheetml/2006/main" count="460" uniqueCount="101">
  <si>
    <t>Net Name</t>
  </si>
  <si>
    <t>CH1</t>
  </si>
  <si>
    <t>Run 2 Scope Channel</t>
  </si>
  <si>
    <t>Run 1 Scope Channel</t>
  </si>
  <si>
    <t>Run 3 Scope Channel</t>
  </si>
  <si>
    <t>Run 4 Scope Channel</t>
  </si>
  <si>
    <t>Order in Sequence</t>
  </si>
  <si>
    <t>Run 5 Scope Channel</t>
  </si>
  <si>
    <t>Run 6 Scope Channel</t>
  </si>
  <si>
    <t>Run 7 Scope Channel</t>
  </si>
  <si>
    <t>RISE</t>
  </si>
  <si>
    <t>Test Type</t>
  </si>
  <si>
    <t>Specs</t>
  </si>
  <si>
    <t>Name</t>
  </si>
  <si>
    <t>Spec Width</t>
  </si>
  <si>
    <t>Spec Length</t>
  </si>
  <si>
    <t>Edge</t>
  </si>
  <si>
    <t>Offset</t>
  </si>
  <si>
    <t>Level</t>
  </si>
  <si>
    <t>VPos</t>
  </si>
  <si>
    <t>HPos</t>
  </si>
  <si>
    <t>VScale</t>
  </si>
  <si>
    <t>Meas 1</t>
  </si>
  <si>
    <t>Meas 2</t>
  </si>
  <si>
    <t>Meas 3</t>
  </si>
  <si>
    <t>Hscale</t>
  </si>
  <si>
    <t>DC Average Output Voltage</t>
  </si>
  <si>
    <t>V</t>
  </si>
  <si>
    <t>AC Max Output Voltage</t>
  </si>
  <si>
    <t>AC Min Output Voltage</t>
  </si>
  <si>
    <t>AC Max Peak-Peak Voltage</t>
  </si>
  <si>
    <t>Expected Value</t>
  </si>
  <si>
    <t>Step</t>
  </si>
  <si>
    <t>Location</t>
  </si>
  <si>
    <t>Recorded Value</t>
  </si>
  <si>
    <t>Min</t>
  </si>
  <si>
    <t>Typ</t>
  </si>
  <si>
    <t>Max</t>
  </si>
  <si>
    <t>Units</t>
  </si>
  <si>
    <t>Pass or Fail</t>
  </si>
  <si>
    <t>Notes</t>
  </si>
  <si>
    <t>MEAN</t>
  </si>
  <si>
    <t>Nom V=</t>
  </si>
  <si>
    <t>DC Tol=</t>
  </si>
  <si>
    <t>AC Tol=</t>
  </si>
  <si>
    <t>Tollerance</t>
  </si>
  <si>
    <t>MINIMUM</t>
  </si>
  <si>
    <t>Meas 4</t>
  </si>
  <si>
    <t>PK2PK</t>
  </si>
  <si>
    <t>Apps Test</t>
  </si>
  <si>
    <t>Header</t>
  </si>
  <si>
    <t>Test Results</t>
  </si>
  <si>
    <t>Date:</t>
  </si>
  <si>
    <t>Config ID</t>
  </si>
  <si>
    <t xml:space="preserve">PCBA S.N. </t>
  </si>
  <si>
    <t>Product S.N.</t>
  </si>
  <si>
    <t>Scope</t>
  </si>
  <si>
    <t>Scope Probe</t>
  </si>
  <si>
    <t>C0</t>
  </si>
  <si>
    <t>Nowhere</t>
  </si>
  <si>
    <t>MAXIMUM</t>
  </si>
  <si>
    <t>Nom V</t>
  </si>
  <si>
    <t>DC Tol</t>
  </si>
  <si>
    <t>CH2</t>
  </si>
  <si>
    <t>Anaconda Stress Apps Test</t>
  </si>
  <si>
    <t>Stress App</t>
  </si>
  <si>
    <t>Application String</t>
  </si>
  <si>
    <t>Stress Apps Test</t>
  </si>
  <si>
    <t>CH3</t>
  </si>
  <si>
    <t>V_SOC</t>
  </si>
  <si>
    <t>V_MEMPHY</t>
  </si>
  <si>
    <t>Run 8 Scope Channel</t>
  </si>
  <si>
    <t>V_GFXCORE</t>
  </si>
  <si>
    <t>V_CPUCORE</t>
  </si>
  <si>
    <t>V_MEMIO_APU</t>
  </si>
  <si>
    <t>V_MEMIO CH B</t>
  </si>
  <si>
    <t>V_MEMIO CH I</t>
  </si>
  <si>
    <t>CH4</t>
  </si>
  <si>
    <t>CH5</t>
  </si>
  <si>
    <t>CH6</t>
  </si>
  <si>
    <t>CH7</t>
  </si>
  <si>
    <t>Failures?</t>
  </si>
  <si>
    <t>AC Tol +</t>
  </si>
  <si>
    <t>AC Tol -</t>
  </si>
  <si>
    <t>+V</t>
  </si>
  <si>
    <t>-V</t>
  </si>
  <si>
    <t>C9</t>
  </si>
  <si>
    <t>C133</t>
  </si>
  <si>
    <t>C504</t>
  </si>
  <si>
    <t>C285</t>
  </si>
  <si>
    <t>R196</t>
  </si>
  <si>
    <t>C1760</t>
  </si>
  <si>
    <t>C120</t>
  </si>
  <si>
    <t>ASST Processor</t>
  </si>
  <si>
    <t>ASST Display</t>
  </si>
  <si>
    <t>ASST GPU</t>
  </si>
  <si>
    <t>ASST Memory</t>
  </si>
  <si>
    <t>ASST Network</t>
  </si>
  <si>
    <t>ASST Storage</t>
  </si>
  <si>
    <t>ASST System</t>
  </si>
  <si>
    <t>ASST All Subsystems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</si>
</sst>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4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13" borderId="0" applyNumberFormat="0" applyBorder="0" applyAlignment="0" applyProtection="0"/>
    <xf numFmtId="0" fontId="20" fillId="7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10" fillId="15" borderId="0" applyNumberFormat="0" applyBorder="0" applyAlignment="0" applyProtection="0"/>
    <xf numFmtId="0" fontId="15" fillId="16" borderId="4" applyNumberFormat="0" applyAlignment="0" applyProtection="0"/>
    <xf numFmtId="0" fontId="17" fillId="9" borderId="5" applyNumberFormat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9" fillId="10" borderId="0" applyNumberFormat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13" fillId="14" borderId="4" applyNumberFormat="0" applyAlignment="0" applyProtection="0"/>
    <xf numFmtId="0" fontId="16" fillId="0" borderId="9" applyNumberFormat="0" applyFill="0" applyAlignment="0" applyProtection="0"/>
    <xf numFmtId="0" fontId="11" fillId="20" borderId="0" applyNumberFormat="0" applyBorder="0" applyAlignment="0" applyProtection="0"/>
    <xf numFmtId="0" fontId="4" fillId="7" borderId="10" applyNumberFormat="0" applyFont="0" applyAlignment="0" applyProtection="0"/>
    <xf numFmtId="0" fontId="14" fillId="16" borderId="11" applyNumberFormat="0" applyAlignment="0" applyProtection="0"/>
    <xf numFmtId="0" fontId="5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/>
    <xf numFmtId="0" fontId="0" fillId="0" borderId="0" xfId="0"/>
    <xf numFmtId="0" fontId="1" fillId="0" borderId="0" xfId="0" applyFont="1"/>
    <xf numFmtId="0" fontId="1" fillId="22" borderId="1" xfId="0" applyFont="1" applyFill="1" applyBorder="1" applyAlignment="1">
      <alignment horizontal="left" vertical="center" wrapText="1"/>
    </xf>
    <xf numFmtId="11" fontId="3" fillId="0" borderId="3" xfId="0" applyNumberFormat="1" applyFont="1" applyBorder="1" applyAlignment="1">
      <alignment horizontal="justify" vertical="center" wrapText="1"/>
    </xf>
    <xf numFmtId="0" fontId="1" fillId="21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0" xfId="0" applyFont="1" applyBorder="1" applyAlignment="1">
      <alignment horizontal="justify" vertical="center" wrapText="1"/>
    </xf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3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center" vertical="top" wrapText="1"/>
    </xf>
    <xf numFmtId="0" fontId="23" fillId="0" borderId="14" xfId="0" applyFont="1" applyFill="1" applyBorder="1" applyAlignment="1">
      <alignment horizontal="left" vertical="top" wrapText="1" indent="2"/>
    </xf>
    <xf numFmtId="0" fontId="22" fillId="0" borderId="14" xfId="0" applyFont="1" applyFill="1" applyBorder="1" applyAlignment="1">
      <alignment horizontal="center" vertical="center" wrapText="1"/>
    </xf>
    <xf numFmtId="2" fontId="22" fillId="23" borderId="14" xfId="0" applyNumberFormat="1" applyFont="1" applyFill="1" applyBorder="1" applyAlignment="1">
      <alignment horizontal="left" vertical="center" wrapText="1"/>
    </xf>
    <xf numFmtId="0" fontId="22" fillId="23" borderId="14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vertical="center" wrapText="1"/>
    </xf>
    <xf numFmtId="0" fontId="0" fillId="0" borderId="0" xfId="0" applyFont="1" applyBorder="1"/>
    <xf numFmtId="0" fontId="1" fillId="24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1" fillId="0" borderId="19" xfId="0" applyFont="1" applyBorder="1" applyAlignment="1">
      <alignment horizontal="right"/>
    </xf>
    <xf numFmtId="0" fontId="0" fillId="0" borderId="1" xfId="0" applyBorder="1" applyAlignment="1">
      <alignment vertical="center"/>
    </xf>
    <xf numFmtId="2" fontId="3" fillId="0" borderId="3" xfId="0" applyNumberFormat="1" applyFont="1" applyBorder="1" applyAlignment="1">
      <alignment horizontal="justify" vertical="center" wrapText="1"/>
    </xf>
    <xf numFmtId="0" fontId="26" fillId="0" borderId="0" xfId="0" applyFont="1" applyAlignment="1"/>
    <xf numFmtId="22" fontId="0" fillId="0" borderId="0" xfId="0" applyNumberFormat="1" applyAlignment="1"/>
    <xf numFmtId="0" fontId="0" fillId="0" borderId="0" xfId="0" applyAlignment="1"/>
    <xf numFmtId="0" fontId="0" fillId="0" borderId="0" xfId="0" quotePrefix="1" applyAlignment="1"/>
    <xf numFmtId="0" fontId="22" fillId="23" borderId="13" xfId="0" applyFont="1" applyFill="1" applyBorder="1" applyAlignment="1">
      <alignment horizontal="left" vertical="center"/>
    </xf>
    <xf numFmtId="0" fontId="22" fillId="23" borderId="15" xfId="0" applyFont="1" applyFill="1" applyBorder="1" applyAlignment="1">
      <alignment horizontal="left" vertical="center"/>
    </xf>
    <xf numFmtId="0" fontId="23" fillId="0" borderId="16" xfId="0" applyFont="1" applyFill="1" applyBorder="1" applyAlignment="1">
      <alignment horizontal="left" vertical="top" indent="2"/>
    </xf>
    <xf numFmtId="0" fontId="23" fillId="0" borderId="3" xfId="0" applyFont="1" applyBorder="1" applyAlignment="1">
      <alignment vertical="center"/>
    </xf>
    <xf numFmtId="10" fontId="3" fillId="0" borderId="3" xfId="0" applyNumberFormat="1" applyFont="1" applyBorder="1" applyAlignment="1">
      <alignment horizontal="justify" vertical="center" wrapText="1"/>
    </xf>
    <xf numFmtId="2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right"/>
    </xf>
    <xf numFmtId="10" fontId="0" fillId="0" borderId="23" xfId="0" applyNumberFormat="1" applyBorder="1" applyAlignment="1">
      <alignment horizontal="center"/>
    </xf>
    <xf numFmtId="164" fontId="24" fillId="0" borderId="14" xfId="0" applyNumberFormat="1" applyFont="1" applyFill="1" applyBorder="1" applyAlignment="1">
      <alignment horizontal="center"/>
    </xf>
    <xf numFmtId="164" fontId="24" fillId="23" borderId="18" xfId="0" applyNumberFormat="1" applyFont="1" applyFill="1" applyBorder="1" applyAlignment="1">
      <alignment horizontal="center" vertical="top"/>
    </xf>
    <xf numFmtId="164" fontId="24" fillId="23" borderId="17" xfId="0" applyNumberFormat="1" applyFont="1" applyFill="1" applyBorder="1" applyAlignment="1">
      <alignment horizontal="center" vertical="top"/>
    </xf>
    <xf numFmtId="164" fontId="24" fillId="23" borderId="14" xfId="0" applyNumberFormat="1" applyFont="1" applyFill="1" applyBorder="1" applyAlignment="1">
      <alignment horizontal="center" vertical="top"/>
    </xf>
    <xf numFmtId="2" fontId="0" fillId="0" borderId="20" xfId="0" quotePrefix="1" applyNumberFormat="1" applyBorder="1" applyAlignment="1">
      <alignment horizontal="center"/>
    </xf>
    <xf numFmtId="49" fontId="0" fillId="0" borderId="21" xfId="0" quotePrefix="1" applyNumberFormat="1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/>
    <xf numFmtId="164" fontId="0" fillId="0" borderId="23" xfId="0" applyNumberFormat="1" applyBorder="1" applyAlignment="1">
      <alignment horizontal="center"/>
    </xf>
    <xf numFmtId="164" fontId="0" fillId="0" borderId="3" xfId="0" applyNumberFormat="1" applyBorder="1"/>
    <xf numFmtId="0" fontId="23" fillId="0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25" borderId="0" xfId="0" applyFont="1" applyFill="1" applyAlignment="1">
      <alignment horizontal="left"/>
    </xf>
  </cellXfs>
  <cellStyles count="45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1 2" xfId="2" xr:uid="{00000000-0005-0000-0000-000003000000}"/>
    <cellStyle name="Accent2 - 20%" xfId="7" xr:uid="{00000000-0005-0000-0000-000004000000}"/>
    <cellStyle name="Accent2 - 40%" xfId="8" xr:uid="{00000000-0005-0000-0000-000005000000}"/>
    <cellStyle name="Accent2 - 60%" xfId="9" xr:uid="{00000000-0005-0000-0000-000006000000}"/>
    <cellStyle name="Accent2 2" xfId="6" xr:uid="{00000000-0005-0000-0000-000007000000}"/>
    <cellStyle name="Accent3 - 20%" xfId="11" xr:uid="{00000000-0005-0000-0000-000008000000}"/>
    <cellStyle name="Accent3 - 40%" xfId="12" xr:uid="{00000000-0005-0000-0000-000009000000}"/>
    <cellStyle name="Accent3 - 60%" xfId="13" xr:uid="{00000000-0005-0000-0000-00000A000000}"/>
    <cellStyle name="Accent3 2" xfId="10" xr:uid="{00000000-0005-0000-0000-00000B000000}"/>
    <cellStyle name="Accent4 - 20%" xfId="15" xr:uid="{00000000-0005-0000-0000-00000C000000}"/>
    <cellStyle name="Accent4 - 40%" xfId="16" xr:uid="{00000000-0005-0000-0000-00000D000000}"/>
    <cellStyle name="Accent4 - 60%" xfId="17" xr:uid="{00000000-0005-0000-0000-00000E000000}"/>
    <cellStyle name="Accent4 2" xfId="14" xr:uid="{00000000-0005-0000-0000-00000F000000}"/>
    <cellStyle name="Accent5 - 20%" xfId="19" xr:uid="{00000000-0005-0000-0000-000010000000}"/>
    <cellStyle name="Accent5 - 40%" xfId="20" xr:uid="{00000000-0005-0000-0000-000011000000}"/>
    <cellStyle name="Accent5 - 60%" xfId="21" xr:uid="{00000000-0005-0000-0000-000012000000}"/>
    <cellStyle name="Accent5 2" xfId="18" xr:uid="{00000000-0005-0000-0000-000013000000}"/>
    <cellStyle name="Accent6 - 20%" xfId="23" xr:uid="{00000000-0005-0000-0000-000014000000}"/>
    <cellStyle name="Accent6 - 40%" xfId="24" xr:uid="{00000000-0005-0000-0000-000015000000}"/>
    <cellStyle name="Accent6 - 60%" xfId="25" xr:uid="{00000000-0005-0000-0000-000016000000}"/>
    <cellStyle name="Accent6 2" xfId="22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mphasis 1" xfId="29" xr:uid="{00000000-0005-0000-0000-00001B000000}"/>
    <cellStyle name="Emphasis 2" xfId="30" xr:uid="{00000000-0005-0000-0000-00001C000000}"/>
    <cellStyle name="Emphasis 3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te 2" xfId="40" xr:uid="{00000000-0005-0000-0000-000028000000}"/>
    <cellStyle name="Output 2" xfId="41" xr:uid="{00000000-0005-0000-0000-000029000000}"/>
    <cellStyle name="Sheet Title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16"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4" workbookViewId="0">
      <selection activeCell="I9" sqref="I9"/>
    </sheetView>
  </sheetViews>
  <sheetFormatPr defaultRowHeight="15" x14ac:dyDescent="0.25"/>
  <cols>
    <col min="4" max="4" width="11.5703125" bestFit="1" customWidth="1"/>
    <col min="5" max="5" width="16.140625" bestFit="1" customWidth="1"/>
    <col min="6" max="6" width="28.28515625" bestFit="1" customWidth="1"/>
    <col min="7" max="14" width="15.7109375" customWidth="1"/>
    <col min="15" max="15" width="12.28515625" bestFit="1" customWidth="1"/>
    <col min="16" max="16" width="16.140625" bestFit="1" customWidth="1"/>
    <col min="17" max="17" width="12.42578125" bestFit="1" customWidth="1"/>
  </cols>
  <sheetData>
    <row r="1" spans="1:14" ht="26.25" x14ac:dyDescent="0.4">
      <c r="A1" s="12" t="s">
        <v>64</v>
      </c>
    </row>
    <row r="2" spans="1:14" x14ac:dyDescent="0.25">
      <c r="E2" s="4"/>
      <c r="F2" s="4"/>
      <c r="G2" s="4"/>
      <c r="H2" s="4"/>
      <c r="I2" s="4"/>
    </row>
    <row r="3" spans="1:14" x14ac:dyDescent="0.25">
      <c r="A3" s="3" t="s">
        <v>11</v>
      </c>
      <c r="D3" s="5" t="s">
        <v>12</v>
      </c>
      <c r="N3" s="5" t="s">
        <v>14</v>
      </c>
    </row>
    <row r="4" spans="1:14" x14ac:dyDescent="0.25">
      <c r="A4" t="s">
        <v>49</v>
      </c>
      <c r="D4" s="4"/>
      <c r="E4" s="24"/>
      <c r="F4" s="24"/>
      <c r="G4" s="24"/>
      <c r="H4" s="24"/>
      <c r="I4" s="56" t="s">
        <v>31</v>
      </c>
      <c r="J4" s="56"/>
      <c r="K4" s="56"/>
      <c r="L4" s="24"/>
      <c r="M4" s="24"/>
      <c r="N4" s="24"/>
    </row>
    <row r="5" spans="1:14" x14ac:dyDescent="0.25">
      <c r="D5" s="4"/>
      <c r="E5" s="18" t="s">
        <v>32</v>
      </c>
      <c r="F5" s="18" t="s">
        <v>13</v>
      </c>
      <c r="G5" s="18" t="s">
        <v>33</v>
      </c>
      <c r="H5" s="25" t="s">
        <v>34</v>
      </c>
      <c r="I5" s="26" t="s">
        <v>35</v>
      </c>
      <c r="J5" s="26" t="s">
        <v>36</v>
      </c>
      <c r="K5" s="27" t="s">
        <v>37</v>
      </c>
      <c r="L5" s="26" t="s">
        <v>38</v>
      </c>
      <c r="M5" s="28" t="s">
        <v>39</v>
      </c>
      <c r="N5" s="27" t="s">
        <v>40</v>
      </c>
    </row>
    <row r="6" spans="1:14" x14ac:dyDescent="0.25">
      <c r="D6" s="4"/>
      <c r="E6" s="36" t="s">
        <v>59</v>
      </c>
      <c r="F6" s="37"/>
      <c r="G6" s="55" t="s">
        <v>58</v>
      </c>
      <c r="H6" s="19"/>
      <c r="I6" s="20"/>
      <c r="J6" s="20"/>
      <c r="K6" s="20"/>
      <c r="L6" s="20"/>
      <c r="M6" s="20"/>
      <c r="N6" s="18"/>
    </row>
    <row r="7" spans="1:14" x14ac:dyDescent="0.25">
      <c r="D7" s="4"/>
      <c r="E7" s="16"/>
      <c r="F7" s="38" t="s">
        <v>26</v>
      </c>
      <c r="G7" s="55"/>
      <c r="H7" s="45">
        <v>0</v>
      </c>
      <c r="I7" s="45">
        <v>0</v>
      </c>
      <c r="J7" s="45">
        <v>0</v>
      </c>
      <c r="K7" s="45">
        <v>0</v>
      </c>
      <c r="L7" s="21" t="s">
        <v>27</v>
      </c>
      <c r="M7" s="22" t="str">
        <f>IF(AND(H7&gt;=I7, H7&lt;=K7), "PASS", "FAIL")</f>
        <v>PASS</v>
      </c>
      <c r="N7" s="23"/>
    </row>
    <row r="8" spans="1:14" x14ac:dyDescent="0.25">
      <c r="D8" s="4"/>
      <c r="E8" s="16"/>
      <c r="F8" s="17" t="s">
        <v>28</v>
      </c>
      <c r="G8" s="55"/>
      <c r="H8" s="45">
        <v>0</v>
      </c>
      <c r="I8" s="46"/>
      <c r="J8" s="46"/>
      <c r="K8" s="46">
        <f>H7*(1+$G$8)</f>
        <v>0</v>
      </c>
      <c r="L8" s="22" t="s">
        <v>27</v>
      </c>
      <c r="M8" s="22" t="str">
        <f>IF(H8&lt;=K8, "PASS", "FAIL")</f>
        <v>PASS</v>
      </c>
      <c r="N8" s="23"/>
    </row>
    <row r="9" spans="1:14" x14ac:dyDescent="0.25">
      <c r="D9" s="4"/>
      <c r="E9" s="16"/>
      <c r="F9" s="17" t="s">
        <v>29</v>
      </c>
      <c r="G9" s="55"/>
      <c r="H9" s="45">
        <v>0</v>
      </c>
      <c r="I9" s="47">
        <f>H7*(1-$G$8)</f>
        <v>0</v>
      </c>
      <c r="J9" s="47"/>
      <c r="K9" s="47"/>
      <c r="L9" s="22" t="s">
        <v>27</v>
      </c>
      <c r="M9" s="22" t="str">
        <f>IF(H9&gt;=I9, "PASS", "FAIL")</f>
        <v>PASS</v>
      </c>
      <c r="N9" s="23"/>
    </row>
    <row r="10" spans="1:14" x14ac:dyDescent="0.25">
      <c r="D10" s="5" t="s">
        <v>15</v>
      </c>
      <c r="E10" s="16"/>
      <c r="F10" s="17" t="s">
        <v>30</v>
      </c>
      <c r="G10" s="55"/>
      <c r="H10" s="45">
        <v>0</v>
      </c>
      <c r="I10" s="48"/>
      <c r="J10" s="48"/>
      <c r="K10" s="48">
        <f>1000*(K8-I9)</f>
        <v>0</v>
      </c>
      <c r="L10" s="22" t="s">
        <v>27</v>
      </c>
      <c r="M10" s="22" t="str">
        <f>IF(H10&lt;=K10, "PASS", "FAIL")</f>
        <v>PASS</v>
      </c>
      <c r="N10" s="23"/>
    </row>
    <row r="12" spans="1:14" x14ac:dyDescent="0.25">
      <c r="D12" s="4"/>
    </row>
    <row r="13" spans="1:14" x14ac:dyDescent="0.25">
      <c r="A13" s="9" t="s">
        <v>50</v>
      </c>
      <c r="B13" s="11"/>
      <c r="C13" s="11"/>
      <c r="D13" s="11"/>
    </row>
    <row r="14" spans="1:14" ht="26.25" x14ac:dyDescent="0.4">
      <c r="A14" s="57" t="s">
        <v>51</v>
      </c>
      <c r="B14" s="57"/>
      <c r="C14" s="57"/>
      <c r="D14" s="57"/>
    </row>
    <row r="15" spans="1:14" ht="18.75" x14ac:dyDescent="0.3">
      <c r="A15" s="32" t="s">
        <v>52</v>
      </c>
      <c r="B15" s="33"/>
      <c r="C15" s="11"/>
      <c r="D15" s="11"/>
    </row>
    <row r="16" spans="1:14" ht="18.75" x14ac:dyDescent="0.3">
      <c r="A16" s="32" t="s">
        <v>11</v>
      </c>
      <c r="B16" s="34"/>
      <c r="C16" s="11"/>
      <c r="D16" s="11"/>
    </row>
    <row r="17" spans="1:9" ht="18.75" x14ac:dyDescent="0.3">
      <c r="A17" s="32" t="s">
        <v>53</v>
      </c>
      <c r="B17" s="34"/>
      <c r="C17" s="11"/>
      <c r="D17" s="11"/>
    </row>
    <row r="18" spans="1:9" ht="18.75" x14ac:dyDescent="0.3">
      <c r="A18" s="32" t="s">
        <v>54</v>
      </c>
      <c r="B18" s="35"/>
      <c r="C18" s="11"/>
      <c r="D18" s="11"/>
    </row>
    <row r="19" spans="1:9" ht="18.75" x14ac:dyDescent="0.3">
      <c r="A19" s="32" t="s">
        <v>55</v>
      </c>
      <c r="B19" s="11"/>
      <c r="C19" s="11"/>
      <c r="D19" s="11"/>
    </row>
    <row r="20" spans="1:9" ht="18.75" x14ac:dyDescent="0.3">
      <c r="A20" s="32" t="s">
        <v>56</v>
      </c>
      <c r="B20" s="11"/>
      <c r="C20" s="11"/>
      <c r="D20" s="11"/>
    </row>
    <row r="21" spans="1:9" ht="18.75" x14ac:dyDescent="0.3">
      <c r="A21" s="32" t="s">
        <v>57</v>
      </c>
      <c r="B21" s="11"/>
      <c r="C21" s="11"/>
      <c r="D21" s="11"/>
    </row>
    <row r="22" spans="1:9" x14ac:dyDescent="0.25">
      <c r="D22" s="4"/>
    </row>
    <row r="23" spans="1:9" ht="15.75" thickBot="1" x14ac:dyDescent="0.3">
      <c r="A23" s="9" t="s">
        <v>45</v>
      </c>
      <c r="B23" s="11"/>
      <c r="C23" s="11"/>
      <c r="D23" s="4"/>
    </row>
    <row r="24" spans="1:9" ht="15.75" thickBot="1" x14ac:dyDescent="0.3">
      <c r="A24" s="29" t="s">
        <v>42</v>
      </c>
      <c r="B24" s="41">
        <v>0.80800000000000005</v>
      </c>
      <c r="C24" s="41"/>
      <c r="D24" s="49" t="s">
        <v>84</v>
      </c>
      <c r="E24" s="50" t="s">
        <v>85</v>
      </c>
      <c r="F24" s="4"/>
      <c r="G24" s="9" t="s">
        <v>81</v>
      </c>
      <c r="H24" s="11"/>
      <c r="I24" s="22" t="str">
        <f>IF(COUNTIF(I30:I513, "FAIL"), "YES", "NO")</f>
        <v>NO</v>
      </c>
    </row>
    <row r="25" spans="1:9" x14ac:dyDescent="0.25">
      <c r="A25" s="29" t="s">
        <v>43</v>
      </c>
      <c r="B25" s="42">
        <v>0.03</v>
      </c>
      <c r="C25" s="42"/>
      <c r="D25" s="51"/>
      <c r="E25" s="52"/>
      <c r="F25" s="4"/>
      <c r="G25" s="11"/>
      <c r="H25" s="11"/>
      <c r="I25" s="11"/>
    </row>
    <row r="26" spans="1:9" ht="15.75" thickBot="1" x14ac:dyDescent="0.3">
      <c r="A26" s="43" t="s">
        <v>44</v>
      </c>
      <c r="B26" s="44">
        <v>0.03</v>
      </c>
      <c r="C26" s="44">
        <v>-0.03</v>
      </c>
      <c r="D26" s="53"/>
      <c r="E26" s="54"/>
      <c r="F26" s="4"/>
      <c r="G26" s="11"/>
      <c r="H26" s="11"/>
      <c r="I26" s="11"/>
    </row>
    <row r="27" spans="1:9" x14ac:dyDescent="0.25">
      <c r="D27" s="4"/>
    </row>
    <row r="28" spans="1:9" x14ac:dyDescent="0.25">
      <c r="D28" s="4"/>
    </row>
    <row r="29" spans="1:9" x14ac:dyDescent="0.25">
      <c r="D29" s="4"/>
    </row>
    <row r="30" spans="1:9" x14ac:dyDescent="0.25">
      <c r="D30" s="4"/>
    </row>
    <row r="31" spans="1:9" x14ac:dyDescent="0.25">
      <c r="D31" s="4"/>
    </row>
    <row r="32" spans="1:9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</sheetData>
  <mergeCells count="4">
    <mergeCell ref="G6:G10"/>
    <mergeCell ref="I4:K4"/>
    <mergeCell ref="A14:B14"/>
    <mergeCell ref="C14:D14"/>
  </mergeCells>
  <conditionalFormatting sqref="M4:M5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M8:M10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M6">
    <cfRule type="cellIs" dxfId="11" priority="15" operator="equal">
      <formula>"FAIL"</formula>
    </cfRule>
    <cfRule type="cellIs" dxfId="10" priority="16" operator="equal">
      <formula>"PASS"</formula>
    </cfRule>
  </conditionalFormatting>
  <conditionalFormatting sqref="M7">
    <cfRule type="cellIs" dxfId="9" priority="13" operator="equal">
      <formula>"FAIL"</formula>
    </cfRule>
    <cfRule type="cellIs" dxfId="8" priority="14" operator="equal">
      <formula>"PASS"</formula>
    </cfRule>
  </conditionalFormatting>
  <conditionalFormatting sqref="E25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2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E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24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5"/>
  <sheetViews>
    <sheetView tabSelected="1" topLeftCell="D1" zoomScale="55" zoomScaleNormal="55" workbookViewId="0">
      <pane xSplit="4530" activePane="topRight"/>
      <selection activeCell="EY6" sqref="EY6:FI13"/>
      <selection pane="topRight" activeCell="CV17" sqref="CV17"/>
    </sheetView>
  </sheetViews>
  <sheetFormatPr defaultColWidth="9.140625" defaultRowHeight="15" x14ac:dyDescent="0.25"/>
  <cols>
    <col min="1" max="1" width="18.28515625" style="11" customWidth="1"/>
    <col min="2" max="2" width="16.42578125" style="11" customWidth="1"/>
    <col min="3" max="6" width="9.140625" style="11"/>
    <col min="7" max="7" width="12.7109375" style="11" customWidth="1"/>
    <col min="8" max="8" width="8.140625" style="11" customWidth="1"/>
    <col min="9" max="9" width="9.140625" style="11"/>
    <col min="10" max="10" width="13.42578125" style="11" bestFit="1" customWidth="1"/>
    <col min="11" max="11" width="43.42578125" style="11" customWidth="1"/>
    <col min="12" max="12" width="19.5703125" style="11" bestFit="1" customWidth="1"/>
    <col min="13" max="16" width="9.140625" style="11"/>
    <col min="17" max="17" width="17.7109375" style="11" bestFit="1" customWidth="1"/>
    <col min="18" max="18" width="19.5703125" style="11" customWidth="1"/>
    <col min="19" max="22" width="9.140625" style="11"/>
    <col min="23" max="23" width="19.5703125" style="11" bestFit="1" customWidth="1"/>
    <col min="24" max="27" width="9.140625" style="11"/>
    <col min="28" max="28" width="17.7109375" style="11" bestFit="1" customWidth="1"/>
    <col min="29" max="29" width="17.5703125" style="11" customWidth="1"/>
    <col min="30" max="33" width="9.140625" style="11"/>
    <col min="34" max="34" width="19.5703125" style="11" bestFit="1" customWidth="1"/>
    <col min="35" max="38" width="9.140625" style="11"/>
    <col min="39" max="39" width="17.7109375" style="11" bestFit="1" customWidth="1"/>
    <col min="40" max="40" width="17.140625" style="11" customWidth="1"/>
    <col min="41" max="44" width="9.140625" style="11"/>
    <col min="45" max="45" width="19.5703125" style="11" bestFit="1" customWidth="1"/>
    <col min="46" max="49" width="9.140625" style="11"/>
    <col min="50" max="50" width="17.7109375" style="11" bestFit="1" customWidth="1"/>
    <col min="51" max="51" width="17.85546875" style="11" customWidth="1"/>
    <col min="52" max="55" width="9.140625" style="11"/>
    <col min="56" max="56" width="19.5703125" style="11" bestFit="1" customWidth="1"/>
    <col min="57" max="60" width="9.140625" style="11"/>
    <col min="61" max="61" width="17.7109375" style="11" bestFit="1" customWidth="1"/>
    <col min="62" max="62" width="17.140625" style="11" customWidth="1"/>
    <col min="63" max="66" width="9.140625" style="11"/>
    <col min="67" max="67" width="19.5703125" style="11" bestFit="1" customWidth="1"/>
    <col min="68" max="71" width="9.140625" style="11"/>
    <col min="72" max="72" width="17.7109375" style="11" bestFit="1" customWidth="1"/>
    <col min="73" max="73" width="17.85546875" style="11" customWidth="1"/>
    <col min="74" max="77" width="9.140625" style="11"/>
    <col min="78" max="78" width="19.5703125" style="11" bestFit="1" customWidth="1"/>
    <col min="79" max="82" width="9.140625" style="11"/>
    <col min="83" max="83" width="17.7109375" style="11" bestFit="1" customWidth="1"/>
    <col min="84" max="84" width="17.42578125" style="11" customWidth="1"/>
    <col min="85" max="88" width="9.140625" style="11"/>
    <col min="89" max="89" width="19.5703125" style="11" bestFit="1" customWidth="1"/>
    <col min="90" max="93" width="9.140625" style="11"/>
    <col min="94" max="94" width="17.7109375" style="11" bestFit="1" customWidth="1"/>
    <col min="95" max="95" width="17.85546875" style="11" customWidth="1"/>
    <col min="96" max="99" width="9.140625" style="11"/>
    <col min="100" max="100" width="19.5703125" style="11" bestFit="1" customWidth="1"/>
    <col min="101" max="104" width="9.140625" style="11"/>
    <col min="105" max="105" width="17.7109375" style="11" bestFit="1" customWidth="1"/>
    <col min="106" max="106" width="17.42578125" style="11" customWidth="1"/>
    <col min="107" max="110" width="9.140625" style="11"/>
    <col min="111" max="111" width="19.5703125" style="11" bestFit="1" customWidth="1"/>
    <col min="112" max="115" width="9.140625" style="11"/>
    <col min="116" max="116" width="17.7109375" style="11" bestFit="1" customWidth="1"/>
    <col min="117" max="117" width="17.85546875" style="11" customWidth="1"/>
    <col min="118" max="121" width="9.140625" style="11"/>
    <col min="122" max="122" width="19.5703125" style="11" bestFit="1" customWidth="1"/>
    <col min="123" max="126" width="9.140625" style="11"/>
    <col min="127" max="127" width="17.7109375" style="11" bestFit="1" customWidth="1"/>
    <col min="128" max="128" width="17.42578125" style="11" customWidth="1"/>
    <col min="129" max="132" width="9.140625" style="11"/>
    <col min="133" max="133" width="19.5703125" style="11" bestFit="1" customWidth="1"/>
    <col min="134" max="137" width="9.140625" style="11"/>
    <col min="138" max="138" width="17.7109375" style="11" bestFit="1" customWidth="1"/>
    <col min="139" max="139" width="17.85546875" style="11" customWidth="1"/>
    <col min="140" max="143" width="9.140625" style="11"/>
    <col min="144" max="144" width="19.5703125" style="11" bestFit="1" customWidth="1"/>
    <col min="145" max="148" width="9.140625" style="11"/>
    <col min="149" max="149" width="17.7109375" style="11" bestFit="1" customWidth="1"/>
    <col min="150" max="150" width="17.42578125" style="11" customWidth="1"/>
    <col min="151" max="154" width="9.140625" style="11"/>
    <col min="155" max="155" width="19.5703125" style="11" bestFit="1" customWidth="1"/>
    <col min="156" max="159" width="9.140625" style="11"/>
    <col min="160" max="160" width="17.7109375" style="11" bestFit="1" customWidth="1"/>
    <col min="161" max="161" width="17.85546875" style="11" customWidth="1"/>
    <col min="162" max="165" width="9.140625" style="11"/>
    <col min="166" max="166" width="19.5703125" style="11" bestFit="1" customWidth="1"/>
    <col min="167" max="170" width="9.140625" style="11"/>
    <col min="171" max="171" width="17.7109375" style="11" bestFit="1" customWidth="1"/>
    <col min="172" max="172" width="17.42578125" style="11" customWidth="1"/>
    <col min="173" max="16384" width="9.140625" style="11"/>
  </cols>
  <sheetData>
    <row r="1" spans="1:176" ht="55.5" customHeight="1" x14ac:dyDescent="0.4">
      <c r="A1" s="12" t="s">
        <v>67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9"/>
      <c r="T1" s="13"/>
      <c r="U1" s="13"/>
      <c r="V1" s="13"/>
      <c r="W1" s="13"/>
      <c r="AE1" s="13"/>
      <c r="AF1" s="13"/>
      <c r="AG1" s="13"/>
      <c r="AH1" s="13"/>
      <c r="AP1" s="13"/>
      <c r="AQ1" s="13"/>
      <c r="AR1" s="13"/>
      <c r="AS1" s="13"/>
      <c r="BA1" s="13"/>
      <c r="BB1" s="13"/>
      <c r="BC1" s="13"/>
      <c r="BD1" s="13"/>
      <c r="BL1" s="13"/>
      <c r="BM1" s="13"/>
      <c r="BN1" s="13"/>
      <c r="BO1" s="13"/>
      <c r="BW1" s="13"/>
      <c r="BX1" s="13"/>
      <c r="BY1" s="13"/>
      <c r="BZ1" s="13"/>
      <c r="CH1" s="13"/>
      <c r="CI1" s="13"/>
      <c r="CJ1" s="13"/>
      <c r="CK1" s="13"/>
      <c r="CS1" s="13"/>
      <c r="CT1" s="13"/>
      <c r="CU1" s="13"/>
      <c r="CV1" s="13"/>
      <c r="DD1" s="13"/>
      <c r="DE1" s="13"/>
      <c r="DF1" s="13"/>
      <c r="DG1" s="13"/>
      <c r="DO1" s="13"/>
      <c r="DP1" s="13"/>
      <c r="DQ1" s="13"/>
      <c r="DR1" s="13"/>
      <c r="DZ1" s="13"/>
      <c r="EA1" s="13"/>
      <c r="EB1" s="13"/>
      <c r="EC1" s="13"/>
      <c r="EK1" s="13"/>
      <c r="EL1" s="13"/>
      <c r="EM1" s="13"/>
      <c r="EN1" s="13"/>
      <c r="EV1" s="13"/>
      <c r="EW1" s="13"/>
      <c r="EX1" s="13"/>
      <c r="EY1" s="13"/>
      <c r="FG1" s="13"/>
      <c r="FH1" s="13"/>
      <c r="FI1" s="13"/>
      <c r="FJ1" s="13"/>
      <c r="FR1" s="13"/>
      <c r="FS1" s="13"/>
      <c r="FT1" s="13"/>
    </row>
    <row r="2" spans="1:176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</row>
    <row r="3" spans="1:17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</row>
    <row r="4" spans="1:176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</row>
    <row r="5" spans="1:176" ht="15.75" thickBot="1" x14ac:dyDescent="0.3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</row>
    <row r="6" spans="1:176" ht="31.5" customHeight="1" thickBot="1" x14ac:dyDescent="0.3">
      <c r="A6" s="15" t="s">
        <v>6</v>
      </c>
      <c r="B6" s="15" t="s">
        <v>0</v>
      </c>
      <c r="C6" s="15" t="s">
        <v>61</v>
      </c>
      <c r="D6" s="15" t="s">
        <v>62</v>
      </c>
      <c r="E6" s="15" t="s">
        <v>82</v>
      </c>
      <c r="F6" s="15" t="s">
        <v>83</v>
      </c>
      <c r="G6" s="15" t="s">
        <v>21</v>
      </c>
      <c r="H6" s="15" t="s">
        <v>17</v>
      </c>
      <c r="I6" s="15" t="s">
        <v>19</v>
      </c>
      <c r="J6" s="15" t="s">
        <v>33</v>
      </c>
      <c r="K6" s="15" t="s">
        <v>13</v>
      </c>
      <c r="L6" s="6" t="s">
        <v>3</v>
      </c>
      <c r="M6" s="6" t="s">
        <v>22</v>
      </c>
      <c r="N6" s="6" t="s">
        <v>23</v>
      </c>
      <c r="O6" s="6" t="s">
        <v>24</v>
      </c>
      <c r="P6" s="6" t="s">
        <v>47</v>
      </c>
      <c r="Q6" s="6" t="s">
        <v>65</v>
      </c>
      <c r="R6" s="6" t="s">
        <v>66</v>
      </c>
      <c r="S6" s="6" t="s">
        <v>25</v>
      </c>
      <c r="T6" s="6" t="s">
        <v>16</v>
      </c>
      <c r="U6" s="6" t="s">
        <v>18</v>
      </c>
      <c r="V6" s="6" t="s">
        <v>20</v>
      </c>
      <c r="W6" s="15" t="s">
        <v>2</v>
      </c>
      <c r="X6" s="15" t="s">
        <v>22</v>
      </c>
      <c r="Y6" s="15" t="s">
        <v>23</v>
      </c>
      <c r="Z6" s="15" t="s">
        <v>24</v>
      </c>
      <c r="AA6" s="8" t="s">
        <v>47</v>
      </c>
      <c r="AB6" s="15" t="s">
        <v>65</v>
      </c>
      <c r="AC6" s="15" t="s">
        <v>66</v>
      </c>
      <c r="AD6" s="8" t="s">
        <v>25</v>
      </c>
      <c r="AE6" s="15" t="s">
        <v>16</v>
      </c>
      <c r="AF6" s="15" t="s">
        <v>18</v>
      </c>
      <c r="AG6" s="15" t="s">
        <v>20</v>
      </c>
      <c r="AH6" s="6" t="s">
        <v>4</v>
      </c>
      <c r="AI6" s="6" t="s">
        <v>22</v>
      </c>
      <c r="AJ6" s="6" t="s">
        <v>23</v>
      </c>
      <c r="AK6" s="6" t="s">
        <v>24</v>
      </c>
      <c r="AL6" s="6" t="s">
        <v>47</v>
      </c>
      <c r="AM6" s="6" t="s">
        <v>65</v>
      </c>
      <c r="AN6" s="6" t="s">
        <v>66</v>
      </c>
      <c r="AO6" s="6" t="s">
        <v>25</v>
      </c>
      <c r="AP6" s="6" t="s">
        <v>16</v>
      </c>
      <c r="AQ6" s="6" t="s">
        <v>18</v>
      </c>
      <c r="AR6" s="6" t="s">
        <v>20</v>
      </c>
      <c r="AS6" s="15" t="s">
        <v>5</v>
      </c>
      <c r="AT6" s="15" t="s">
        <v>22</v>
      </c>
      <c r="AU6" s="15" t="s">
        <v>23</v>
      </c>
      <c r="AV6" s="15" t="s">
        <v>24</v>
      </c>
      <c r="AW6" s="8" t="s">
        <v>47</v>
      </c>
      <c r="AX6" s="15" t="s">
        <v>65</v>
      </c>
      <c r="AY6" s="15" t="s">
        <v>66</v>
      </c>
      <c r="AZ6" s="8" t="s">
        <v>25</v>
      </c>
      <c r="BA6" s="15" t="s">
        <v>16</v>
      </c>
      <c r="BB6" s="15" t="s">
        <v>18</v>
      </c>
      <c r="BC6" s="15" t="s">
        <v>20</v>
      </c>
      <c r="BD6" s="6" t="s">
        <v>7</v>
      </c>
      <c r="BE6" s="6" t="s">
        <v>22</v>
      </c>
      <c r="BF6" s="6" t="s">
        <v>23</v>
      </c>
      <c r="BG6" s="6" t="s">
        <v>24</v>
      </c>
      <c r="BH6" s="6" t="s">
        <v>47</v>
      </c>
      <c r="BI6" s="6" t="s">
        <v>65</v>
      </c>
      <c r="BJ6" s="6" t="s">
        <v>66</v>
      </c>
      <c r="BK6" s="6" t="s">
        <v>25</v>
      </c>
      <c r="BL6" s="6" t="s">
        <v>16</v>
      </c>
      <c r="BM6" s="6" t="s">
        <v>18</v>
      </c>
      <c r="BN6" s="6" t="s">
        <v>20</v>
      </c>
      <c r="BO6" s="15" t="s">
        <v>8</v>
      </c>
      <c r="BP6" s="15" t="s">
        <v>22</v>
      </c>
      <c r="BQ6" s="15" t="s">
        <v>23</v>
      </c>
      <c r="BR6" s="15" t="s">
        <v>24</v>
      </c>
      <c r="BS6" s="8" t="s">
        <v>47</v>
      </c>
      <c r="BT6" s="15" t="s">
        <v>65</v>
      </c>
      <c r="BU6" s="15" t="s">
        <v>66</v>
      </c>
      <c r="BV6" s="8" t="s">
        <v>25</v>
      </c>
      <c r="BW6" s="15" t="s">
        <v>16</v>
      </c>
      <c r="BX6" s="15" t="s">
        <v>18</v>
      </c>
      <c r="BY6" s="15" t="s">
        <v>20</v>
      </c>
      <c r="BZ6" s="6" t="s">
        <v>9</v>
      </c>
      <c r="CA6" s="6" t="s">
        <v>22</v>
      </c>
      <c r="CB6" s="6" t="s">
        <v>23</v>
      </c>
      <c r="CC6" s="6" t="s">
        <v>24</v>
      </c>
      <c r="CD6" s="6" t="s">
        <v>47</v>
      </c>
      <c r="CE6" s="6" t="s">
        <v>65</v>
      </c>
      <c r="CF6" s="6" t="s">
        <v>66</v>
      </c>
      <c r="CG6" s="6" t="s">
        <v>25</v>
      </c>
      <c r="CH6" s="6" t="s">
        <v>16</v>
      </c>
      <c r="CI6" s="6" t="s">
        <v>18</v>
      </c>
      <c r="CJ6" s="6" t="s">
        <v>20</v>
      </c>
      <c r="CK6" s="15" t="s">
        <v>71</v>
      </c>
      <c r="CL6" s="15" t="s">
        <v>22</v>
      </c>
      <c r="CM6" s="15" t="s">
        <v>23</v>
      </c>
      <c r="CN6" s="15" t="s">
        <v>24</v>
      </c>
      <c r="CO6" s="8" t="s">
        <v>47</v>
      </c>
      <c r="CP6" s="15" t="s">
        <v>65</v>
      </c>
      <c r="CQ6" s="15" t="s">
        <v>66</v>
      </c>
      <c r="CR6" s="8" t="s">
        <v>25</v>
      </c>
      <c r="CS6" s="15" t="s">
        <v>16</v>
      </c>
      <c r="CT6" s="15" t="s">
        <v>18</v>
      </c>
      <c r="CU6" s="15" t="s">
        <v>20</v>
      </c>
    </row>
    <row r="7" spans="1:176" ht="65.25" customHeight="1" thickBot="1" x14ac:dyDescent="0.3">
      <c r="A7" s="1">
        <v>1</v>
      </c>
      <c r="B7" s="14" t="s">
        <v>72</v>
      </c>
      <c r="C7" s="31">
        <v>0.98499999999999999</v>
      </c>
      <c r="D7" s="40">
        <v>0.03</v>
      </c>
      <c r="E7" s="40">
        <v>0.03</v>
      </c>
      <c r="F7" s="40">
        <v>-0.02</v>
      </c>
      <c r="G7" s="30">
        <v>0.02</v>
      </c>
      <c r="H7" s="31">
        <v>0.98499999999999999</v>
      </c>
      <c r="I7" s="14">
        <v>0</v>
      </c>
      <c r="J7" s="39" t="s">
        <v>86</v>
      </c>
      <c r="K7" s="14" t="s">
        <v>72</v>
      </c>
      <c r="L7" s="14" t="s">
        <v>1</v>
      </c>
      <c r="M7" s="14" t="s">
        <v>41</v>
      </c>
      <c r="N7" s="14" t="s">
        <v>60</v>
      </c>
      <c r="O7" s="14" t="s">
        <v>46</v>
      </c>
      <c r="P7" s="14" t="s">
        <v>48</v>
      </c>
      <c r="Q7" s="14" t="s">
        <v>93</v>
      </c>
      <c r="R7" s="14"/>
      <c r="S7" s="7">
        <v>1E-4</v>
      </c>
      <c r="T7" s="14" t="s">
        <v>10</v>
      </c>
      <c r="U7" s="31">
        <f t="shared" ref="U7:U13" si="0">C7</f>
        <v>0.98499999999999999</v>
      </c>
      <c r="V7" s="14">
        <v>50</v>
      </c>
      <c r="W7" s="14" t="s">
        <v>1</v>
      </c>
      <c r="X7" s="14" t="s">
        <v>41</v>
      </c>
      <c r="Y7" s="14" t="s">
        <v>60</v>
      </c>
      <c r="Z7" s="14" t="s">
        <v>46</v>
      </c>
      <c r="AA7" s="14" t="s">
        <v>48</v>
      </c>
      <c r="AB7" s="14" t="s">
        <v>94</v>
      </c>
      <c r="AC7" s="14"/>
      <c r="AD7" s="7">
        <v>1E-4</v>
      </c>
      <c r="AE7" s="14" t="s">
        <v>10</v>
      </c>
      <c r="AF7" s="31">
        <f t="shared" ref="AF7:AF13" si="1">C7</f>
        <v>0.98499999999999999</v>
      </c>
      <c r="AG7" s="14">
        <v>50</v>
      </c>
      <c r="AH7" s="14" t="s">
        <v>1</v>
      </c>
      <c r="AI7" s="14" t="s">
        <v>41</v>
      </c>
      <c r="AJ7" s="14" t="s">
        <v>60</v>
      </c>
      <c r="AK7" s="14" t="s">
        <v>46</v>
      </c>
      <c r="AL7" s="14" t="s">
        <v>48</v>
      </c>
      <c r="AM7" s="14" t="s">
        <v>95</v>
      </c>
      <c r="AN7" s="14"/>
      <c r="AO7" s="7">
        <v>1E-4</v>
      </c>
      <c r="AP7" s="14" t="s">
        <v>10</v>
      </c>
      <c r="AQ7" s="31">
        <f t="shared" ref="AQ7:AQ13" si="2">C7</f>
        <v>0.98499999999999999</v>
      </c>
      <c r="AR7" s="14">
        <v>50</v>
      </c>
      <c r="AS7" s="14" t="s">
        <v>1</v>
      </c>
      <c r="AT7" s="14" t="s">
        <v>41</v>
      </c>
      <c r="AU7" s="14" t="s">
        <v>60</v>
      </c>
      <c r="AV7" s="14" t="s">
        <v>46</v>
      </c>
      <c r="AW7" s="14" t="s">
        <v>48</v>
      </c>
      <c r="AX7" s="14" t="s">
        <v>96</v>
      </c>
      <c r="AY7" s="14"/>
      <c r="AZ7" s="7">
        <v>1E-4</v>
      </c>
      <c r="BA7" s="14" t="s">
        <v>10</v>
      </c>
      <c r="BB7" s="31">
        <f t="shared" ref="BB7:BB13" si="3">C7</f>
        <v>0.98499999999999999</v>
      </c>
      <c r="BC7" s="14">
        <v>50</v>
      </c>
      <c r="BD7" s="14" t="s">
        <v>1</v>
      </c>
      <c r="BE7" s="14" t="s">
        <v>41</v>
      </c>
      <c r="BF7" s="14" t="s">
        <v>60</v>
      </c>
      <c r="BG7" s="14" t="s">
        <v>46</v>
      </c>
      <c r="BH7" s="14" t="s">
        <v>48</v>
      </c>
      <c r="BI7" s="14" t="s">
        <v>97</v>
      </c>
      <c r="BJ7" s="14"/>
      <c r="BK7" s="7">
        <v>1E-4</v>
      </c>
      <c r="BL7" s="14" t="s">
        <v>10</v>
      </c>
      <c r="BM7" s="31">
        <f t="shared" ref="BM7:BM13" si="4">C7</f>
        <v>0.98499999999999999</v>
      </c>
      <c r="BN7" s="14">
        <v>50</v>
      </c>
      <c r="BO7" s="14" t="s">
        <v>1</v>
      </c>
      <c r="BP7" s="14" t="s">
        <v>41</v>
      </c>
      <c r="BQ7" s="14" t="s">
        <v>60</v>
      </c>
      <c r="BR7" s="14" t="s">
        <v>46</v>
      </c>
      <c r="BS7" s="14" t="s">
        <v>48</v>
      </c>
      <c r="BT7" s="14" t="s">
        <v>98</v>
      </c>
      <c r="BU7" s="14"/>
      <c r="BV7" s="7">
        <v>1E-4</v>
      </c>
      <c r="BW7" s="14" t="s">
        <v>10</v>
      </c>
      <c r="BX7" s="31" t="e">
        <f>#REF!</f>
        <v>#REF!</v>
      </c>
      <c r="BY7" s="14">
        <v>50</v>
      </c>
      <c r="BZ7" s="14" t="s">
        <v>1</v>
      </c>
      <c r="CA7" s="14" t="s">
        <v>41</v>
      </c>
      <c r="CB7" s="14" t="s">
        <v>60</v>
      </c>
      <c r="CC7" s="14" t="s">
        <v>46</v>
      </c>
      <c r="CD7" s="14" t="s">
        <v>48</v>
      </c>
      <c r="CE7" s="14" t="s">
        <v>99</v>
      </c>
      <c r="CF7" s="14"/>
      <c r="CG7" s="7">
        <v>1E-4</v>
      </c>
      <c r="CH7" s="14" t="s">
        <v>10</v>
      </c>
      <c r="CI7" s="31" t="e">
        <f>#REF!</f>
        <v>#REF!</v>
      </c>
      <c r="CJ7" s="14">
        <v>50</v>
      </c>
      <c r="CK7" s="14" t="s">
        <v>1</v>
      </c>
      <c r="CL7" s="14" t="s">
        <v>41</v>
      </c>
      <c r="CM7" s="14" t="s">
        <v>60</v>
      </c>
      <c r="CN7" s="14" t="s">
        <v>46</v>
      </c>
      <c r="CO7" s="14" t="s">
        <v>48</v>
      </c>
      <c r="CP7" s="14" t="s">
        <v>100</v>
      </c>
      <c r="CQ7" s="14"/>
      <c r="CR7" s="7">
        <v>1E-4</v>
      </c>
      <c r="CS7" s="14" t="s">
        <v>10</v>
      </c>
      <c r="CT7" s="31" t="str">
        <f t="shared" ref="CT7:CT13" si="5">Z7</f>
        <v>MINIMUM</v>
      </c>
      <c r="CU7" s="14">
        <v>50</v>
      </c>
    </row>
    <row r="8" spans="1:176" ht="65.25" customHeight="1" thickBot="1" x14ac:dyDescent="0.3">
      <c r="A8" s="1">
        <v>2</v>
      </c>
      <c r="B8" s="14" t="s">
        <v>73</v>
      </c>
      <c r="C8" s="31">
        <v>1.2490000000000001</v>
      </c>
      <c r="D8" s="40">
        <v>0.03</v>
      </c>
      <c r="E8" s="40">
        <v>0.03</v>
      </c>
      <c r="F8" s="40">
        <v>-0.02</v>
      </c>
      <c r="G8" s="30">
        <v>0.01</v>
      </c>
      <c r="H8" s="31">
        <v>1.2490000000000001</v>
      </c>
      <c r="I8" s="14">
        <v>0</v>
      </c>
      <c r="J8" s="39" t="s">
        <v>87</v>
      </c>
      <c r="K8" s="14" t="s">
        <v>73</v>
      </c>
      <c r="L8" s="14" t="s">
        <v>63</v>
      </c>
      <c r="M8" s="14" t="s">
        <v>41</v>
      </c>
      <c r="N8" s="14" t="s">
        <v>60</v>
      </c>
      <c r="O8" s="14" t="s">
        <v>46</v>
      </c>
      <c r="P8" s="14" t="s">
        <v>48</v>
      </c>
      <c r="Q8" s="14"/>
      <c r="R8" s="14"/>
      <c r="S8" s="7"/>
      <c r="T8" s="14"/>
      <c r="U8" s="31">
        <f t="shared" si="0"/>
        <v>1.2490000000000001</v>
      </c>
      <c r="V8" s="14">
        <v>50</v>
      </c>
      <c r="W8" s="14" t="s">
        <v>63</v>
      </c>
      <c r="X8" s="14" t="s">
        <v>41</v>
      </c>
      <c r="Y8" s="14" t="s">
        <v>60</v>
      </c>
      <c r="Z8" s="14" t="s">
        <v>46</v>
      </c>
      <c r="AA8" s="14" t="s">
        <v>48</v>
      </c>
      <c r="AB8" s="14"/>
      <c r="AC8" s="14"/>
      <c r="AD8" s="7"/>
      <c r="AE8" s="14"/>
      <c r="AF8" s="31">
        <f t="shared" si="1"/>
        <v>1.2490000000000001</v>
      </c>
      <c r="AG8" s="14">
        <v>50</v>
      </c>
      <c r="AH8" s="14" t="s">
        <v>63</v>
      </c>
      <c r="AI8" s="14" t="s">
        <v>41</v>
      </c>
      <c r="AJ8" s="14" t="s">
        <v>60</v>
      </c>
      <c r="AK8" s="14" t="s">
        <v>46</v>
      </c>
      <c r="AL8" s="14" t="s">
        <v>48</v>
      </c>
      <c r="AM8" s="14"/>
      <c r="AN8" s="14"/>
      <c r="AO8" s="7"/>
      <c r="AP8" s="14"/>
      <c r="AQ8" s="31">
        <f t="shared" si="2"/>
        <v>1.2490000000000001</v>
      </c>
      <c r="AR8" s="14">
        <v>50</v>
      </c>
      <c r="AS8" s="14" t="s">
        <v>63</v>
      </c>
      <c r="AT8" s="14" t="s">
        <v>41</v>
      </c>
      <c r="AU8" s="14" t="s">
        <v>60</v>
      </c>
      <c r="AV8" s="14" t="s">
        <v>46</v>
      </c>
      <c r="AW8" s="14" t="s">
        <v>48</v>
      </c>
      <c r="AX8" s="14"/>
      <c r="AY8" s="14"/>
      <c r="AZ8" s="7"/>
      <c r="BA8" s="14"/>
      <c r="BB8" s="31">
        <f t="shared" si="3"/>
        <v>1.2490000000000001</v>
      </c>
      <c r="BC8" s="14">
        <v>50</v>
      </c>
      <c r="BD8" s="14" t="s">
        <v>63</v>
      </c>
      <c r="BE8" s="14" t="s">
        <v>41</v>
      </c>
      <c r="BF8" s="14" t="s">
        <v>60</v>
      </c>
      <c r="BG8" s="14" t="s">
        <v>46</v>
      </c>
      <c r="BH8" s="14" t="s">
        <v>48</v>
      </c>
      <c r="BI8" s="14"/>
      <c r="BJ8" s="14"/>
      <c r="BK8" s="7"/>
      <c r="BL8" s="14"/>
      <c r="BM8" s="31">
        <f t="shared" si="4"/>
        <v>1.2490000000000001</v>
      </c>
      <c r="BN8" s="14">
        <v>50</v>
      </c>
      <c r="BO8" s="14" t="s">
        <v>63</v>
      </c>
      <c r="BP8" s="14" t="s">
        <v>41</v>
      </c>
      <c r="BQ8" s="14" t="s">
        <v>60</v>
      </c>
      <c r="BR8" s="14" t="s">
        <v>46</v>
      </c>
      <c r="BS8" s="14" t="s">
        <v>48</v>
      </c>
      <c r="BT8" s="14"/>
      <c r="BU8" s="14"/>
      <c r="BV8" s="7"/>
      <c r="BW8" s="14"/>
      <c r="BX8" s="31" t="e">
        <f>#REF!</f>
        <v>#REF!</v>
      </c>
      <c r="BY8" s="14">
        <v>50</v>
      </c>
      <c r="BZ8" s="14" t="s">
        <v>63</v>
      </c>
      <c r="CA8" s="14" t="s">
        <v>41</v>
      </c>
      <c r="CB8" s="14" t="s">
        <v>60</v>
      </c>
      <c r="CC8" s="14" t="s">
        <v>46</v>
      </c>
      <c r="CD8" s="14" t="s">
        <v>48</v>
      </c>
      <c r="CE8" s="14"/>
      <c r="CF8" s="14"/>
      <c r="CG8" s="7"/>
      <c r="CH8" s="14"/>
      <c r="CI8" s="31" t="e">
        <f>#REF!</f>
        <v>#REF!</v>
      </c>
      <c r="CJ8" s="14">
        <v>50</v>
      </c>
      <c r="CK8" s="14" t="s">
        <v>63</v>
      </c>
      <c r="CL8" s="14" t="s">
        <v>41</v>
      </c>
      <c r="CM8" s="14" t="s">
        <v>60</v>
      </c>
      <c r="CN8" s="14" t="s">
        <v>46</v>
      </c>
      <c r="CO8" s="14" t="s">
        <v>48</v>
      </c>
      <c r="CP8" s="14"/>
      <c r="CQ8" s="14"/>
      <c r="CR8" s="7"/>
      <c r="CS8" s="14"/>
      <c r="CT8" s="31" t="str">
        <f t="shared" si="5"/>
        <v>MINIMUM</v>
      </c>
      <c r="CU8" s="14">
        <v>50</v>
      </c>
    </row>
    <row r="9" spans="1:176" ht="65.25" customHeight="1" thickBot="1" x14ac:dyDescent="0.3">
      <c r="A9" s="1">
        <v>3</v>
      </c>
      <c r="B9" s="14" t="s">
        <v>69</v>
      </c>
      <c r="C9" s="31">
        <v>0.82699999999999996</v>
      </c>
      <c r="D9" s="40">
        <v>0.03</v>
      </c>
      <c r="E9" s="40">
        <v>0.1</v>
      </c>
      <c r="F9" s="40">
        <v>-0.02</v>
      </c>
      <c r="G9" s="30">
        <v>0.01</v>
      </c>
      <c r="H9" s="31">
        <v>0.84899999999999998</v>
      </c>
      <c r="I9" s="14">
        <v>0</v>
      </c>
      <c r="J9" s="39" t="s">
        <v>88</v>
      </c>
      <c r="K9" s="14" t="s">
        <v>69</v>
      </c>
      <c r="L9" s="14" t="s">
        <v>68</v>
      </c>
      <c r="M9" s="14" t="s">
        <v>41</v>
      </c>
      <c r="N9" s="14" t="s">
        <v>60</v>
      </c>
      <c r="O9" s="14" t="s">
        <v>46</v>
      </c>
      <c r="P9" s="14" t="s">
        <v>48</v>
      </c>
      <c r="Q9" s="14"/>
      <c r="R9" s="14"/>
      <c r="S9" s="7"/>
      <c r="T9" s="14"/>
      <c r="U9" s="31">
        <f t="shared" si="0"/>
        <v>0.82699999999999996</v>
      </c>
      <c r="V9" s="14">
        <v>50</v>
      </c>
      <c r="W9" s="14" t="s">
        <v>68</v>
      </c>
      <c r="X9" s="14" t="s">
        <v>41</v>
      </c>
      <c r="Y9" s="14" t="s">
        <v>60</v>
      </c>
      <c r="Z9" s="14" t="s">
        <v>46</v>
      </c>
      <c r="AA9" s="14" t="s">
        <v>48</v>
      </c>
      <c r="AB9" s="14"/>
      <c r="AC9" s="14"/>
      <c r="AD9" s="7"/>
      <c r="AE9" s="14"/>
      <c r="AF9" s="31">
        <f t="shared" si="1"/>
        <v>0.82699999999999996</v>
      </c>
      <c r="AG9" s="14">
        <v>50</v>
      </c>
      <c r="AH9" s="14" t="s">
        <v>68</v>
      </c>
      <c r="AI9" s="14" t="s">
        <v>41</v>
      </c>
      <c r="AJ9" s="14" t="s">
        <v>60</v>
      </c>
      <c r="AK9" s="14" t="s">
        <v>46</v>
      </c>
      <c r="AL9" s="14" t="s">
        <v>48</v>
      </c>
      <c r="AM9" s="14"/>
      <c r="AN9" s="14"/>
      <c r="AO9" s="7"/>
      <c r="AP9" s="14"/>
      <c r="AQ9" s="31">
        <f t="shared" si="2"/>
        <v>0.82699999999999996</v>
      </c>
      <c r="AR9" s="14">
        <v>50</v>
      </c>
      <c r="AS9" s="14" t="s">
        <v>68</v>
      </c>
      <c r="AT9" s="14" t="s">
        <v>41</v>
      </c>
      <c r="AU9" s="14" t="s">
        <v>60</v>
      </c>
      <c r="AV9" s="14" t="s">
        <v>46</v>
      </c>
      <c r="AW9" s="14" t="s">
        <v>48</v>
      </c>
      <c r="AX9" s="14"/>
      <c r="AY9" s="14"/>
      <c r="AZ9" s="7"/>
      <c r="BA9" s="14"/>
      <c r="BB9" s="31">
        <f t="shared" si="3"/>
        <v>0.82699999999999996</v>
      </c>
      <c r="BC9" s="14">
        <v>50</v>
      </c>
      <c r="BD9" s="14" t="s">
        <v>68</v>
      </c>
      <c r="BE9" s="14" t="s">
        <v>41</v>
      </c>
      <c r="BF9" s="14" t="s">
        <v>60</v>
      </c>
      <c r="BG9" s="14" t="s">
        <v>46</v>
      </c>
      <c r="BH9" s="14" t="s">
        <v>48</v>
      </c>
      <c r="BI9" s="14"/>
      <c r="BJ9" s="14"/>
      <c r="BK9" s="7"/>
      <c r="BL9" s="14"/>
      <c r="BM9" s="31">
        <f t="shared" si="4"/>
        <v>0.82699999999999996</v>
      </c>
      <c r="BN9" s="14">
        <v>50</v>
      </c>
      <c r="BO9" s="14" t="s">
        <v>68</v>
      </c>
      <c r="BP9" s="14" t="s">
        <v>41</v>
      </c>
      <c r="BQ9" s="14" t="s">
        <v>60</v>
      </c>
      <c r="BR9" s="14" t="s">
        <v>46</v>
      </c>
      <c r="BS9" s="14" t="s">
        <v>48</v>
      </c>
      <c r="BT9" s="14"/>
      <c r="BU9" s="14"/>
      <c r="BV9" s="7"/>
      <c r="BW9" s="14"/>
      <c r="BX9" s="31" t="e">
        <f>#REF!</f>
        <v>#REF!</v>
      </c>
      <c r="BY9" s="14">
        <v>50</v>
      </c>
      <c r="BZ9" s="14" t="s">
        <v>68</v>
      </c>
      <c r="CA9" s="14" t="s">
        <v>41</v>
      </c>
      <c r="CB9" s="14" t="s">
        <v>60</v>
      </c>
      <c r="CC9" s="14" t="s">
        <v>46</v>
      </c>
      <c r="CD9" s="14" t="s">
        <v>48</v>
      </c>
      <c r="CE9" s="14"/>
      <c r="CF9" s="14"/>
      <c r="CG9" s="7"/>
      <c r="CH9" s="14"/>
      <c r="CI9" s="31" t="e">
        <f>#REF!</f>
        <v>#REF!</v>
      </c>
      <c r="CJ9" s="14">
        <v>50</v>
      </c>
      <c r="CK9" s="14" t="s">
        <v>68</v>
      </c>
      <c r="CL9" s="14" t="s">
        <v>41</v>
      </c>
      <c r="CM9" s="14" t="s">
        <v>60</v>
      </c>
      <c r="CN9" s="14" t="s">
        <v>46</v>
      </c>
      <c r="CO9" s="14" t="s">
        <v>48</v>
      </c>
      <c r="CP9" s="14"/>
      <c r="CQ9" s="14"/>
      <c r="CR9" s="7"/>
      <c r="CS9" s="14"/>
      <c r="CT9" s="31" t="str">
        <f t="shared" si="5"/>
        <v>MINIMUM</v>
      </c>
      <c r="CU9" s="14">
        <v>50</v>
      </c>
    </row>
    <row r="10" spans="1:176" ht="65.25" customHeight="1" thickBot="1" x14ac:dyDescent="0.3">
      <c r="A10" s="1">
        <v>4</v>
      </c>
      <c r="B10" s="14" t="s">
        <v>70</v>
      </c>
      <c r="C10" s="31">
        <v>0.83799999999999997</v>
      </c>
      <c r="D10" s="40">
        <v>0.03</v>
      </c>
      <c r="E10" s="40">
        <v>0.03</v>
      </c>
      <c r="F10" s="40">
        <v>-0.02</v>
      </c>
      <c r="G10" s="30">
        <v>0.01</v>
      </c>
      <c r="H10" s="31">
        <v>0.84899999999999998</v>
      </c>
      <c r="I10" s="14">
        <v>0</v>
      </c>
      <c r="J10" s="39" t="s">
        <v>89</v>
      </c>
      <c r="K10" s="14" t="s">
        <v>70</v>
      </c>
      <c r="L10" s="14" t="s">
        <v>77</v>
      </c>
      <c r="M10" s="14" t="s">
        <v>41</v>
      </c>
      <c r="N10" s="14" t="s">
        <v>60</v>
      </c>
      <c r="O10" s="14" t="s">
        <v>46</v>
      </c>
      <c r="P10" s="14" t="s">
        <v>48</v>
      </c>
      <c r="Q10" s="14"/>
      <c r="R10" s="14"/>
      <c r="S10" s="7"/>
      <c r="T10" s="14"/>
      <c r="U10" s="31">
        <f t="shared" si="0"/>
        <v>0.83799999999999997</v>
      </c>
      <c r="V10" s="14">
        <v>50</v>
      </c>
      <c r="W10" s="14" t="s">
        <v>77</v>
      </c>
      <c r="X10" s="14" t="s">
        <v>41</v>
      </c>
      <c r="Y10" s="14" t="s">
        <v>60</v>
      </c>
      <c r="Z10" s="14" t="s">
        <v>46</v>
      </c>
      <c r="AA10" s="14" t="s">
        <v>48</v>
      </c>
      <c r="AB10" s="14"/>
      <c r="AC10" s="14"/>
      <c r="AD10" s="7"/>
      <c r="AE10" s="14"/>
      <c r="AF10" s="31">
        <f t="shared" si="1"/>
        <v>0.83799999999999997</v>
      </c>
      <c r="AG10" s="14">
        <v>50</v>
      </c>
      <c r="AH10" s="14" t="s">
        <v>77</v>
      </c>
      <c r="AI10" s="14" t="s">
        <v>41</v>
      </c>
      <c r="AJ10" s="14" t="s">
        <v>60</v>
      </c>
      <c r="AK10" s="14" t="s">
        <v>46</v>
      </c>
      <c r="AL10" s="14" t="s">
        <v>48</v>
      </c>
      <c r="AM10" s="14"/>
      <c r="AN10" s="14"/>
      <c r="AO10" s="7"/>
      <c r="AP10" s="14"/>
      <c r="AQ10" s="31">
        <f t="shared" si="2"/>
        <v>0.83799999999999997</v>
      </c>
      <c r="AR10" s="14">
        <v>50</v>
      </c>
      <c r="AS10" s="14" t="s">
        <v>77</v>
      </c>
      <c r="AT10" s="14" t="s">
        <v>41</v>
      </c>
      <c r="AU10" s="14" t="s">
        <v>60</v>
      </c>
      <c r="AV10" s="14" t="s">
        <v>46</v>
      </c>
      <c r="AW10" s="14" t="s">
        <v>48</v>
      </c>
      <c r="AX10" s="14"/>
      <c r="AY10" s="14"/>
      <c r="AZ10" s="7"/>
      <c r="BA10" s="14"/>
      <c r="BB10" s="31">
        <f t="shared" si="3"/>
        <v>0.83799999999999997</v>
      </c>
      <c r="BC10" s="14">
        <v>50</v>
      </c>
      <c r="BD10" s="14" t="s">
        <v>77</v>
      </c>
      <c r="BE10" s="14" t="s">
        <v>41</v>
      </c>
      <c r="BF10" s="14" t="s">
        <v>60</v>
      </c>
      <c r="BG10" s="14" t="s">
        <v>46</v>
      </c>
      <c r="BH10" s="14" t="s">
        <v>48</v>
      </c>
      <c r="BI10" s="14"/>
      <c r="BJ10" s="14"/>
      <c r="BK10" s="7"/>
      <c r="BL10" s="14"/>
      <c r="BM10" s="31">
        <f t="shared" si="4"/>
        <v>0.83799999999999997</v>
      </c>
      <c r="BN10" s="14">
        <v>50</v>
      </c>
      <c r="BO10" s="14" t="s">
        <v>77</v>
      </c>
      <c r="BP10" s="14" t="s">
        <v>41</v>
      </c>
      <c r="BQ10" s="14" t="s">
        <v>60</v>
      </c>
      <c r="BR10" s="14" t="s">
        <v>46</v>
      </c>
      <c r="BS10" s="14" t="s">
        <v>48</v>
      </c>
      <c r="BT10" s="14"/>
      <c r="BU10" s="14"/>
      <c r="BV10" s="7"/>
      <c r="BW10" s="14"/>
      <c r="BX10" s="31" t="e">
        <f>#REF!</f>
        <v>#REF!</v>
      </c>
      <c r="BY10" s="14">
        <v>50</v>
      </c>
      <c r="BZ10" s="14" t="s">
        <v>77</v>
      </c>
      <c r="CA10" s="14" t="s">
        <v>41</v>
      </c>
      <c r="CB10" s="14" t="s">
        <v>60</v>
      </c>
      <c r="CC10" s="14" t="s">
        <v>46</v>
      </c>
      <c r="CD10" s="14" t="s">
        <v>48</v>
      </c>
      <c r="CE10" s="14"/>
      <c r="CF10" s="14"/>
      <c r="CG10" s="7"/>
      <c r="CH10" s="14"/>
      <c r="CI10" s="31" t="e">
        <f>#REF!</f>
        <v>#REF!</v>
      </c>
      <c r="CJ10" s="14">
        <v>50</v>
      </c>
      <c r="CK10" s="14" t="s">
        <v>77</v>
      </c>
      <c r="CL10" s="14" t="s">
        <v>41</v>
      </c>
      <c r="CM10" s="14" t="s">
        <v>60</v>
      </c>
      <c r="CN10" s="14" t="s">
        <v>46</v>
      </c>
      <c r="CO10" s="14" t="s">
        <v>48</v>
      </c>
      <c r="CP10" s="14"/>
      <c r="CQ10" s="14"/>
      <c r="CR10" s="7"/>
      <c r="CS10" s="14"/>
      <c r="CT10" s="31" t="str">
        <f t="shared" si="5"/>
        <v>MINIMUM</v>
      </c>
      <c r="CU10" s="14">
        <v>50</v>
      </c>
    </row>
    <row r="11" spans="1:176" ht="65.25" customHeight="1" thickBot="1" x14ac:dyDescent="0.3">
      <c r="A11" s="1">
        <v>5</v>
      </c>
      <c r="B11" s="14" t="s">
        <v>74</v>
      </c>
      <c r="C11" s="31">
        <v>1.31</v>
      </c>
      <c r="D11" s="40">
        <v>0.03</v>
      </c>
      <c r="E11" s="40">
        <v>0.03</v>
      </c>
      <c r="F11" s="40">
        <v>-0.02</v>
      </c>
      <c r="G11" s="30">
        <v>0.02</v>
      </c>
      <c r="H11" s="31">
        <v>0.84899999999999998</v>
      </c>
      <c r="I11" s="14">
        <v>0</v>
      </c>
      <c r="J11" s="39" t="s">
        <v>90</v>
      </c>
      <c r="K11" s="14" t="s">
        <v>74</v>
      </c>
      <c r="L11" s="14" t="s">
        <v>78</v>
      </c>
      <c r="M11" s="14" t="s">
        <v>41</v>
      </c>
      <c r="N11" s="14" t="s">
        <v>60</v>
      </c>
      <c r="O11" s="14" t="s">
        <v>46</v>
      </c>
      <c r="P11" s="14" t="s">
        <v>48</v>
      </c>
      <c r="Q11" s="14"/>
      <c r="R11" s="14"/>
      <c r="S11" s="7"/>
      <c r="T11" s="14"/>
      <c r="U11" s="31">
        <f t="shared" si="0"/>
        <v>1.31</v>
      </c>
      <c r="V11" s="14">
        <v>50</v>
      </c>
      <c r="W11" s="14" t="s">
        <v>78</v>
      </c>
      <c r="X11" s="14" t="s">
        <v>41</v>
      </c>
      <c r="Y11" s="14" t="s">
        <v>60</v>
      </c>
      <c r="Z11" s="14" t="s">
        <v>46</v>
      </c>
      <c r="AA11" s="14" t="s">
        <v>48</v>
      </c>
      <c r="AB11" s="14"/>
      <c r="AC11" s="14"/>
      <c r="AD11" s="7"/>
      <c r="AE11" s="14"/>
      <c r="AF11" s="31">
        <f t="shared" si="1"/>
        <v>1.31</v>
      </c>
      <c r="AG11" s="14">
        <v>50</v>
      </c>
      <c r="AH11" s="14" t="s">
        <v>78</v>
      </c>
      <c r="AI11" s="14" t="s">
        <v>41</v>
      </c>
      <c r="AJ11" s="14" t="s">
        <v>60</v>
      </c>
      <c r="AK11" s="14" t="s">
        <v>46</v>
      </c>
      <c r="AL11" s="14" t="s">
        <v>48</v>
      </c>
      <c r="AM11" s="14"/>
      <c r="AN11" s="14"/>
      <c r="AO11" s="7"/>
      <c r="AP11" s="14"/>
      <c r="AQ11" s="31">
        <f t="shared" si="2"/>
        <v>1.31</v>
      </c>
      <c r="AR11" s="14">
        <v>50</v>
      </c>
      <c r="AS11" s="14" t="s">
        <v>78</v>
      </c>
      <c r="AT11" s="14" t="s">
        <v>41</v>
      </c>
      <c r="AU11" s="14" t="s">
        <v>60</v>
      </c>
      <c r="AV11" s="14" t="s">
        <v>46</v>
      </c>
      <c r="AW11" s="14" t="s">
        <v>48</v>
      </c>
      <c r="AX11" s="14"/>
      <c r="AY11" s="14"/>
      <c r="AZ11" s="7"/>
      <c r="BA11" s="14"/>
      <c r="BB11" s="31">
        <f t="shared" si="3"/>
        <v>1.31</v>
      </c>
      <c r="BC11" s="14">
        <v>50</v>
      </c>
      <c r="BD11" s="14" t="s">
        <v>78</v>
      </c>
      <c r="BE11" s="14" t="s">
        <v>41</v>
      </c>
      <c r="BF11" s="14" t="s">
        <v>60</v>
      </c>
      <c r="BG11" s="14" t="s">
        <v>46</v>
      </c>
      <c r="BH11" s="14" t="s">
        <v>48</v>
      </c>
      <c r="BI11" s="14"/>
      <c r="BJ11" s="14"/>
      <c r="BK11" s="7"/>
      <c r="BL11" s="14"/>
      <c r="BM11" s="31">
        <f t="shared" si="4"/>
        <v>1.31</v>
      </c>
      <c r="BN11" s="14">
        <v>50</v>
      </c>
      <c r="BO11" s="14" t="s">
        <v>78</v>
      </c>
      <c r="BP11" s="14" t="s">
        <v>41</v>
      </c>
      <c r="BQ11" s="14" t="s">
        <v>60</v>
      </c>
      <c r="BR11" s="14" t="s">
        <v>46</v>
      </c>
      <c r="BS11" s="14" t="s">
        <v>48</v>
      </c>
      <c r="BT11" s="14"/>
      <c r="BU11" s="14"/>
      <c r="BV11" s="7"/>
      <c r="BW11" s="14"/>
      <c r="BX11" s="31" t="e">
        <f>#REF!</f>
        <v>#REF!</v>
      </c>
      <c r="BY11" s="14">
        <v>50</v>
      </c>
      <c r="BZ11" s="14" t="s">
        <v>78</v>
      </c>
      <c r="CA11" s="14" t="s">
        <v>41</v>
      </c>
      <c r="CB11" s="14" t="s">
        <v>60</v>
      </c>
      <c r="CC11" s="14" t="s">
        <v>46</v>
      </c>
      <c r="CD11" s="14" t="s">
        <v>48</v>
      </c>
      <c r="CE11" s="14"/>
      <c r="CF11" s="14"/>
      <c r="CG11" s="7"/>
      <c r="CH11" s="14"/>
      <c r="CI11" s="31" t="e">
        <f>#REF!</f>
        <v>#REF!</v>
      </c>
      <c r="CJ11" s="14">
        <v>50</v>
      </c>
      <c r="CK11" s="14" t="s">
        <v>78</v>
      </c>
      <c r="CL11" s="14" t="s">
        <v>41</v>
      </c>
      <c r="CM11" s="14" t="s">
        <v>60</v>
      </c>
      <c r="CN11" s="14" t="s">
        <v>46</v>
      </c>
      <c r="CO11" s="14" t="s">
        <v>48</v>
      </c>
      <c r="CP11" s="14"/>
      <c r="CQ11" s="14"/>
      <c r="CR11" s="7"/>
      <c r="CS11" s="14"/>
      <c r="CT11" s="31" t="str">
        <f t="shared" si="5"/>
        <v>MINIMUM</v>
      </c>
      <c r="CU11" s="14">
        <v>50</v>
      </c>
    </row>
    <row r="12" spans="1:176" ht="65.25" customHeight="1" thickBot="1" x14ac:dyDescent="0.3">
      <c r="A12" s="1">
        <v>6</v>
      </c>
      <c r="B12" s="14" t="s">
        <v>75</v>
      </c>
      <c r="C12" s="31">
        <v>1.36</v>
      </c>
      <c r="D12" s="40">
        <v>0.03</v>
      </c>
      <c r="E12" s="40">
        <v>0.03</v>
      </c>
      <c r="F12" s="40">
        <v>-0.02</v>
      </c>
      <c r="G12" s="30">
        <v>0.01</v>
      </c>
      <c r="H12" s="31">
        <v>0.84899999999999998</v>
      </c>
      <c r="I12" s="14">
        <v>0</v>
      </c>
      <c r="J12" s="39" t="s">
        <v>91</v>
      </c>
      <c r="K12" s="14" t="s">
        <v>75</v>
      </c>
      <c r="L12" s="14" t="s">
        <v>79</v>
      </c>
      <c r="M12" s="14" t="s">
        <v>41</v>
      </c>
      <c r="N12" s="14" t="s">
        <v>60</v>
      </c>
      <c r="O12" s="14" t="s">
        <v>46</v>
      </c>
      <c r="P12" s="14" t="s">
        <v>48</v>
      </c>
      <c r="Q12" s="14"/>
      <c r="R12" s="14"/>
      <c r="S12" s="7"/>
      <c r="T12" s="14"/>
      <c r="U12" s="31">
        <f t="shared" si="0"/>
        <v>1.36</v>
      </c>
      <c r="V12" s="14">
        <v>50</v>
      </c>
      <c r="W12" s="14" t="s">
        <v>79</v>
      </c>
      <c r="X12" s="14" t="s">
        <v>41</v>
      </c>
      <c r="Y12" s="14" t="s">
        <v>60</v>
      </c>
      <c r="Z12" s="14" t="s">
        <v>46</v>
      </c>
      <c r="AA12" s="14" t="s">
        <v>48</v>
      </c>
      <c r="AB12" s="14"/>
      <c r="AC12" s="14"/>
      <c r="AD12" s="7"/>
      <c r="AE12" s="14"/>
      <c r="AF12" s="31">
        <f t="shared" si="1"/>
        <v>1.36</v>
      </c>
      <c r="AG12" s="14">
        <v>50</v>
      </c>
      <c r="AH12" s="14" t="s">
        <v>79</v>
      </c>
      <c r="AI12" s="14" t="s">
        <v>41</v>
      </c>
      <c r="AJ12" s="14" t="s">
        <v>60</v>
      </c>
      <c r="AK12" s="14" t="s">
        <v>46</v>
      </c>
      <c r="AL12" s="14" t="s">
        <v>48</v>
      </c>
      <c r="AM12" s="14"/>
      <c r="AN12" s="14"/>
      <c r="AO12" s="7"/>
      <c r="AP12" s="14"/>
      <c r="AQ12" s="31">
        <f t="shared" si="2"/>
        <v>1.36</v>
      </c>
      <c r="AR12" s="14">
        <v>50</v>
      </c>
      <c r="AS12" s="14" t="s">
        <v>79</v>
      </c>
      <c r="AT12" s="14" t="s">
        <v>41</v>
      </c>
      <c r="AU12" s="14" t="s">
        <v>60</v>
      </c>
      <c r="AV12" s="14" t="s">
        <v>46</v>
      </c>
      <c r="AW12" s="14" t="s">
        <v>48</v>
      </c>
      <c r="AX12" s="14"/>
      <c r="AY12" s="14"/>
      <c r="AZ12" s="7"/>
      <c r="BA12" s="14"/>
      <c r="BB12" s="31">
        <f t="shared" si="3"/>
        <v>1.36</v>
      </c>
      <c r="BC12" s="14">
        <v>50</v>
      </c>
      <c r="BD12" s="14" t="s">
        <v>79</v>
      </c>
      <c r="BE12" s="14" t="s">
        <v>41</v>
      </c>
      <c r="BF12" s="14" t="s">
        <v>60</v>
      </c>
      <c r="BG12" s="14" t="s">
        <v>46</v>
      </c>
      <c r="BH12" s="14" t="s">
        <v>48</v>
      </c>
      <c r="BI12" s="14"/>
      <c r="BJ12" s="14"/>
      <c r="BK12" s="7"/>
      <c r="BL12" s="14"/>
      <c r="BM12" s="31">
        <f t="shared" si="4"/>
        <v>1.36</v>
      </c>
      <c r="BN12" s="14">
        <v>50</v>
      </c>
      <c r="BO12" s="14" t="s">
        <v>79</v>
      </c>
      <c r="BP12" s="14" t="s">
        <v>41</v>
      </c>
      <c r="BQ12" s="14" t="s">
        <v>60</v>
      </c>
      <c r="BR12" s="14" t="s">
        <v>46</v>
      </c>
      <c r="BS12" s="14" t="s">
        <v>48</v>
      </c>
      <c r="BT12" s="14"/>
      <c r="BU12" s="14"/>
      <c r="BV12" s="7"/>
      <c r="BW12" s="14"/>
      <c r="BX12" s="31" t="e">
        <f>#REF!</f>
        <v>#REF!</v>
      </c>
      <c r="BY12" s="14">
        <v>50</v>
      </c>
      <c r="BZ12" s="14" t="s">
        <v>79</v>
      </c>
      <c r="CA12" s="14" t="s">
        <v>41</v>
      </c>
      <c r="CB12" s="14" t="s">
        <v>60</v>
      </c>
      <c r="CC12" s="14" t="s">
        <v>46</v>
      </c>
      <c r="CD12" s="14" t="s">
        <v>48</v>
      </c>
      <c r="CE12" s="14"/>
      <c r="CF12" s="14"/>
      <c r="CG12" s="7"/>
      <c r="CH12" s="14"/>
      <c r="CI12" s="31" t="e">
        <f>#REF!</f>
        <v>#REF!</v>
      </c>
      <c r="CJ12" s="14">
        <v>50</v>
      </c>
      <c r="CK12" s="14" t="s">
        <v>79</v>
      </c>
      <c r="CL12" s="14" t="s">
        <v>41</v>
      </c>
      <c r="CM12" s="14" t="s">
        <v>60</v>
      </c>
      <c r="CN12" s="14" t="s">
        <v>46</v>
      </c>
      <c r="CO12" s="14" t="s">
        <v>48</v>
      </c>
      <c r="CP12" s="14"/>
      <c r="CQ12" s="14"/>
      <c r="CR12" s="7"/>
      <c r="CS12" s="14"/>
      <c r="CT12" s="31" t="str">
        <f t="shared" si="5"/>
        <v>MINIMUM</v>
      </c>
      <c r="CU12" s="14">
        <v>50</v>
      </c>
    </row>
    <row r="13" spans="1:176" ht="65.25" customHeight="1" thickBot="1" x14ac:dyDescent="0.3">
      <c r="A13" s="1">
        <v>7</v>
      </c>
      <c r="B13" s="14" t="s">
        <v>76</v>
      </c>
      <c r="C13" s="31">
        <v>1.36</v>
      </c>
      <c r="D13" s="40">
        <v>0.03</v>
      </c>
      <c r="E13" s="40">
        <v>0.03</v>
      </c>
      <c r="F13" s="40">
        <v>-0.02</v>
      </c>
      <c r="G13" s="30">
        <v>0.02</v>
      </c>
      <c r="H13" s="31">
        <v>0.84899999999999998</v>
      </c>
      <c r="I13" s="14">
        <v>0</v>
      </c>
      <c r="J13" s="39" t="s">
        <v>92</v>
      </c>
      <c r="K13" s="14" t="s">
        <v>76</v>
      </c>
      <c r="L13" s="14" t="s">
        <v>80</v>
      </c>
      <c r="M13" s="14" t="s">
        <v>41</v>
      </c>
      <c r="N13" s="14" t="s">
        <v>60</v>
      </c>
      <c r="O13" s="14" t="s">
        <v>46</v>
      </c>
      <c r="P13" s="14" t="s">
        <v>48</v>
      </c>
      <c r="Q13" s="14"/>
      <c r="R13" s="14"/>
      <c r="S13" s="7"/>
      <c r="T13" s="14"/>
      <c r="U13" s="31">
        <f t="shared" si="0"/>
        <v>1.36</v>
      </c>
      <c r="V13" s="14">
        <v>50</v>
      </c>
      <c r="W13" s="14" t="s">
        <v>80</v>
      </c>
      <c r="X13" s="14" t="s">
        <v>41</v>
      </c>
      <c r="Y13" s="14" t="s">
        <v>60</v>
      </c>
      <c r="Z13" s="14" t="s">
        <v>46</v>
      </c>
      <c r="AA13" s="14" t="s">
        <v>48</v>
      </c>
      <c r="AB13" s="14"/>
      <c r="AC13" s="14"/>
      <c r="AD13" s="7"/>
      <c r="AE13" s="14"/>
      <c r="AF13" s="31">
        <f t="shared" si="1"/>
        <v>1.36</v>
      </c>
      <c r="AG13" s="14">
        <v>50</v>
      </c>
      <c r="AH13" s="14" t="s">
        <v>80</v>
      </c>
      <c r="AI13" s="14" t="s">
        <v>41</v>
      </c>
      <c r="AJ13" s="14" t="s">
        <v>60</v>
      </c>
      <c r="AK13" s="14" t="s">
        <v>46</v>
      </c>
      <c r="AL13" s="14" t="s">
        <v>48</v>
      </c>
      <c r="AM13" s="14"/>
      <c r="AN13" s="14"/>
      <c r="AO13" s="7"/>
      <c r="AP13" s="14"/>
      <c r="AQ13" s="31">
        <f t="shared" si="2"/>
        <v>1.36</v>
      </c>
      <c r="AR13" s="14">
        <v>50</v>
      </c>
      <c r="AS13" s="14" t="s">
        <v>80</v>
      </c>
      <c r="AT13" s="14" t="s">
        <v>41</v>
      </c>
      <c r="AU13" s="14" t="s">
        <v>60</v>
      </c>
      <c r="AV13" s="14" t="s">
        <v>46</v>
      </c>
      <c r="AW13" s="14" t="s">
        <v>48</v>
      </c>
      <c r="AX13" s="14"/>
      <c r="AY13" s="14"/>
      <c r="AZ13" s="7"/>
      <c r="BA13" s="14"/>
      <c r="BB13" s="31">
        <f t="shared" si="3"/>
        <v>1.36</v>
      </c>
      <c r="BC13" s="14">
        <v>50</v>
      </c>
      <c r="BD13" s="14" t="s">
        <v>80</v>
      </c>
      <c r="BE13" s="14" t="s">
        <v>41</v>
      </c>
      <c r="BF13" s="14" t="s">
        <v>60</v>
      </c>
      <c r="BG13" s="14" t="s">
        <v>46</v>
      </c>
      <c r="BH13" s="14" t="s">
        <v>48</v>
      </c>
      <c r="BI13" s="14"/>
      <c r="BJ13" s="14"/>
      <c r="BK13" s="7"/>
      <c r="BL13" s="14"/>
      <c r="BM13" s="31">
        <f t="shared" si="4"/>
        <v>1.36</v>
      </c>
      <c r="BN13" s="14">
        <v>50</v>
      </c>
      <c r="BO13" s="14" t="s">
        <v>80</v>
      </c>
      <c r="BP13" s="14" t="s">
        <v>41</v>
      </c>
      <c r="BQ13" s="14" t="s">
        <v>60</v>
      </c>
      <c r="BR13" s="14" t="s">
        <v>46</v>
      </c>
      <c r="BS13" s="14" t="s">
        <v>48</v>
      </c>
      <c r="BT13" s="14"/>
      <c r="BU13" s="14"/>
      <c r="BV13" s="7"/>
      <c r="BW13" s="14"/>
      <c r="BX13" s="31" t="e">
        <f>#REF!</f>
        <v>#REF!</v>
      </c>
      <c r="BY13" s="14">
        <v>50</v>
      </c>
      <c r="BZ13" s="14" t="s">
        <v>80</v>
      </c>
      <c r="CA13" s="14" t="s">
        <v>41</v>
      </c>
      <c r="CB13" s="14" t="s">
        <v>60</v>
      </c>
      <c r="CC13" s="14" t="s">
        <v>46</v>
      </c>
      <c r="CD13" s="14" t="s">
        <v>48</v>
      </c>
      <c r="CE13" s="14"/>
      <c r="CF13" s="14"/>
      <c r="CG13" s="7"/>
      <c r="CH13" s="14"/>
      <c r="CI13" s="31" t="e">
        <f>#REF!</f>
        <v>#REF!</v>
      </c>
      <c r="CJ13" s="14">
        <v>50</v>
      </c>
      <c r="CK13" s="14" t="s">
        <v>80</v>
      </c>
      <c r="CL13" s="14" t="s">
        <v>41</v>
      </c>
      <c r="CM13" s="14" t="s">
        <v>60</v>
      </c>
      <c r="CN13" s="14" t="s">
        <v>46</v>
      </c>
      <c r="CO13" s="14" t="s">
        <v>48</v>
      </c>
      <c r="CP13" s="14"/>
      <c r="CQ13" s="14"/>
      <c r="CR13" s="7"/>
      <c r="CS13" s="14"/>
      <c r="CT13" s="31" t="str">
        <f t="shared" si="5"/>
        <v>MINIMUM</v>
      </c>
      <c r="CU13" s="14">
        <v>50</v>
      </c>
    </row>
    <row r="14" spans="1:17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T14" s="10"/>
      <c r="U14" s="10"/>
      <c r="V14" s="10"/>
      <c r="W14" s="10"/>
      <c r="X14" s="10"/>
      <c r="Y14" s="10"/>
      <c r="AE14" s="10"/>
      <c r="AF14" s="10"/>
      <c r="AG14" s="10"/>
      <c r="AH14" s="10"/>
      <c r="AI14" s="10"/>
      <c r="AJ14" s="10"/>
      <c r="AP14" s="10"/>
      <c r="AQ14" s="10"/>
      <c r="AR14" s="10"/>
      <c r="AS14" s="10"/>
      <c r="AT14" s="10"/>
      <c r="AU14" s="10"/>
      <c r="BA14" s="10"/>
      <c r="BB14" s="10"/>
      <c r="BC14" s="10"/>
      <c r="BD14" s="2"/>
      <c r="BE14" s="10"/>
      <c r="BF14" s="10"/>
      <c r="BL14" s="10"/>
      <c r="BM14" s="10"/>
      <c r="BN14" s="10"/>
      <c r="BO14" s="2"/>
      <c r="BP14" s="10"/>
      <c r="BQ14" s="10"/>
      <c r="BW14" s="10"/>
      <c r="BX14" s="10"/>
      <c r="BY14" s="10"/>
      <c r="BZ14" s="2"/>
      <c r="CA14" s="10"/>
      <c r="CB14" s="10"/>
      <c r="CH14" s="10"/>
      <c r="CI14" s="10"/>
      <c r="CJ14" s="10"/>
      <c r="CK14" s="2"/>
      <c r="CL14" s="10"/>
      <c r="CM14" s="10"/>
      <c r="CS14" s="10"/>
      <c r="CT14" s="10"/>
      <c r="CU14" s="10"/>
      <c r="CV14" s="2"/>
      <c r="CW14" s="10"/>
      <c r="CX14" s="10"/>
      <c r="DD14" s="10"/>
      <c r="DE14" s="10"/>
      <c r="DF14" s="10"/>
      <c r="DG14" s="2"/>
      <c r="DH14" s="10"/>
      <c r="DI14" s="10"/>
      <c r="DO14" s="10"/>
      <c r="DP14" s="10"/>
      <c r="DQ14" s="10"/>
      <c r="DR14" s="2"/>
      <c r="DS14" s="10"/>
      <c r="DT14" s="10"/>
      <c r="DZ14" s="10"/>
      <c r="EA14" s="10"/>
      <c r="EB14" s="10"/>
      <c r="EC14" s="2"/>
      <c r="ED14" s="10"/>
      <c r="EE14" s="10"/>
      <c r="EK14" s="10"/>
      <c r="EL14" s="10"/>
      <c r="EM14" s="10"/>
      <c r="EN14" s="2"/>
      <c r="EO14" s="10"/>
      <c r="EP14" s="10"/>
      <c r="EV14" s="10"/>
      <c r="EW14" s="10"/>
      <c r="EX14" s="10"/>
    </row>
    <row r="15" spans="1:17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9"/>
      <c r="AB15" s="9"/>
      <c r="AC15" s="9"/>
      <c r="AD15" s="9"/>
      <c r="AE15" s="10"/>
      <c r="AF15" s="10"/>
      <c r="AG15" s="10"/>
      <c r="AH15" s="10"/>
      <c r="AI15" s="10"/>
      <c r="AJ15" s="10"/>
      <c r="AK15" s="9"/>
      <c r="AL15" s="9"/>
      <c r="AM15" s="9"/>
      <c r="AN15" s="9"/>
      <c r="AO15" s="9"/>
      <c r="AP15" s="10"/>
      <c r="AQ15" s="10"/>
      <c r="AR15" s="10"/>
      <c r="AS15" s="10"/>
      <c r="AT15" s="10"/>
      <c r="AU15" s="10"/>
      <c r="AV15" s="9"/>
      <c r="AW15" s="9"/>
      <c r="AX15" s="9"/>
      <c r="AY15" s="9"/>
      <c r="AZ15" s="9"/>
      <c r="BA15" s="10"/>
      <c r="BB15" s="10"/>
      <c r="BC15" s="10"/>
      <c r="BD15" s="2"/>
      <c r="BE15" s="10"/>
      <c r="BF15" s="10"/>
      <c r="BG15" s="9"/>
      <c r="BH15" s="9"/>
      <c r="BI15" s="9"/>
      <c r="BJ15" s="9"/>
      <c r="BK15" s="9"/>
      <c r="BL15" s="10"/>
      <c r="BM15" s="10"/>
      <c r="BN15" s="10"/>
      <c r="BO15" s="2"/>
      <c r="BP15" s="10"/>
      <c r="BQ15" s="10"/>
      <c r="BR15" s="9"/>
      <c r="BS15" s="9"/>
      <c r="BT15" s="9"/>
      <c r="BU15" s="9"/>
      <c r="BV15" s="9"/>
      <c r="BW15" s="10"/>
      <c r="BX15" s="10"/>
      <c r="BY15" s="10"/>
      <c r="BZ15" s="2"/>
      <c r="CA15" s="10"/>
      <c r="CB15" s="10"/>
      <c r="CC15" s="9"/>
      <c r="CD15" s="9"/>
      <c r="CE15" s="9"/>
      <c r="CF15" s="9"/>
      <c r="CG15" s="9"/>
      <c r="CH15" s="10"/>
      <c r="CI15" s="10"/>
      <c r="CJ15" s="10"/>
      <c r="CK15" s="2"/>
      <c r="CL15" s="10"/>
      <c r="CM15" s="10"/>
      <c r="CN15" s="9"/>
      <c r="CO15" s="9"/>
      <c r="CP15" s="9"/>
      <c r="CQ15" s="9"/>
      <c r="CR15" s="9"/>
      <c r="CS15" s="10"/>
      <c r="CT15" s="10"/>
      <c r="CU15" s="10"/>
      <c r="CV15" s="2"/>
      <c r="CW15" s="10"/>
      <c r="CX15" s="10"/>
      <c r="CY15" s="9"/>
      <c r="CZ15" s="9"/>
      <c r="DA15" s="9"/>
      <c r="DB15" s="9"/>
      <c r="DC15" s="9"/>
      <c r="DD15" s="10"/>
      <c r="DE15" s="10"/>
      <c r="DF15" s="10"/>
      <c r="DG15" s="2"/>
      <c r="DH15" s="10"/>
      <c r="DI15" s="10"/>
      <c r="DJ15" s="9"/>
      <c r="DK15" s="9"/>
      <c r="DL15" s="9"/>
      <c r="DM15" s="9"/>
      <c r="DN15" s="9"/>
      <c r="DO15" s="10"/>
      <c r="DP15" s="10"/>
      <c r="DQ15" s="10"/>
      <c r="DR15" s="2"/>
      <c r="DS15" s="10"/>
      <c r="DT15" s="10"/>
      <c r="DU15" s="9"/>
      <c r="DV15" s="9"/>
      <c r="DW15" s="9"/>
      <c r="DX15" s="9"/>
      <c r="DY15" s="9"/>
      <c r="DZ15" s="10"/>
      <c r="EA15" s="10"/>
      <c r="EB15" s="10"/>
      <c r="EC15" s="2"/>
      <c r="ED15" s="10"/>
      <c r="EE15" s="10"/>
      <c r="EF15" s="9"/>
      <c r="EG15" s="9"/>
      <c r="EH15" s="9"/>
      <c r="EI15" s="9"/>
      <c r="EJ15" s="9"/>
      <c r="EK15" s="10"/>
      <c r="EL15" s="10"/>
      <c r="EM15" s="10"/>
      <c r="EN15" s="2"/>
      <c r="EO15" s="10"/>
      <c r="EP15" s="10"/>
      <c r="EQ15" s="9"/>
      <c r="ER15" s="9"/>
      <c r="ES15" s="9"/>
      <c r="ET15" s="9"/>
      <c r="EU15" s="9"/>
      <c r="EV15" s="10"/>
      <c r="EW15" s="10"/>
      <c r="EX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Configuration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Thompson</dc:creator>
  <cp:lastModifiedBy>Steve Purcell (Northwest Contract Services)</cp:lastModifiedBy>
  <dcterms:created xsi:type="dcterms:W3CDTF">2016-08-27T19:58:31Z</dcterms:created>
  <dcterms:modified xsi:type="dcterms:W3CDTF">2019-10-23T15:51:58Z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v-stpurc@microsoft.com</vt:lpwstr>
  </property>
  <property fmtid="{D5CDD505-2E9C-101B-9397-08002B2CF9AE}" pid="5" name="MSIP_Label_f42aa342-8706-4288-bd11-ebb85995028c_SetDate">
    <vt:lpwstr>2018-04-20T21:16:06.5976465Z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