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v-stpur\Documents\Tess_Work\"/>
    </mc:Choice>
  </mc:AlternateContent>
  <xr:revisionPtr revIDLastSave="0" documentId="13_ncr:1_{66EC2733-3AB9-4FC8-86A6-E6CD64853772}" xr6:coauthVersionLast="40" xr6:coauthVersionMax="45" xr10:uidLastSave="{00000000-0000-0000-0000-000000000000}"/>
  <bookViews>
    <workbookView xWindow="435" yWindow="540" windowWidth="21540" windowHeight="11925" tabRatio="757" activeTab="3" xr2:uid="{00000000-000D-0000-FFFF-FFFF00000000}"/>
  </bookViews>
  <sheets>
    <sheet name="Test Info" sheetId="10" r:id="rId1"/>
    <sheet name="25 MHz" sheetId="12" r:id="rId2"/>
    <sheet name="148 MHz" sheetId="7" r:id="rId3"/>
    <sheet name="297 MHz" sheetId="11" r:id="rId4"/>
    <sheet name="371 MHz" sheetId="13" r:id="rId5"/>
    <sheet name="594 MHz" sheetId="4" r:id="rId6"/>
    <sheet name="CSV import v2 H2.0" sheetId="9" r:id="rId7"/>
    <sheet name="CSV import v2 H1.4b" sheetId="6" r:id="rId8"/>
    <sheet name="MHT import 594" sheetId="1" r:id="rId9"/>
    <sheet name="MHT import 297" sheetId="3" r:id="rId10"/>
  </sheets>
  <definedNames>
    <definedName name="OverallSummaryTable" localSheetId="7">'CSV import v2 H1.4b'!#REF!</definedName>
    <definedName name="OverallSummaryTable" localSheetId="6">'CSV import v2 H2.0'!#REF!</definedName>
    <definedName name="OverallSummaryTable" localSheetId="9">'MHT import 297'!#REF!</definedName>
    <definedName name="OverallSummaryTable" localSheetId="8">'MHT import 594'!#REF!</definedName>
    <definedName name="Test12003" localSheetId="4">'371 MHz'!#REF!</definedName>
    <definedName name="Test12003" localSheetId="5">'594 MHz'!#REF!</definedName>
    <definedName name="Test2" localSheetId="2">'148 MHz'!#REF!</definedName>
    <definedName name="Test2" localSheetId="1">'25 MHz'!#REF!</definedName>
    <definedName name="Test300" localSheetId="2">'148 MHz'!#REF!</definedName>
    <definedName name="Test300" localSheetId="1">'25 MHz'!#REF!</definedName>
    <definedName name="Test502" localSheetId="2">'148 MHz'!#REF!</definedName>
    <definedName name="Test502" localSheetId="1">'25 MHz'!#REF!</definedName>
    <definedName name="Test604" localSheetId="2">'148 MHz'!#REF!</definedName>
    <definedName name="Test604" localSheetId="1">'25 MHz'!#REF!</definedName>
    <definedName name="Test701" localSheetId="2">'148 MHz'!$BR$1</definedName>
    <definedName name="Test701" localSheetId="1">'25 MHz'!$BR$1</definedName>
    <definedName name="Test708" localSheetId="2">'148 MHz'!#REF!</definedName>
    <definedName name="Test708" localSheetId="1">'25 MHz'!#REF!</definedName>
    <definedName name="Test70801" localSheetId="4">'371 MHz'!#REF!</definedName>
    <definedName name="Test70801" localSheetId="5">'594 MHz'!#REF!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6" l="1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DR6" i="13" l="1"/>
  <c r="DP6" i="13"/>
  <c r="DN6" i="13"/>
  <c r="DL6" i="13"/>
  <c r="DI6" i="13"/>
  <c r="DF6" i="13"/>
  <c r="DD6" i="13"/>
  <c r="DA6" i="13"/>
  <c r="CX6" i="13"/>
  <c r="CV6" i="13"/>
  <c r="CS6" i="13"/>
  <c r="CP6" i="13"/>
  <c r="CN6" i="13"/>
  <c r="CK6" i="13"/>
  <c r="CH6" i="13"/>
  <c r="CF6" i="13"/>
  <c r="CE6" i="13"/>
  <c r="CD6" i="13"/>
  <c r="CC6" i="13"/>
  <c r="CB6" i="13"/>
  <c r="CA6" i="13"/>
  <c r="BZ6" i="13"/>
  <c r="BY6" i="13"/>
  <c r="BX6" i="13"/>
  <c r="BW6" i="13"/>
  <c r="BV6" i="13"/>
  <c r="BU6" i="13"/>
  <c r="BT6" i="13"/>
  <c r="BS6" i="13"/>
  <c r="BR6" i="13"/>
  <c r="BQ6" i="13"/>
  <c r="BP6" i="13"/>
  <c r="BO6" i="13"/>
  <c r="BM6" i="13"/>
  <c r="BL6" i="13"/>
  <c r="BK6" i="13"/>
  <c r="BJ6" i="13"/>
  <c r="BI6" i="13"/>
  <c r="BH6" i="13"/>
  <c r="BG6" i="13"/>
  <c r="BF6" i="13"/>
  <c r="BE6" i="13"/>
  <c r="BD6" i="13"/>
  <c r="BC6" i="13"/>
  <c r="BB6" i="13"/>
  <c r="BA6" i="13"/>
  <c r="AZ6" i="13"/>
  <c r="AY6" i="13"/>
  <c r="AX6" i="13"/>
  <c r="AW6" i="13"/>
  <c r="AV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A6" i="13"/>
  <c r="Y6" i="13"/>
  <c r="W6" i="13"/>
  <c r="R6" i="13"/>
  <c r="Q6" i="13"/>
  <c r="P6" i="13"/>
  <c r="DR5" i="13"/>
  <c r="DP5" i="13"/>
  <c r="DN5" i="13"/>
  <c r="DL5" i="13"/>
  <c r="DI5" i="13"/>
  <c r="DF5" i="13"/>
  <c r="DD5" i="13"/>
  <c r="DA5" i="13"/>
  <c r="CX5" i="13"/>
  <c r="CV5" i="13"/>
  <c r="CS5" i="13"/>
  <c r="CP5" i="13"/>
  <c r="CN5" i="13"/>
  <c r="CK5" i="13"/>
  <c r="CH5" i="13"/>
  <c r="CF5" i="13"/>
  <c r="CE5" i="13"/>
  <c r="CD5" i="13"/>
  <c r="CC5" i="13"/>
  <c r="CB5" i="13"/>
  <c r="CA5" i="13"/>
  <c r="BZ5" i="13"/>
  <c r="BY5" i="13"/>
  <c r="BX5" i="13"/>
  <c r="BW5" i="13"/>
  <c r="BS5" i="13"/>
  <c r="BR5" i="13"/>
  <c r="BQ5" i="13"/>
  <c r="BP5" i="13"/>
  <c r="BO5" i="13"/>
  <c r="BN5" i="13"/>
  <c r="BM5" i="13"/>
  <c r="BL5" i="13"/>
  <c r="BK5" i="13"/>
  <c r="BJ5" i="13"/>
  <c r="BI5" i="13"/>
  <c r="BH5" i="13"/>
  <c r="BG5" i="13"/>
  <c r="BF5" i="13"/>
  <c r="BE5" i="13"/>
  <c r="BD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G5" i="13"/>
  <c r="AF5" i="13"/>
  <c r="AE5" i="13"/>
  <c r="AD5" i="13"/>
  <c r="AC5" i="13"/>
  <c r="AB5" i="13"/>
  <c r="AA5" i="13"/>
  <c r="Z5" i="13"/>
  <c r="Y5" i="13"/>
  <c r="X5" i="13"/>
  <c r="W5" i="13"/>
  <c r="V5" i="13"/>
  <c r="S5" i="13"/>
  <c r="DQ4" i="13"/>
  <c r="DQ5" i="13" s="1"/>
  <c r="DO4" i="13"/>
  <c r="DO5" i="13" s="1"/>
  <c r="DM4" i="13"/>
  <c r="DM5" i="13" s="1"/>
  <c r="DK4" i="13"/>
  <c r="DK5" i="13" s="1"/>
  <c r="DJ4" i="13"/>
  <c r="DJ6" i="13" s="1"/>
  <c r="DI4" i="13"/>
  <c r="DH4" i="13"/>
  <c r="DH5" i="13" s="1"/>
  <c r="DG4" i="13"/>
  <c r="DG5" i="13" s="1"/>
  <c r="DF4" i="13"/>
  <c r="DE4" i="13"/>
  <c r="DE5" i="13" s="1"/>
  <c r="DC4" i="13"/>
  <c r="DC5" i="13" s="1"/>
  <c r="DB4" i="13"/>
  <c r="DB6" i="13" s="1"/>
  <c r="DA4" i="13"/>
  <c r="CZ4" i="13"/>
  <c r="CZ5" i="13" s="1"/>
  <c r="CY4" i="13"/>
  <c r="CY5" i="13" s="1"/>
  <c r="CX4" i="13"/>
  <c r="CW4" i="13"/>
  <c r="CW5" i="13" s="1"/>
  <c r="CU4" i="13"/>
  <c r="CU6" i="13" s="1"/>
  <c r="CT4" i="13"/>
  <c r="CT6" i="13" s="1"/>
  <c r="CS4" i="13"/>
  <c r="CR4" i="13"/>
  <c r="CR5" i="13" s="1"/>
  <c r="CQ4" i="13"/>
  <c r="CQ5" i="13" s="1"/>
  <c r="CP4" i="13"/>
  <c r="CO4" i="13"/>
  <c r="CO5" i="13" s="1"/>
  <c r="CM4" i="13"/>
  <c r="CM5" i="13" s="1"/>
  <c r="CL4" i="13"/>
  <c r="CL6" i="13" s="1"/>
  <c r="CK4" i="13"/>
  <c r="CJ4" i="13"/>
  <c r="CJ5" i="13" s="1"/>
  <c r="CI4" i="13"/>
  <c r="CI5" i="13" s="1"/>
  <c r="CH4" i="13"/>
  <c r="CG4" i="13"/>
  <c r="CG5" i="13" s="1"/>
  <c r="BV4" i="13"/>
  <c r="BV5" i="13" s="1"/>
  <c r="BU4" i="13"/>
  <c r="BU5" i="13" s="1"/>
  <c r="BT4" i="13"/>
  <c r="BT5" i="13" s="1"/>
  <c r="BN4" i="13"/>
  <c r="BN6" i="13" s="1"/>
  <c r="BC4" i="13"/>
  <c r="BC5" i="13" s="1"/>
  <c r="BB4" i="13"/>
  <c r="BB5" i="13" s="1"/>
  <c r="BA4" i="13"/>
  <c r="BA5" i="13" s="1"/>
  <c r="AU4" i="13"/>
  <c r="AU6" i="13" s="1"/>
  <c r="AJ4" i="13"/>
  <c r="AJ5" i="13" s="1"/>
  <c r="AI4" i="13"/>
  <c r="AI5" i="13" s="1"/>
  <c r="AH4" i="13"/>
  <c r="AH5" i="13" s="1"/>
  <c r="AB4" i="13"/>
  <c r="AB6" i="13" s="1"/>
  <c r="Z4" i="13"/>
  <c r="Z6" i="13" s="1"/>
  <c r="X4" i="13"/>
  <c r="X6" i="13" s="1"/>
  <c r="V4" i="13"/>
  <c r="V6" i="13" s="1"/>
  <c r="U4" i="13"/>
  <c r="U5" i="13" s="1"/>
  <c r="T4" i="13"/>
  <c r="T5" i="13" s="1"/>
  <c r="S4" i="13"/>
  <c r="S6" i="13" s="1"/>
  <c r="R4" i="13"/>
  <c r="R5" i="13" s="1"/>
  <c r="Q4" i="13"/>
  <c r="Q5" i="13" s="1"/>
  <c r="P4" i="13"/>
  <c r="P5" i="13" s="1"/>
  <c r="CI6" i="13" l="1"/>
  <c r="CT5" i="13"/>
  <c r="DB5" i="13"/>
  <c r="DJ5" i="13"/>
  <c r="CY6" i="13"/>
  <c r="DG6" i="13"/>
  <c r="CM6" i="13"/>
  <c r="DC6" i="13"/>
  <c r="DK6" i="13"/>
  <c r="CL5" i="13"/>
  <c r="CQ6" i="13"/>
  <c r="DO6" i="13"/>
  <c r="CU5" i="13"/>
  <c r="T6" i="13"/>
  <c r="CJ6" i="13"/>
  <c r="CR6" i="13"/>
  <c r="CZ6" i="13"/>
  <c r="DH6" i="13"/>
  <c r="U6" i="13"/>
  <c r="CG6" i="13"/>
  <c r="CO6" i="13"/>
  <c r="CW6" i="13"/>
  <c r="DE6" i="13"/>
  <c r="DM6" i="13"/>
  <c r="DQ6" i="13"/>
  <c r="CA6" i="12" l="1"/>
  <c r="BY6" i="12"/>
  <c r="BW6" i="12"/>
  <c r="BU6" i="12"/>
  <c r="BS6" i="12"/>
  <c r="BQ6" i="12"/>
  <c r="BO6" i="12"/>
  <c r="BM6" i="12"/>
  <c r="BK6" i="12"/>
  <c r="BI6" i="12"/>
  <c r="BG6" i="12"/>
  <c r="BE6" i="12"/>
  <c r="BC6" i="12"/>
  <c r="BA6" i="12"/>
  <c r="AY6" i="12"/>
  <c r="AW6" i="12"/>
  <c r="AV6" i="12"/>
  <c r="AT6" i="12"/>
  <c r="AS6" i="12"/>
  <c r="AR6" i="12"/>
  <c r="AQ6" i="12"/>
  <c r="AP6" i="12"/>
  <c r="AO6" i="12"/>
  <c r="AN6" i="12"/>
  <c r="AM6" i="12"/>
  <c r="AK6" i="12"/>
  <c r="AJ6" i="12"/>
  <c r="AI6" i="12"/>
  <c r="AH6" i="12"/>
  <c r="AG6" i="12"/>
  <c r="AF6" i="12"/>
  <c r="AE6" i="12"/>
  <c r="AD6" i="12"/>
  <c r="AB6" i="12"/>
  <c r="AA6" i="12"/>
  <c r="Z6" i="12"/>
  <c r="Y6" i="12"/>
  <c r="X6" i="12"/>
  <c r="W6" i="12"/>
  <c r="U6" i="12"/>
  <c r="T6" i="12"/>
  <c r="S6" i="12"/>
  <c r="R6" i="12"/>
  <c r="P6" i="12"/>
  <c r="CA5" i="12"/>
  <c r="BY5" i="12"/>
  <c r="BW5" i="12"/>
  <c r="BU5" i="12"/>
  <c r="BS5" i="12"/>
  <c r="BQ5" i="12"/>
  <c r="BO5" i="12"/>
  <c r="BM5" i="12"/>
  <c r="BK5" i="12"/>
  <c r="BI5" i="12"/>
  <c r="BG5" i="12"/>
  <c r="BE5" i="12"/>
  <c r="BC5" i="12"/>
  <c r="BA5" i="12"/>
  <c r="AY5" i="12"/>
  <c r="AU5" i="12"/>
  <c r="AT5" i="12"/>
  <c r="AS5" i="12"/>
  <c r="AR5" i="12"/>
  <c r="AQ5" i="12"/>
  <c r="AP5" i="12"/>
  <c r="AO5" i="12"/>
  <c r="AL5" i="12"/>
  <c r="AK5" i="12"/>
  <c r="AJ5" i="12"/>
  <c r="AI5" i="12"/>
  <c r="AH5" i="12"/>
  <c r="AG5" i="12"/>
  <c r="AF5" i="12"/>
  <c r="AC5" i="12"/>
  <c r="AB5" i="12"/>
  <c r="AA5" i="12"/>
  <c r="Z5" i="12"/>
  <c r="Y5" i="12"/>
  <c r="X5" i="12"/>
  <c r="W5" i="12"/>
  <c r="V5" i="12"/>
  <c r="R5" i="12"/>
  <c r="Q5" i="12"/>
  <c r="P5" i="12"/>
  <c r="BZ4" i="12"/>
  <c r="BZ6" i="12" s="1"/>
  <c r="BX4" i="12"/>
  <c r="BX5" i="12" s="1"/>
  <c r="BV4" i="12"/>
  <c r="BV6" i="12" s="1"/>
  <c r="BT4" i="12"/>
  <c r="BT6" i="12" s="1"/>
  <c r="BS4" i="12"/>
  <c r="BR4" i="12"/>
  <c r="BR6" i="12" s="1"/>
  <c r="BQ4" i="12"/>
  <c r="BP4" i="12"/>
  <c r="BP6" i="12" s="1"/>
  <c r="BN4" i="12"/>
  <c r="BN6" i="12" s="1"/>
  <c r="BM4" i="12"/>
  <c r="BL4" i="12"/>
  <c r="BL6" i="12" s="1"/>
  <c r="BK4" i="12"/>
  <c r="BJ4" i="12"/>
  <c r="BJ6" i="12" s="1"/>
  <c r="BH4" i="12"/>
  <c r="BH6" i="12" s="1"/>
  <c r="BG4" i="12"/>
  <c r="BF4" i="12"/>
  <c r="BF6" i="12" s="1"/>
  <c r="BE4" i="12"/>
  <c r="BD4" i="12"/>
  <c r="BD5" i="12" s="1"/>
  <c r="BB4" i="12"/>
  <c r="BB6" i="12" s="1"/>
  <c r="BA4" i="12"/>
  <c r="AZ4" i="12"/>
  <c r="AZ5" i="12" s="1"/>
  <c r="AY4" i="12"/>
  <c r="AX4" i="12"/>
  <c r="AX6" i="12" s="1"/>
  <c r="AW4" i="12"/>
  <c r="AW5" i="12" s="1"/>
  <c r="AV4" i="12"/>
  <c r="AV5" i="12" s="1"/>
  <c r="AU4" i="12"/>
  <c r="AU6" i="12" s="1"/>
  <c r="AN4" i="12"/>
  <c r="AN5" i="12" s="1"/>
  <c r="AM4" i="12"/>
  <c r="AM5" i="12" s="1"/>
  <c r="AL4" i="12"/>
  <c r="AL6" i="12" s="1"/>
  <c r="AE4" i="12"/>
  <c r="AE5" i="12" s="1"/>
  <c r="AD4" i="12"/>
  <c r="AD5" i="12" s="1"/>
  <c r="AC4" i="12"/>
  <c r="AC6" i="12" s="1"/>
  <c r="V4" i="12"/>
  <c r="V6" i="12" s="1"/>
  <c r="U4" i="12"/>
  <c r="U5" i="12" s="1"/>
  <c r="T4" i="12"/>
  <c r="T5" i="12" s="1"/>
  <c r="S4" i="12"/>
  <c r="S5" i="12" s="1"/>
  <c r="Q4" i="12"/>
  <c r="Q6" i="12" s="1"/>
  <c r="BL5" i="12" l="1"/>
  <c r="BX6" i="12"/>
  <c r="BH5" i="12"/>
  <c r="BD6" i="12"/>
  <c r="AZ6" i="12"/>
  <c r="BP5" i="12"/>
  <c r="AX5" i="12"/>
  <c r="BB5" i="12"/>
  <c r="BF5" i="12"/>
  <c r="BJ5" i="12"/>
  <c r="BN5" i="12"/>
  <c r="BR5" i="12"/>
  <c r="BV5" i="12"/>
  <c r="BZ5" i="12"/>
  <c r="BT5" i="12"/>
  <c r="CH3" i="9"/>
  <c r="AA6" i="4" l="1"/>
  <c r="AA5" i="4"/>
  <c r="Z5" i="4"/>
  <c r="Z4" i="4"/>
  <c r="Z6" i="4" s="1"/>
  <c r="AA3" i="9"/>
  <c r="AA1" i="9" s="1"/>
  <c r="Z3" i="9"/>
  <c r="Z19" i="9"/>
  <c r="AA8" i="9"/>
  <c r="AA19" i="9" s="1"/>
  <c r="Z8" i="9"/>
  <c r="AA5" i="9"/>
  <c r="AA6" i="9" s="1"/>
  <c r="AA7" i="9" s="1"/>
  <c r="Z5" i="9"/>
  <c r="Z6" i="9" s="1"/>
  <c r="Z7" i="9" s="1"/>
  <c r="AA4" i="9"/>
  <c r="Z4" i="9"/>
  <c r="Z1" i="9"/>
  <c r="AA2" i="9"/>
  <c r="Z2" i="9"/>
  <c r="AA24" i="9" l="1"/>
  <c r="AA12" i="9"/>
  <c r="AA22" i="9" s="1"/>
  <c r="AA10" i="9"/>
  <c r="AA20" i="9" s="1"/>
  <c r="AA13" i="9"/>
  <c r="AA23" i="9" s="1"/>
  <c r="AA11" i="9"/>
  <c r="AA21" i="9" s="1"/>
  <c r="Z13" i="9"/>
  <c r="Z23" i="9" s="1"/>
  <c r="Z11" i="9"/>
  <c r="Z21" i="9" s="1"/>
  <c r="Z14" i="9"/>
  <c r="Z24" i="9" s="1"/>
  <c r="Z12" i="9"/>
  <c r="Z22" i="9" s="1"/>
  <c r="Z10" i="9"/>
  <c r="Z20" i="9" s="1"/>
  <c r="K24" i="6" l="1"/>
  <c r="K23" i="6"/>
  <c r="K22" i="6"/>
  <c r="K21" i="6"/>
  <c r="K20" i="6"/>
  <c r="BV19" i="6"/>
  <c r="BT19" i="6"/>
  <c r="BR19" i="6"/>
  <c r="BP19" i="6"/>
  <c r="BJ19" i="6"/>
  <c r="BD19" i="6"/>
  <c r="AX19" i="6"/>
  <c r="AQ19" i="6"/>
  <c r="AP19" i="6"/>
  <c r="AH19" i="6"/>
  <c r="AG19" i="6"/>
  <c r="Y19" i="6"/>
  <c r="X19" i="6"/>
  <c r="M19" i="6"/>
  <c r="BW8" i="6"/>
  <c r="BW19" i="6" s="1"/>
  <c r="BV8" i="6"/>
  <c r="BU8" i="6"/>
  <c r="BU19" i="6" s="1"/>
  <c r="BT8" i="6"/>
  <c r="BS8" i="6"/>
  <c r="BS19" i="6" s="1"/>
  <c r="BR8" i="6"/>
  <c r="BQ8" i="6"/>
  <c r="BQ19" i="6" s="1"/>
  <c r="BP8" i="6"/>
  <c r="BO8" i="6"/>
  <c r="BO19" i="6" s="1"/>
  <c r="BN8" i="6"/>
  <c r="BN19" i="6" s="1"/>
  <c r="BM8" i="6"/>
  <c r="BM19" i="6" s="1"/>
  <c r="BL8" i="6"/>
  <c r="BL19" i="6" s="1"/>
  <c r="BK8" i="6"/>
  <c r="BK19" i="6" s="1"/>
  <c r="BJ8" i="6"/>
  <c r="BI8" i="6"/>
  <c r="BI19" i="6" s="1"/>
  <c r="BH8" i="6"/>
  <c r="BH19" i="6" s="1"/>
  <c r="BG8" i="6"/>
  <c r="BG19" i="6" s="1"/>
  <c r="BF8" i="6"/>
  <c r="BF19" i="6" s="1"/>
  <c r="BE8" i="6"/>
  <c r="BE19" i="6" s="1"/>
  <c r="BD8" i="6"/>
  <c r="BC8" i="6"/>
  <c r="BC19" i="6" s="1"/>
  <c r="BB8" i="6"/>
  <c r="BB19" i="6" s="1"/>
  <c r="BA8" i="6"/>
  <c r="BA19" i="6" s="1"/>
  <c r="AZ8" i="6"/>
  <c r="AZ19" i="6" s="1"/>
  <c r="AY8" i="6"/>
  <c r="AY19" i="6" s="1"/>
  <c r="AX8" i="6"/>
  <c r="AW8" i="6"/>
  <c r="AW19" i="6" s="1"/>
  <c r="AV8" i="6"/>
  <c r="AV19" i="6" s="1"/>
  <c r="AU8" i="6"/>
  <c r="AU19" i="6" s="1"/>
  <c r="AT8" i="6"/>
  <c r="AT19" i="6" s="1"/>
  <c r="AS8" i="6"/>
  <c r="AS19" i="6" s="1"/>
  <c r="AR8" i="6"/>
  <c r="AR19" i="6" s="1"/>
  <c r="AQ8" i="6"/>
  <c r="AP8" i="6"/>
  <c r="AO8" i="6"/>
  <c r="AO19" i="6" s="1"/>
  <c r="AN8" i="6"/>
  <c r="AN19" i="6" s="1"/>
  <c r="AM8" i="6"/>
  <c r="AM19" i="6" s="1"/>
  <c r="AL8" i="6"/>
  <c r="AL19" i="6" s="1"/>
  <c r="AK8" i="6"/>
  <c r="AK19" i="6" s="1"/>
  <c r="AJ8" i="6"/>
  <c r="AJ19" i="6" s="1"/>
  <c r="AI8" i="6"/>
  <c r="AI19" i="6" s="1"/>
  <c r="AH8" i="6"/>
  <c r="AG8" i="6"/>
  <c r="AF8" i="6"/>
  <c r="AF19" i="6" s="1"/>
  <c r="AE8" i="6"/>
  <c r="AE19" i="6" s="1"/>
  <c r="AD8" i="6"/>
  <c r="AD19" i="6" s="1"/>
  <c r="AC8" i="6"/>
  <c r="AC19" i="6" s="1"/>
  <c r="AB8" i="6"/>
  <c r="AB19" i="6" s="1"/>
  <c r="AA8" i="6"/>
  <c r="AA19" i="6" s="1"/>
  <c r="Z8" i="6"/>
  <c r="Z19" i="6" s="1"/>
  <c r="Y8" i="6"/>
  <c r="X8" i="6"/>
  <c r="W8" i="6"/>
  <c r="W19" i="6" s="1"/>
  <c r="V8" i="6"/>
  <c r="V19" i="6" s="1"/>
  <c r="U8" i="6"/>
  <c r="U19" i="6" s="1"/>
  <c r="T8" i="6"/>
  <c r="T19" i="6" s="1"/>
  <c r="S8" i="6"/>
  <c r="S19" i="6" s="1"/>
  <c r="R8" i="6"/>
  <c r="R19" i="6" s="1"/>
  <c r="Q8" i="6"/>
  <c r="Q19" i="6" s="1"/>
  <c r="P8" i="6"/>
  <c r="P19" i="6" s="1"/>
  <c r="O8" i="6"/>
  <c r="O19" i="6" s="1"/>
  <c r="N8" i="6"/>
  <c r="N19" i="6" s="1"/>
  <c r="M8" i="6"/>
  <c r="L8" i="6"/>
  <c r="L19" i="6" s="1"/>
  <c r="BW5" i="6"/>
  <c r="BW6" i="6" s="1"/>
  <c r="BW7" i="6" s="1"/>
  <c r="BV5" i="6"/>
  <c r="BV6" i="6" s="1"/>
  <c r="BV7" i="6" s="1"/>
  <c r="BU5" i="6"/>
  <c r="BU6" i="6" s="1"/>
  <c r="BU7" i="6" s="1"/>
  <c r="BT5" i="6"/>
  <c r="BT6" i="6" s="1"/>
  <c r="BT7" i="6" s="1"/>
  <c r="BS5" i="6"/>
  <c r="BS6" i="6" s="1"/>
  <c r="BS7" i="6" s="1"/>
  <c r="BR5" i="6"/>
  <c r="BR6" i="6" s="1"/>
  <c r="BR7" i="6" s="1"/>
  <c r="BQ5" i="6"/>
  <c r="BQ6" i="6" s="1"/>
  <c r="BQ7" i="6" s="1"/>
  <c r="BP5" i="6"/>
  <c r="BP6" i="6" s="1"/>
  <c r="BP7" i="6" s="1"/>
  <c r="BO5" i="6"/>
  <c r="BO6" i="6" s="1"/>
  <c r="BO7" i="6" s="1"/>
  <c r="BN5" i="6"/>
  <c r="BN6" i="6" s="1"/>
  <c r="BN7" i="6" s="1"/>
  <c r="BM5" i="6"/>
  <c r="BM6" i="6" s="1"/>
  <c r="BM7" i="6" s="1"/>
  <c r="BL5" i="6"/>
  <c r="BL6" i="6" s="1"/>
  <c r="BL7" i="6" s="1"/>
  <c r="BK5" i="6"/>
  <c r="BK6" i="6" s="1"/>
  <c r="BK7" i="6" s="1"/>
  <c r="BJ5" i="6"/>
  <c r="BJ6" i="6" s="1"/>
  <c r="BJ7" i="6" s="1"/>
  <c r="BI5" i="6"/>
  <c r="BI6" i="6" s="1"/>
  <c r="BI7" i="6" s="1"/>
  <c r="BH5" i="6"/>
  <c r="BH6" i="6" s="1"/>
  <c r="BH7" i="6" s="1"/>
  <c r="BG5" i="6"/>
  <c r="BG6" i="6" s="1"/>
  <c r="BG7" i="6" s="1"/>
  <c r="BF5" i="6"/>
  <c r="BF6" i="6" s="1"/>
  <c r="BF7" i="6" s="1"/>
  <c r="BE5" i="6"/>
  <c r="BE6" i="6" s="1"/>
  <c r="BE7" i="6" s="1"/>
  <c r="BD5" i="6"/>
  <c r="BD6" i="6" s="1"/>
  <c r="BD7" i="6" s="1"/>
  <c r="BC5" i="6"/>
  <c r="BC6" i="6" s="1"/>
  <c r="BC7" i="6" s="1"/>
  <c r="BB5" i="6"/>
  <c r="BB6" i="6" s="1"/>
  <c r="BB7" i="6" s="1"/>
  <c r="BA5" i="6"/>
  <c r="BA6" i="6" s="1"/>
  <c r="BA7" i="6" s="1"/>
  <c r="AZ5" i="6"/>
  <c r="AZ6" i="6" s="1"/>
  <c r="AZ7" i="6" s="1"/>
  <c r="AY5" i="6"/>
  <c r="AY6" i="6" s="1"/>
  <c r="AY7" i="6" s="1"/>
  <c r="AX5" i="6"/>
  <c r="AX6" i="6" s="1"/>
  <c r="AX7" i="6" s="1"/>
  <c r="AW5" i="6"/>
  <c r="AW6" i="6" s="1"/>
  <c r="AW7" i="6" s="1"/>
  <c r="AV5" i="6"/>
  <c r="AV6" i="6" s="1"/>
  <c r="AV7" i="6" s="1"/>
  <c r="AU5" i="6"/>
  <c r="AU6" i="6" s="1"/>
  <c r="AU7" i="6" s="1"/>
  <c r="AT5" i="6"/>
  <c r="AT6" i="6" s="1"/>
  <c r="AT7" i="6" s="1"/>
  <c r="AS5" i="6"/>
  <c r="AS6" i="6" s="1"/>
  <c r="AS7" i="6" s="1"/>
  <c r="AR5" i="6"/>
  <c r="AR6" i="6" s="1"/>
  <c r="AR7" i="6" s="1"/>
  <c r="AQ5" i="6"/>
  <c r="AQ6" i="6" s="1"/>
  <c r="AQ7" i="6" s="1"/>
  <c r="AP5" i="6"/>
  <c r="AP6" i="6" s="1"/>
  <c r="AP7" i="6" s="1"/>
  <c r="AO5" i="6"/>
  <c r="AO6" i="6" s="1"/>
  <c r="AO7" i="6" s="1"/>
  <c r="AN5" i="6"/>
  <c r="AN6" i="6" s="1"/>
  <c r="AN7" i="6" s="1"/>
  <c r="AM5" i="6"/>
  <c r="AM6" i="6" s="1"/>
  <c r="AM7" i="6" s="1"/>
  <c r="AL5" i="6"/>
  <c r="AL6" i="6" s="1"/>
  <c r="AL7" i="6" s="1"/>
  <c r="AK5" i="6"/>
  <c r="AK6" i="6" s="1"/>
  <c r="AK7" i="6" s="1"/>
  <c r="AJ5" i="6"/>
  <c r="AJ6" i="6" s="1"/>
  <c r="AJ7" i="6" s="1"/>
  <c r="AI5" i="6"/>
  <c r="AI6" i="6" s="1"/>
  <c r="AI7" i="6" s="1"/>
  <c r="AH5" i="6"/>
  <c r="AH6" i="6" s="1"/>
  <c r="AH7" i="6" s="1"/>
  <c r="AG5" i="6"/>
  <c r="AG6" i="6" s="1"/>
  <c r="AG7" i="6" s="1"/>
  <c r="AF5" i="6"/>
  <c r="AF6" i="6" s="1"/>
  <c r="AF7" i="6" s="1"/>
  <c r="AE5" i="6"/>
  <c r="AE6" i="6" s="1"/>
  <c r="AE7" i="6" s="1"/>
  <c r="AD5" i="6"/>
  <c r="AD6" i="6" s="1"/>
  <c r="AD7" i="6" s="1"/>
  <c r="AC5" i="6"/>
  <c r="AC6" i="6" s="1"/>
  <c r="AC7" i="6" s="1"/>
  <c r="AB5" i="6"/>
  <c r="AB6" i="6" s="1"/>
  <c r="AB7" i="6" s="1"/>
  <c r="AA5" i="6"/>
  <c r="AA6" i="6" s="1"/>
  <c r="AA7" i="6" s="1"/>
  <c r="Z5" i="6"/>
  <c r="Z6" i="6" s="1"/>
  <c r="Z7" i="6" s="1"/>
  <c r="Y5" i="6"/>
  <c r="Y6" i="6" s="1"/>
  <c r="Y7" i="6" s="1"/>
  <c r="X5" i="6"/>
  <c r="X6" i="6" s="1"/>
  <c r="X7" i="6" s="1"/>
  <c r="W5" i="6"/>
  <c r="W6" i="6" s="1"/>
  <c r="W7" i="6" s="1"/>
  <c r="V5" i="6"/>
  <c r="V6" i="6" s="1"/>
  <c r="V7" i="6" s="1"/>
  <c r="U5" i="6"/>
  <c r="U6" i="6" s="1"/>
  <c r="U7" i="6" s="1"/>
  <c r="T5" i="6"/>
  <c r="T6" i="6" s="1"/>
  <c r="T7" i="6" s="1"/>
  <c r="S5" i="6"/>
  <c r="S6" i="6" s="1"/>
  <c r="S7" i="6" s="1"/>
  <c r="R5" i="6"/>
  <c r="R6" i="6" s="1"/>
  <c r="R7" i="6" s="1"/>
  <c r="Q5" i="6"/>
  <c r="Q6" i="6" s="1"/>
  <c r="Q7" i="6" s="1"/>
  <c r="P5" i="6"/>
  <c r="P6" i="6" s="1"/>
  <c r="P7" i="6" s="1"/>
  <c r="O5" i="6"/>
  <c r="O6" i="6" s="1"/>
  <c r="O7" i="6" s="1"/>
  <c r="N5" i="6"/>
  <c r="N6" i="6" s="1"/>
  <c r="N7" i="6" s="1"/>
  <c r="M5" i="6"/>
  <c r="M6" i="6" s="1"/>
  <c r="M7" i="6" s="1"/>
  <c r="L5" i="6"/>
  <c r="L6" i="6" s="1"/>
  <c r="L7" i="6" s="1"/>
  <c r="BW1" i="6"/>
  <c r="BV1" i="6"/>
  <c r="BU1" i="6"/>
  <c r="BT1" i="6"/>
  <c r="BS1" i="6"/>
  <c r="BR1" i="6"/>
  <c r="BQ1" i="6"/>
  <c r="BP1" i="6"/>
  <c r="BO1" i="6"/>
  <c r="BN1" i="6"/>
  <c r="BM1" i="6"/>
  <c r="R14" i="6" l="1"/>
  <c r="R24" i="6" s="1"/>
  <c r="R13" i="6"/>
  <c r="R23" i="6" s="1"/>
  <c r="R12" i="6"/>
  <c r="R22" i="6" s="1"/>
  <c r="R11" i="6"/>
  <c r="R21" i="6" s="1"/>
  <c r="R10" i="6"/>
  <c r="R20" i="6" s="1"/>
  <c r="AD14" i="6"/>
  <c r="AD24" i="6" s="1"/>
  <c r="AD13" i="6"/>
  <c r="AD23" i="6" s="1"/>
  <c r="AD12" i="6"/>
  <c r="AD22" i="6" s="1"/>
  <c r="AD11" i="6"/>
  <c r="AD21" i="6" s="1"/>
  <c r="AD10" i="6"/>
  <c r="AD20" i="6" s="1"/>
  <c r="AX14" i="6"/>
  <c r="AX24" i="6" s="1"/>
  <c r="AX13" i="6"/>
  <c r="AX23" i="6" s="1"/>
  <c r="AX12" i="6"/>
  <c r="AX22" i="6" s="1"/>
  <c r="AX11" i="6"/>
  <c r="AX21" i="6" s="1"/>
  <c r="AX10" i="6"/>
  <c r="AX20" i="6" s="1"/>
  <c r="Z14" i="6"/>
  <c r="Z24" i="6" s="1"/>
  <c r="Z13" i="6"/>
  <c r="Z23" i="6" s="1"/>
  <c r="Z12" i="6"/>
  <c r="Z22" i="6" s="1"/>
  <c r="Z11" i="6"/>
  <c r="Z21" i="6" s="1"/>
  <c r="Z10" i="6"/>
  <c r="Z20" i="6" s="1"/>
  <c r="AL14" i="6"/>
  <c r="AL24" i="6" s="1"/>
  <c r="AL13" i="6"/>
  <c r="AL23" i="6" s="1"/>
  <c r="AL12" i="6"/>
  <c r="AL22" i="6" s="1"/>
  <c r="AL11" i="6"/>
  <c r="AL21" i="6" s="1"/>
  <c r="AL10" i="6"/>
  <c r="AL20" i="6" s="1"/>
  <c r="AT14" i="6"/>
  <c r="AT24" i="6" s="1"/>
  <c r="AT13" i="6"/>
  <c r="AT23" i="6" s="1"/>
  <c r="AT12" i="6"/>
  <c r="AT22" i="6" s="1"/>
  <c r="AT11" i="6"/>
  <c r="AT21" i="6" s="1"/>
  <c r="AT10" i="6"/>
  <c r="AT20" i="6" s="1"/>
  <c r="BF14" i="6"/>
  <c r="BF24" i="6" s="1"/>
  <c r="BF13" i="6"/>
  <c r="BF23" i="6" s="1"/>
  <c r="BF12" i="6"/>
  <c r="BF22" i="6" s="1"/>
  <c r="BF10" i="6"/>
  <c r="BF20" i="6" s="1"/>
  <c r="BF11" i="6"/>
  <c r="BF21" i="6" s="1"/>
  <c r="BJ14" i="6"/>
  <c r="BJ24" i="6" s="1"/>
  <c r="BJ13" i="6"/>
  <c r="BJ23" i="6" s="1"/>
  <c r="BJ12" i="6"/>
  <c r="BJ22" i="6" s="1"/>
  <c r="BJ11" i="6"/>
  <c r="BJ21" i="6" s="1"/>
  <c r="BJ10" i="6"/>
  <c r="BJ20" i="6" s="1"/>
  <c r="BR14" i="6"/>
  <c r="BR24" i="6" s="1"/>
  <c r="BR13" i="6"/>
  <c r="BR23" i="6" s="1"/>
  <c r="BR12" i="6"/>
  <c r="BR22" i="6" s="1"/>
  <c r="BR11" i="6"/>
  <c r="BR21" i="6" s="1"/>
  <c r="BR10" i="6"/>
  <c r="BR20" i="6" s="1"/>
  <c r="BV14" i="6"/>
  <c r="BV24" i="6" s="1"/>
  <c r="BV13" i="6"/>
  <c r="BV23" i="6" s="1"/>
  <c r="BV12" i="6"/>
  <c r="BV22" i="6" s="1"/>
  <c r="BV11" i="6"/>
  <c r="BV21" i="6" s="1"/>
  <c r="BV10" i="6"/>
  <c r="BV20" i="6" s="1"/>
  <c r="N14" i="6"/>
  <c r="N24" i="6" s="1"/>
  <c r="N13" i="6"/>
  <c r="N23" i="6" s="1"/>
  <c r="N12" i="6"/>
  <c r="N22" i="6" s="1"/>
  <c r="N11" i="6"/>
  <c r="N21" i="6" s="1"/>
  <c r="N10" i="6"/>
  <c r="N20" i="6" s="1"/>
  <c r="V14" i="6"/>
  <c r="V24" i="6" s="1"/>
  <c r="V13" i="6"/>
  <c r="V23" i="6" s="1"/>
  <c r="V12" i="6"/>
  <c r="V22" i="6" s="1"/>
  <c r="V11" i="6"/>
  <c r="V21" i="6" s="1"/>
  <c r="V10" i="6"/>
  <c r="V20" i="6" s="1"/>
  <c r="AH14" i="6"/>
  <c r="AH24" i="6" s="1"/>
  <c r="AH13" i="6"/>
  <c r="AH23" i="6" s="1"/>
  <c r="AH12" i="6"/>
  <c r="AH22" i="6" s="1"/>
  <c r="AH11" i="6"/>
  <c r="AH21" i="6" s="1"/>
  <c r="AH10" i="6"/>
  <c r="AH20" i="6" s="1"/>
  <c r="AP14" i="6"/>
  <c r="AP24" i="6" s="1"/>
  <c r="AP13" i="6"/>
  <c r="AP23" i="6" s="1"/>
  <c r="AP12" i="6"/>
  <c r="AP22" i="6" s="1"/>
  <c r="AP11" i="6"/>
  <c r="AP21" i="6" s="1"/>
  <c r="AP10" i="6"/>
  <c r="AP20" i="6" s="1"/>
  <c r="BB14" i="6"/>
  <c r="BB24" i="6" s="1"/>
  <c r="BB13" i="6"/>
  <c r="BB23" i="6" s="1"/>
  <c r="BB12" i="6"/>
  <c r="BB22" i="6" s="1"/>
  <c r="BB11" i="6"/>
  <c r="BB21" i="6" s="1"/>
  <c r="BB10" i="6"/>
  <c r="BB20" i="6" s="1"/>
  <c r="BN14" i="6"/>
  <c r="BN24" i="6" s="1"/>
  <c r="BN13" i="6"/>
  <c r="BN23" i="6" s="1"/>
  <c r="BN12" i="6"/>
  <c r="BN22" i="6" s="1"/>
  <c r="BN11" i="6"/>
  <c r="BN21" i="6" s="1"/>
  <c r="BN10" i="6"/>
  <c r="BN20" i="6" s="1"/>
  <c r="O14" i="6"/>
  <c r="O24" i="6" s="1"/>
  <c r="O13" i="6"/>
  <c r="O23" i="6" s="1"/>
  <c r="O12" i="6"/>
  <c r="O22" i="6" s="1"/>
  <c r="O11" i="6"/>
  <c r="O21" i="6" s="1"/>
  <c r="O10" i="6"/>
  <c r="O20" i="6" s="1"/>
  <c r="S14" i="6"/>
  <c r="S24" i="6" s="1"/>
  <c r="S13" i="6"/>
  <c r="S23" i="6" s="1"/>
  <c r="S12" i="6"/>
  <c r="S22" i="6" s="1"/>
  <c r="S11" i="6"/>
  <c r="S21" i="6" s="1"/>
  <c r="S10" i="6"/>
  <c r="S20" i="6" s="1"/>
  <c r="W14" i="6"/>
  <c r="W24" i="6" s="1"/>
  <c r="W13" i="6"/>
  <c r="W23" i="6" s="1"/>
  <c r="W12" i="6"/>
  <c r="W22" i="6" s="1"/>
  <c r="W11" i="6"/>
  <c r="W21" i="6" s="1"/>
  <c r="W10" i="6"/>
  <c r="W20" i="6" s="1"/>
  <c r="AA14" i="6"/>
  <c r="AA24" i="6" s="1"/>
  <c r="AA13" i="6"/>
  <c r="AA23" i="6" s="1"/>
  <c r="AA12" i="6"/>
  <c r="AA22" i="6" s="1"/>
  <c r="AA11" i="6"/>
  <c r="AA21" i="6" s="1"/>
  <c r="AA10" i="6"/>
  <c r="AA20" i="6" s="1"/>
  <c r="AE14" i="6"/>
  <c r="AE24" i="6" s="1"/>
  <c r="AE13" i="6"/>
  <c r="AE23" i="6" s="1"/>
  <c r="AE12" i="6"/>
  <c r="AE22" i="6" s="1"/>
  <c r="AE11" i="6"/>
  <c r="AE21" i="6" s="1"/>
  <c r="AE10" i="6"/>
  <c r="AE20" i="6" s="1"/>
  <c r="AI14" i="6"/>
  <c r="AI24" i="6" s="1"/>
  <c r="AI13" i="6"/>
  <c r="AI23" i="6" s="1"/>
  <c r="AI12" i="6"/>
  <c r="AI22" i="6" s="1"/>
  <c r="AI11" i="6"/>
  <c r="AI21" i="6" s="1"/>
  <c r="AI10" i="6"/>
  <c r="AI20" i="6" s="1"/>
  <c r="AM14" i="6"/>
  <c r="AM24" i="6" s="1"/>
  <c r="AM13" i="6"/>
  <c r="AM23" i="6" s="1"/>
  <c r="AM12" i="6"/>
  <c r="AM22" i="6" s="1"/>
  <c r="AM11" i="6"/>
  <c r="AM21" i="6" s="1"/>
  <c r="AM10" i="6"/>
  <c r="AM20" i="6" s="1"/>
  <c r="AQ14" i="6"/>
  <c r="AQ24" i="6" s="1"/>
  <c r="AQ13" i="6"/>
  <c r="AQ23" i="6" s="1"/>
  <c r="AQ12" i="6"/>
  <c r="AQ22" i="6" s="1"/>
  <c r="AQ11" i="6"/>
  <c r="AQ21" i="6" s="1"/>
  <c r="AQ10" i="6"/>
  <c r="AQ20" i="6" s="1"/>
  <c r="AU14" i="6"/>
  <c r="AU24" i="6" s="1"/>
  <c r="AU13" i="6"/>
  <c r="AU23" i="6" s="1"/>
  <c r="AU12" i="6"/>
  <c r="AU22" i="6" s="1"/>
  <c r="AU11" i="6"/>
  <c r="AU21" i="6" s="1"/>
  <c r="AU10" i="6"/>
  <c r="AU20" i="6" s="1"/>
  <c r="AY14" i="6"/>
  <c r="AY24" i="6" s="1"/>
  <c r="AY13" i="6"/>
  <c r="AY23" i="6" s="1"/>
  <c r="AY12" i="6"/>
  <c r="AY22" i="6" s="1"/>
  <c r="AY11" i="6"/>
  <c r="AY21" i="6" s="1"/>
  <c r="AY10" i="6"/>
  <c r="AY20" i="6" s="1"/>
  <c r="BC14" i="6"/>
  <c r="BC24" i="6" s="1"/>
  <c r="BC13" i="6"/>
  <c r="BC23" i="6" s="1"/>
  <c r="BC12" i="6"/>
  <c r="BC22" i="6" s="1"/>
  <c r="BC11" i="6"/>
  <c r="BC21" i="6" s="1"/>
  <c r="BC10" i="6"/>
  <c r="BC20" i="6" s="1"/>
  <c r="BG14" i="6"/>
  <c r="BG24" i="6" s="1"/>
  <c r="BG13" i="6"/>
  <c r="BG23" i="6" s="1"/>
  <c r="BG12" i="6"/>
  <c r="BG22" i="6" s="1"/>
  <c r="BG11" i="6"/>
  <c r="BG21" i="6" s="1"/>
  <c r="BG10" i="6"/>
  <c r="BG20" i="6" s="1"/>
  <c r="BK14" i="6"/>
  <c r="BK24" i="6" s="1"/>
  <c r="BK13" i="6"/>
  <c r="BK23" i="6" s="1"/>
  <c r="BK12" i="6"/>
  <c r="BK22" i="6" s="1"/>
  <c r="BK11" i="6"/>
  <c r="BK21" i="6" s="1"/>
  <c r="BK10" i="6"/>
  <c r="BK20" i="6" s="1"/>
  <c r="BO14" i="6"/>
  <c r="BO24" i="6" s="1"/>
  <c r="BO13" i="6"/>
  <c r="BO23" i="6" s="1"/>
  <c r="BO12" i="6"/>
  <c r="BO22" i="6" s="1"/>
  <c r="BO11" i="6"/>
  <c r="BO21" i="6" s="1"/>
  <c r="BO10" i="6"/>
  <c r="BO20" i="6" s="1"/>
  <c r="BS14" i="6"/>
  <c r="BS24" i="6" s="1"/>
  <c r="BS13" i="6"/>
  <c r="BS23" i="6" s="1"/>
  <c r="BS12" i="6"/>
  <c r="BS22" i="6" s="1"/>
  <c r="BS11" i="6"/>
  <c r="BS21" i="6" s="1"/>
  <c r="BS10" i="6"/>
  <c r="BS20" i="6" s="1"/>
  <c r="BW14" i="6"/>
  <c r="BW24" i="6" s="1"/>
  <c r="BW13" i="6"/>
  <c r="BW23" i="6" s="1"/>
  <c r="BW12" i="6"/>
  <c r="BW22" i="6" s="1"/>
  <c r="BW11" i="6"/>
  <c r="BW21" i="6" s="1"/>
  <c r="BW10" i="6"/>
  <c r="BW20" i="6" s="1"/>
  <c r="L11" i="6"/>
  <c r="L21" i="6" s="1"/>
  <c r="L10" i="6"/>
  <c r="L20" i="6" s="1"/>
  <c r="L12" i="6"/>
  <c r="L22" i="6" s="1"/>
  <c r="L14" i="6"/>
  <c r="L24" i="6" s="1"/>
  <c r="L13" i="6"/>
  <c r="L23" i="6" s="1"/>
  <c r="P14" i="6"/>
  <c r="P24" i="6" s="1"/>
  <c r="P13" i="6"/>
  <c r="P23" i="6" s="1"/>
  <c r="P12" i="6"/>
  <c r="P22" i="6" s="1"/>
  <c r="P11" i="6"/>
  <c r="P21" i="6" s="1"/>
  <c r="P10" i="6"/>
  <c r="P20" i="6" s="1"/>
  <c r="T14" i="6"/>
  <c r="T24" i="6" s="1"/>
  <c r="T13" i="6"/>
  <c r="T23" i="6" s="1"/>
  <c r="T12" i="6"/>
  <c r="T22" i="6" s="1"/>
  <c r="T11" i="6"/>
  <c r="T21" i="6" s="1"/>
  <c r="T10" i="6"/>
  <c r="T20" i="6" s="1"/>
  <c r="X11" i="6"/>
  <c r="X21" i="6" s="1"/>
  <c r="X10" i="6"/>
  <c r="X20" i="6" s="1"/>
  <c r="X14" i="6"/>
  <c r="X24" i="6" s="1"/>
  <c r="X13" i="6"/>
  <c r="X23" i="6" s="1"/>
  <c r="X12" i="6"/>
  <c r="X22" i="6" s="1"/>
  <c r="AB11" i="6"/>
  <c r="AB21" i="6" s="1"/>
  <c r="AB10" i="6"/>
  <c r="AB20" i="6" s="1"/>
  <c r="AB14" i="6"/>
  <c r="AB24" i="6" s="1"/>
  <c r="AB13" i="6"/>
  <c r="AB23" i="6" s="1"/>
  <c r="AB12" i="6"/>
  <c r="AB22" i="6" s="1"/>
  <c r="AF14" i="6"/>
  <c r="AF24" i="6" s="1"/>
  <c r="AF13" i="6"/>
  <c r="AF23" i="6" s="1"/>
  <c r="AF12" i="6"/>
  <c r="AF22" i="6" s="1"/>
  <c r="AF11" i="6"/>
  <c r="AF21" i="6" s="1"/>
  <c r="AF10" i="6"/>
  <c r="AF20" i="6" s="1"/>
  <c r="AJ14" i="6"/>
  <c r="AJ24" i="6" s="1"/>
  <c r="AJ13" i="6"/>
  <c r="AJ23" i="6" s="1"/>
  <c r="AJ12" i="6"/>
  <c r="AJ22" i="6" s="1"/>
  <c r="AJ11" i="6"/>
  <c r="AJ21" i="6" s="1"/>
  <c r="AJ10" i="6"/>
  <c r="AJ20" i="6" s="1"/>
  <c r="AN11" i="6"/>
  <c r="AN21" i="6" s="1"/>
  <c r="AN10" i="6"/>
  <c r="AN20" i="6" s="1"/>
  <c r="AN14" i="6"/>
  <c r="AN24" i="6" s="1"/>
  <c r="AN13" i="6"/>
  <c r="AN23" i="6" s="1"/>
  <c r="AN12" i="6"/>
  <c r="AN22" i="6" s="1"/>
  <c r="AR11" i="6"/>
  <c r="AR21" i="6" s="1"/>
  <c r="AR10" i="6"/>
  <c r="AR20" i="6" s="1"/>
  <c r="AR14" i="6"/>
  <c r="AR24" i="6" s="1"/>
  <c r="AR13" i="6"/>
  <c r="AR23" i="6" s="1"/>
  <c r="AR12" i="6"/>
  <c r="AR22" i="6" s="1"/>
  <c r="AV14" i="6"/>
  <c r="AV24" i="6" s="1"/>
  <c r="AV13" i="6"/>
  <c r="AV23" i="6" s="1"/>
  <c r="AV12" i="6"/>
  <c r="AV22" i="6" s="1"/>
  <c r="AV11" i="6"/>
  <c r="AV21" i="6" s="1"/>
  <c r="AV10" i="6"/>
  <c r="AV20" i="6" s="1"/>
  <c r="AZ14" i="6"/>
  <c r="AZ24" i="6" s="1"/>
  <c r="AZ13" i="6"/>
  <c r="AZ23" i="6" s="1"/>
  <c r="AZ12" i="6"/>
  <c r="AZ22" i="6" s="1"/>
  <c r="AZ10" i="6"/>
  <c r="AZ20" i="6" s="1"/>
  <c r="AZ11" i="6"/>
  <c r="AZ21" i="6" s="1"/>
  <c r="BD10" i="6"/>
  <c r="BD20" i="6" s="1"/>
  <c r="BD14" i="6"/>
  <c r="BD24" i="6" s="1"/>
  <c r="BD13" i="6"/>
  <c r="BD23" i="6" s="1"/>
  <c r="BD12" i="6"/>
  <c r="BD22" i="6" s="1"/>
  <c r="BD11" i="6"/>
  <c r="BD21" i="6" s="1"/>
  <c r="BH11" i="6"/>
  <c r="BH21" i="6" s="1"/>
  <c r="BH10" i="6"/>
  <c r="BH20" i="6" s="1"/>
  <c r="BH14" i="6"/>
  <c r="BH24" i="6" s="1"/>
  <c r="BH13" i="6"/>
  <c r="BH23" i="6" s="1"/>
  <c r="BH12" i="6"/>
  <c r="BH22" i="6" s="1"/>
  <c r="BL14" i="6"/>
  <c r="BL24" i="6" s="1"/>
  <c r="BL13" i="6"/>
  <c r="BL23" i="6" s="1"/>
  <c r="BL12" i="6"/>
  <c r="BL22" i="6" s="1"/>
  <c r="BL11" i="6"/>
  <c r="BL21" i="6" s="1"/>
  <c r="BL10" i="6"/>
  <c r="BL20" i="6" s="1"/>
  <c r="BP14" i="6"/>
  <c r="BP24" i="6" s="1"/>
  <c r="BP13" i="6"/>
  <c r="BP23" i="6" s="1"/>
  <c r="BP12" i="6"/>
  <c r="BP22" i="6" s="1"/>
  <c r="BP10" i="6"/>
  <c r="BP20" i="6" s="1"/>
  <c r="BP11" i="6"/>
  <c r="BP21" i="6" s="1"/>
  <c r="BT11" i="6"/>
  <c r="BT21" i="6" s="1"/>
  <c r="BT10" i="6"/>
  <c r="BT20" i="6" s="1"/>
  <c r="BT14" i="6"/>
  <c r="BT24" i="6" s="1"/>
  <c r="BT13" i="6"/>
  <c r="BT23" i="6" s="1"/>
  <c r="BT12" i="6"/>
  <c r="BT22" i="6" s="1"/>
  <c r="M14" i="6"/>
  <c r="M24" i="6" s="1"/>
  <c r="M13" i="6"/>
  <c r="M23" i="6" s="1"/>
  <c r="M12" i="6"/>
  <c r="M22" i="6" s="1"/>
  <c r="M11" i="6"/>
  <c r="M21" i="6" s="1"/>
  <c r="M10" i="6"/>
  <c r="M20" i="6" s="1"/>
  <c r="Q14" i="6"/>
  <c r="Q24" i="6" s="1"/>
  <c r="Q13" i="6"/>
  <c r="Q23" i="6" s="1"/>
  <c r="Q12" i="6"/>
  <c r="Q22" i="6" s="1"/>
  <c r="Q11" i="6"/>
  <c r="Q21" i="6" s="1"/>
  <c r="Q10" i="6"/>
  <c r="Q20" i="6" s="1"/>
  <c r="U14" i="6"/>
  <c r="U24" i="6" s="1"/>
  <c r="U13" i="6"/>
  <c r="U23" i="6" s="1"/>
  <c r="U12" i="6"/>
  <c r="U22" i="6" s="1"/>
  <c r="U11" i="6"/>
  <c r="U21" i="6" s="1"/>
  <c r="U10" i="6"/>
  <c r="U20" i="6" s="1"/>
  <c r="Y14" i="6"/>
  <c r="Y24" i="6" s="1"/>
  <c r="Y13" i="6"/>
  <c r="Y23" i="6" s="1"/>
  <c r="Y12" i="6"/>
  <c r="Y22" i="6" s="1"/>
  <c r="Y11" i="6"/>
  <c r="Y21" i="6" s="1"/>
  <c r="Y10" i="6"/>
  <c r="Y20" i="6" s="1"/>
  <c r="AC14" i="6"/>
  <c r="AC24" i="6" s="1"/>
  <c r="AC13" i="6"/>
  <c r="AC23" i="6" s="1"/>
  <c r="AC12" i="6"/>
  <c r="AC22" i="6" s="1"/>
  <c r="AC11" i="6"/>
  <c r="AC21" i="6" s="1"/>
  <c r="AC10" i="6"/>
  <c r="AC20" i="6" s="1"/>
  <c r="AG14" i="6"/>
  <c r="AG24" i="6" s="1"/>
  <c r="AG13" i="6"/>
  <c r="AG23" i="6" s="1"/>
  <c r="AG12" i="6"/>
  <c r="AG22" i="6" s="1"/>
  <c r="AG11" i="6"/>
  <c r="AG21" i="6" s="1"/>
  <c r="AG10" i="6"/>
  <c r="AG20" i="6" s="1"/>
  <c r="AK14" i="6"/>
  <c r="AK24" i="6" s="1"/>
  <c r="AK13" i="6"/>
  <c r="AK23" i="6" s="1"/>
  <c r="AK12" i="6"/>
  <c r="AK22" i="6" s="1"/>
  <c r="AK11" i="6"/>
  <c r="AK21" i="6" s="1"/>
  <c r="AK10" i="6"/>
  <c r="AK20" i="6" s="1"/>
  <c r="AO14" i="6"/>
  <c r="AO24" i="6" s="1"/>
  <c r="AO13" i="6"/>
  <c r="AO23" i="6" s="1"/>
  <c r="AO12" i="6"/>
  <c r="AO22" i="6" s="1"/>
  <c r="AO11" i="6"/>
  <c r="AO21" i="6" s="1"/>
  <c r="AO10" i="6"/>
  <c r="AO20" i="6" s="1"/>
  <c r="AS14" i="6"/>
  <c r="AS24" i="6" s="1"/>
  <c r="AS13" i="6"/>
  <c r="AS23" i="6" s="1"/>
  <c r="AS12" i="6"/>
  <c r="AS22" i="6" s="1"/>
  <c r="AS11" i="6"/>
  <c r="AS21" i="6" s="1"/>
  <c r="AS10" i="6"/>
  <c r="AS20" i="6" s="1"/>
  <c r="AW14" i="6"/>
  <c r="AW24" i="6" s="1"/>
  <c r="AW13" i="6"/>
  <c r="AW23" i="6" s="1"/>
  <c r="AW12" i="6"/>
  <c r="AW22" i="6" s="1"/>
  <c r="AW11" i="6"/>
  <c r="AW21" i="6" s="1"/>
  <c r="AW10" i="6"/>
  <c r="AW20" i="6" s="1"/>
  <c r="BA14" i="6"/>
  <c r="BA24" i="6" s="1"/>
  <c r="BA13" i="6"/>
  <c r="BA23" i="6" s="1"/>
  <c r="BA12" i="6"/>
  <c r="BA22" i="6" s="1"/>
  <c r="BA11" i="6"/>
  <c r="BA21" i="6" s="1"/>
  <c r="BA10" i="6"/>
  <c r="BA20" i="6" s="1"/>
  <c r="BE14" i="6"/>
  <c r="BE24" i="6" s="1"/>
  <c r="BE13" i="6"/>
  <c r="BE23" i="6" s="1"/>
  <c r="BE12" i="6"/>
  <c r="BE22" i="6" s="1"/>
  <c r="BE11" i="6"/>
  <c r="BE21" i="6" s="1"/>
  <c r="BE10" i="6"/>
  <c r="BE20" i="6" s="1"/>
  <c r="BI14" i="6"/>
  <c r="BI24" i="6" s="1"/>
  <c r="BI13" i="6"/>
  <c r="BI23" i="6" s="1"/>
  <c r="BI12" i="6"/>
  <c r="BI22" i="6" s="1"/>
  <c r="BI11" i="6"/>
  <c r="BI21" i="6" s="1"/>
  <c r="BI10" i="6"/>
  <c r="BI20" i="6" s="1"/>
  <c r="BM14" i="6"/>
  <c r="BM24" i="6" s="1"/>
  <c r="BM13" i="6"/>
  <c r="BM23" i="6" s="1"/>
  <c r="BM12" i="6"/>
  <c r="BM22" i="6" s="1"/>
  <c r="BM11" i="6"/>
  <c r="BM21" i="6" s="1"/>
  <c r="BM10" i="6"/>
  <c r="BM20" i="6" s="1"/>
  <c r="BQ14" i="6"/>
  <c r="BQ24" i="6" s="1"/>
  <c r="BQ13" i="6"/>
  <c r="BQ23" i="6" s="1"/>
  <c r="BQ12" i="6"/>
  <c r="BQ22" i="6" s="1"/>
  <c r="BQ11" i="6"/>
  <c r="BQ21" i="6" s="1"/>
  <c r="BQ10" i="6"/>
  <c r="BQ20" i="6" s="1"/>
  <c r="BU14" i="6"/>
  <c r="BU24" i="6" s="1"/>
  <c r="BU13" i="6"/>
  <c r="BU23" i="6" s="1"/>
  <c r="BU12" i="6"/>
  <c r="BU22" i="6" s="1"/>
  <c r="BU11" i="6"/>
  <c r="BU21" i="6" s="1"/>
  <c r="BU10" i="6"/>
  <c r="BU20" i="6" s="1"/>
  <c r="CA6" i="11" l="1"/>
  <c r="BY6" i="11"/>
  <c r="BW6" i="11"/>
  <c r="BU6" i="11"/>
  <c r="BS6" i="11"/>
  <c r="BQ6" i="11"/>
  <c r="BO6" i="11"/>
  <c r="BM6" i="11"/>
  <c r="BK6" i="11"/>
  <c r="BI6" i="11"/>
  <c r="BG6" i="11"/>
  <c r="BE6" i="11"/>
  <c r="BC6" i="11"/>
  <c r="BA6" i="11"/>
  <c r="AY6" i="11"/>
  <c r="AW6" i="11"/>
  <c r="AV6" i="11"/>
  <c r="AT6" i="11"/>
  <c r="AS6" i="11"/>
  <c r="AR6" i="11"/>
  <c r="AQ6" i="11"/>
  <c r="AP6" i="11"/>
  <c r="AO6" i="11"/>
  <c r="AN6" i="11"/>
  <c r="AM6" i="11"/>
  <c r="AK6" i="11"/>
  <c r="AJ6" i="11"/>
  <c r="AI6" i="11"/>
  <c r="AH6" i="11"/>
  <c r="AG6" i="11"/>
  <c r="AF6" i="11"/>
  <c r="AE6" i="11"/>
  <c r="AD6" i="11"/>
  <c r="AB6" i="11"/>
  <c r="AA6" i="11"/>
  <c r="Z6" i="11"/>
  <c r="Y6" i="11"/>
  <c r="X6" i="11"/>
  <c r="W6" i="11"/>
  <c r="U6" i="11"/>
  <c r="T6" i="11"/>
  <c r="S6" i="11"/>
  <c r="R6" i="11"/>
  <c r="P6" i="11"/>
  <c r="CA5" i="11"/>
  <c r="BY5" i="11"/>
  <c r="BW5" i="11"/>
  <c r="BU5" i="11"/>
  <c r="BS5" i="11"/>
  <c r="BQ5" i="11"/>
  <c r="BO5" i="11"/>
  <c r="BM5" i="11"/>
  <c r="BK5" i="11"/>
  <c r="BI5" i="11"/>
  <c r="BG5" i="11"/>
  <c r="BE5" i="11"/>
  <c r="BC5" i="11"/>
  <c r="BA5" i="11"/>
  <c r="AY5" i="11"/>
  <c r="AU5" i="11"/>
  <c r="AT5" i="11"/>
  <c r="AS5" i="11"/>
  <c r="AR5" i="11"/>
  <c r="AQ5" i="11"/>
  <c r="AP5" i="11"/>
  <c r="AO5" i="11"/>
  <c r="AL5" i="11"/>
  <c r="AK5" i="11"/>
  <c r="AJ5" i="11"/>
  <c r="AI5" i="11"/>
  <c r="AH5" i="11"/>
  <c r="AG5" i="11"/>
  <c r="AF5" i="11"/>
  <c r="AC5" i="11"/>
  <c r="AB5" i="11"/>
  <c r="AA5" i="11"/>
  <c r="Z5" i="11"/>
  <c r="Y5" i="11"/>
  <c r="X5" i="11"/>
  <c r="W5" i="11"/>
  <c r="V5" i="11"/>
  <c r="R5" i="11"/>
  <c r="Q5" i="11"/>
  <c r="P5" i="11"/>
  <c r="BZ4" i="11"/>
  <c r="BZ6" i="11" s="1"/>
  <c r="BX4" i="11"/>
  <c r="BX6" i="11" s="1"/>
  <c r="BV4" i="11"/>
  <c r="BV6" i="11" s="1"/>
  <c r="BT4" i="11"/>
  <c r="BT6" i="11" s="1"/>
  <c r="BS4" i="11"/>
  <c r="BR4" i="11"/>
  <c r="BR6" i="11" s="1"/>
  <c r="BQ4" i="11"/>
  <c r="BP4" i="11"/>
  <c r="BP6" i="11" s="1"/>
  <c r="BN4" i="11"/>
  <c r="BN6" i="11" s="1"/>
  <c r="BM4" i="11"/>
  <c r="BL4" i="11"/>
  <c r="BL5" i="11" s="1"/>
  <c r="BK4" i="11"/>
  <c r="BJ4" i="11"/>
  <c r="BJ6" i="11" s="1"/>
  <c r="BH4" i="11"/>
  <c r="BH6" i="11" s="1"/>
  <c r="BG4" i="11"/>
  <c r="BF4" i="11"/>
  <c r="BF6" i="11" s="1"/>
  <c r="BE4" i="11"/>
  <c r="BD4" i="11"/>
  <c r="BD5" i="11" s="1"/>
  <c r="BB4" i="11"/>
  <c r="BB6" i="11" s="1"/>
  <c r="BA4" i="11"/>
  <c r="AZ4" i="11"/>
  <c r="AZ5" i="11" s="1"/>
  <c r="AY4" i="11"/>
  <c r="AX4" i="11"/>
  <c r="AX6" i="11" s="1"/>
  <c r="AW4" i="11"/>
  <c r="AW5" i="11" s="1"/>
  <c r="AV4" i="11"/>
  <c r="AV5" i="11" s="1"/>
  <c r="AU4" i="11"/>
  <c r="AU6" i="11" s="1"/>
  <c r="AN4" i="11"/>
  <c r="AN5" i="11" s="1"/>
  <c r="AM4" i="11"/>
  <c r="AM5" i="11" s="1"/>
  <c r="AL4" i="11"/>
  <c r="AL6" i="11" s="1"/>
  <c r="AE4" i="11"/>
  <c r="AE5" i="11" s="1"/>
  <c r="AD4" i="11"/>
  <c r="AD5" i="11" s="1"/>
  <c r="AC4" i="11"/>
  <c r="AC6" i="11" s="1"/>
  <c r="V4" i="11"/>
  <c r="V6" i="11" s="1"/>
  <c r="U4" i="11"/>
  <c r="U5" i="11" s="1"/>
  <c r="T4" i="11"/>
  <c r="T5" i="11" s="1"/>
  <c r="S4" i="11"/>
  <c r="S5" i="11" s="1"/>
  <c r="Q4" i="11"/>
  <c r="Q6" i="11" s="1"/>
  <c r="AZ6" i="11" l="1"/>
  <c r="BX5" i="11"/>
  <c r="BD6" i="11"/>
  <c r="BH5" i="11"/>
  <c r="BL6" i="11"/>
  <c r="BP5" i="11"/>
  <c r="AX5" i="11"/>
  <c r="BB5" i="11"/>
  <c r="BF5" i="11"/>
  <c r="BJ5" i="11"/>
  <c r="BN5" i="11"/>
  <c r="BR5" i="11"/>
  <c r="BV5" i="11"/>
  <c r="BZ5" i="11"/>
  <c r="BT5" i="11"/>
  <c r="DI8" i="9"/>
  <c r="DI19" i="9" s="1"/>
  <c r="DI5" i="9"/>
  <c r="DI6" i="9" s="1"/>
  <c r="DI7" i="9" s="1"/>
  <c r="DI14" i="9" s="1"/>
  <c r="DI4" i="9"/>
  <c r="DI3" i="9"/>
  <c r="DI1" i="9" s="1"/>
  <c r="DI2" i="9"/>
  <c r="DF8" i="9"/>
  <c r="DF19" i="9" s="1"/>
  <c r="DF5" i="9"/>
  <c r="DF6" i="9" s="1"/>
  <c r="DF7" i="9" s="1"/>
  <c r="DF14" i="9" s="1"/>
  <c r="DF4" i="9"/>
  <c r="DF3" i="9"/>
  <c r="DF1" i="9" s="1"/>
  <c r="DF2" i="9"/>
  <c r="DA8" i="9"/>
  <c r="DA19" i="9" s="1"/>
  <c r="DA5" i="9"/>
  <c r="DA6" i="9" s="1"/>
  <c r="DA7" i="9" s="1"/>
  <c r="DA14" i="9" s="1"/>
  <c r="DA4" i="9"/>
  <c r="DA3" i="9"/>
  <c r="DA1" i="9" s="1"/>
  <c r="DA2" i="9"/>
  <c r="CX8" i="9"/>
  <c r="CX19" i="9" s="1"/>
  <c r="CX5" i="9"/>
  <c r="CX6" i="9" s="1"/>
  <c r="CX7" i="9" s="1"/>
  <c r="CX14" i="9" s="1"/>
  <c r="CX4" i="9"/>
  <c r="CX3" i="9"/>
  <c r="CX1" i="9" s="1"/>
  <c r="CX2" i="9"/>
  <c r="CS8" i="9"/>
  <c r="CS19" i="9" s="1"/>
  <c r="CS5" i="9"/>
  <c r="CS6" i="9" s="1"/>
  <c r="CS7" i="9" s="1"/>
  <c r="CS14" i="9" s="1"/>
  <c r="CS4" i="9"/>
  <c r="CS3" i="9"/>
  <c r="CS1" i="9" s="1"/>
  <c r="CS2" i="9"/>
  <c r="CP8" i="9"/>
  <c r="CP19" i="9" s="1"/>
  <c r="CP5" i="9"/>
  <c r="CP6" i="9" s="1"/>
  <c r="CP7" i="9" s="1"/>
  <c r="CP14" i="9" s="1"/>
  <c r="CP4" i="9"/>
  <c r="CP3" i="9"/>
  <c r="CP1" i="9" s="1"/>
  <c r="CP2" i="9"/>
  <c r="CK8" i="9"/>
  <c r="CK19" i="9" s="1"/>
  <c r="CK5" i="9"/>
  <c r="CK6" i="9" s="1"/>
  <c r="CK7" i="9" s="1"/>
  <c r="CK14" i="9" s="1"/>
  <c r="CK4" i="9"/>
  <c r="CK3" i="9"/>
  <c r="CK1" i="9" s="1"/>
  <c r="CK2" i="9"/>
  <c r="CH8" i="9"/>
  <c r="CH19" i="9" s="1"/>
  <c r="CH5" i="9"/>
  <c r="CH6" i="9" s="1"/>
  <c r="CH7" i="9" s="1"/>
  <c r="CH10" i="9" s="1"/>
  <c r="CH4" i="9"/>
  <c r="CH1" i="9"/>
  <c r="CH2" i="9"/>
  <c r="DI6" i="4"/>
  <c r="DI5" i="4"/>
  <c r="DI4" i="4"/>
  <c r="DF6" i="4"/>
  <c r="DF5" i="4"/>
  <c r="DF4" i="4"/>
  <c r="DA6" i="4"/>
  <c r="DA5" i="4"/>
  <c r="DA4" i="4"/>
  <c r="CX6" i="4"/>
  <c r="CX5" i="4"/>
  <c r="CX4" i="4"/>
  <c r="CS6" i="4"/>
  <c r="CS5" i="4"/>
  <c r="CS4" i="4"/>
  <c r="CP6" i="4"/>
  <c r="CP5" i="4"/>
  <c r="CP4" i="4"/>
  <c r="CQ4" i="4"/>
  <c r="CQ6" i="4" s="1"/>
  <c r="CK6" i="4"/>
  <c r="CK5" i="4"/>
  <c r="CK4" i="4"/>
  <c r="CH4" i="4"/>
  <c r="CH5" i="4" s="1"/>
  <c r="CQ5" i="4" l="1"/>
  <c r="DI10" i="9"/>
  <c r="DI20" i="9" s="1"/>
  <c r="DI11" i="9"/>
  <c r="DI21" i="9" s="1"/>
  <c r="DI12" i="9"/>
  <c r="DI22" i="9" s="1"/>
  <c r="DI13" i="9"/>
  <c r="DI23" i="9" s="1"/>
  <c r="DF10" i="9"/>
  <c r="DF20" i="9" s="1"/>
  <c r="DF11" i="9"/>
  <c r="DF21" i="9" s="1"/>
  <c r="DF12" i="9"/>
  <c r="DF22" i="9" s="1"/>
  <c r="DF13" i="9"/>
  <c r="DF23" i="9" s="1"/>
  <c r="DI24" i="9"/>
  <c r="DF24" i="9"/>
  <c r="DA10" i="9"/>
  <c r="DA20" i="9" s="1"/>
  <c r="DA11" i="9"/>
  <c r="DA21" i="9" s="1"/>
  <c r="DA12" i="9"/>
  <c r="DA22" i="9" s="1"/>
  <c r="DA13" i="9"/>
  <c r="DA23" i="9" s="1"/>
  <c r="CX10" i="9"/>
  <c r="CX20" i="9" s="1"/>
  <c r="CX11" i="9"/>
  <c r="CX21" i="9" s="1"/>
  <c r="CX12" i="9"/>
  <c r="CX22" i="9" s="1"/>
  <c r="CX13" i="9"/>
  <c r="CX23" i="9" s="1"/>
  <c r="DA24" i="9"/>
  <c r="CX24" i="9"/>
  <c r="CS10" i="9"/>
  <c r="CS20" i="9" s="1"/>
  <c r="CS11" i="9"/>
  <c r="CS21" i="9" s="1"/>
  <c r="CS12" i="9"/>
  <c r="CS22" i="9" s="1"/>
  <c r="CS13" i="9"/>
  <c r="CS23" i="9" s="1"/>
  <c r="CP10" i="9"/>
  <c r="CP20" i="9" s="1"/>
  <c r="CP11" i="9"/>
  <c r="CP21" i="9" s="1"/>
  <c r="CP12" i="9"/>
  <c r="CP22" i="9" s="1"/>
  <c r="CP13" i="9"/>
  <c r="CP23" i="9" s="1"/>
  <c r="CS24" i="9"/>
  <c r="CP24" i="9"/>
  <c r="CH11" i="9"/>
  <c r="CH21" i="9" s="1"/>
  <c r="CK10" i="9"/>
  <c r="CK20" i="9" s="1"/>
  <c r="CK11" i="9"/>
  <c r="CK21" i="9" s="1"/>
  <c r="CK12" i="9"/>
  <c r="CK22" i="9" s="1"/>
  <c r="CK13" i="9"/>
  <c r="CK23" i="9" s="1"/>
  <c r="CH13" i="9"/>
  <c r="CH23" i="9" s="1"/>
  <c r="CH14" i="9"/>
  <c r="CH24" i="9" s="1"/>
  <c r="CH12" i="9"/>
  <c r="CH22" i="9" s="1"/>
  <c r="CK24" i="9"/>
  <c r="CH20" i="9"/>
  <c r="CH6" i="4"/>
  <c r="BS6" i="7" l="1"/>
  <c r="BS5" i="7"/>
  <c r="BS4" i="7"/>
  <c r="BT4" i="7"/>
  <c r="BT5" i="7" s="1"/>
  <c r="BQ6" i="7"/>
  <c r="BQ5" i="7"/>
  <c r="BQ4" i="7"/>
  <c r="BM6" i="7"/>
  <c r="BM5" i="7"/>
  <c r="BM4" i="7"/>
  <c r="BK6" i="7"/>
  <c r="BK5" i="7"/>
  <c r="BK4" i="7"/>
  <c r="BG6" i="7"/>
  <c r="BG5" i="7"/>
  <c r="BG4" i="7"/>
  <c r="BE6" i="7"/>
  <c r="BE5" i="7"/>
  <c r="BE4" i="7"/>
  <c r="BA6" i="7"/>
  <c r="BA5" i="7"/>
  <c r="BA4" i="7"/>
  <c r="AY6" i="7"/>
  <c r="AY5" i="7"/>
  <c r="AY4" i="7"/>
  <c r="BT6" i="7" l="1"/>
  <c r="CA6" i="7"/>
  <c r="BY6" i="7"/>
  <c r="BW6" i="7"/>
  <c r="BU6" i="7"/>
  <c r="BO6" i="7"/>
  <c r="BI6" i="7"/>
  <c r="BC6" i="7"/>
  <c r="AW6" i="7"/>
  <c r="AV6" i="7"/>
  <c r="AT6" i="7"/>
  <c r="AS6" i="7"/>
  <c r="AR6" i="7"/>
  <c r="AQ6" i="7"/>
  <c r="AP6" i="7"/>
  <c r="AO6" i="7"/>
  <c r="AN6" i="7"/>
  <c r="AM6" i="7"/>
  <c r="AK6" i="7"/>
  <c r="AJ6" i="7"/>
  <c r="AI6" i="7"/>
  <c r="AH6" i="7"/>
  <c r="AG6" i="7"/>
  <c r="AF6" i="7"/>
  <c r="AE6" i="7"/>
  <c r="AD6" i="7"/>
  <c r="AB6" i="7"/>
  <c r="AA6" i="7"/>
  <c r="Z6" i="7"/>
  <c r="Y6" i="7"/>
  <c r="X6" i="7"/>
  <c r="W6" i="7"/>
  <c r="U6" i="7"/>
  <c r="T6" i="7"/>
  <c r="S6" i="7"/>
  <c r="R6" i="7"/>
  <c r="CA5" i="7"/>
  <c r="BY5" i="7"/>
  <c r="BW5" i="7"/>
  <c r="BU5" i="7"/>
  <c r="BO5" i="7"/>
  <c r="BI5" i="7"/>
  <c r="BC5" i="7"/>
  <c r="AU5" i="7"/>
  <c r="AT5" i="7"/>
  <c r="AS5" i="7"/>
  <c r="AR5" i="7"/>
  <c r="AQ5" i="7"/>
  <c r="AP5" i="7"/>
  <c r="AO5" i="7"/>
  <c r="AL5" i="7"/>
  <c r="AK5" i="7"/>
  <c r="AJ5" i="7"/>
  <c r="AI5" i="7"/>
  <c r="AH5" i="7"/>
  <c r="AG5" i="7"/>
  <c r="AF5" i="7"/>
  <c r="AC5" i="7"/>
  <c r="AB5" i="7"/>
  <c r="AA5" i="7"/>
  <c r="Z5" i="7"/>
  <c r="Y5" i="7"/>
  <c r="X5" i="7"/>
  <c r="W5" i="7"/>
  <c r="V5" i="7"/>
  <c r="R5" i="7"/>
  <c r="Q5" i="7"/>
  <c r="P6" i="7"/>
  <c r="P5" i="7"/>
  <c r="DR6" i="4"/>
  <c r="DP6" i="4"/>
  <c r="DN6" i="4"/>
  <c r="DL6" i="4"/>
  <c r="DD6" i="4"/>
  <c r="CV6" i="4"/>
  <c r="CN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Y6" i="4"/>
  <c r="W6" i="4"/>
  <c r="R6" i="4"/>
  <c r="Q6" i="4"/>
  <c r="DR5" i="4"/>
  <c r="DP5" i="4"/>
  <c r="DN5" i="4"/>
  <c r="DL5" i="4"/>
  <c r="DD5" i="4"/>
  <c r="CV5" i="4"/>
  <c r="CN5" i="4"/>
  <c r="CF5" i="4"/>
  <c r="CE5" i="4"/>
  <c r="CD5" i="4"/>
  <c r="CC5" i="4"/>
  <c r="CB5" i="4"/>
  <c r="CA5" i="4"/>
  <c r="BZ5" i="4"/>
  <c r="BY5" i="4"/>
  <c r="BX5" i="4"/>
  <c r="BW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G5" i="4"/>
  <c r="AF5" i="4"/>
  <c r="AE5" i="4"/>
  <c r="AD5" i="4"/>
  <c r="AC5" i="4"/>
  <c r="AB5" i="4"/>
  <c r="Y5" i="4"/>
  <c r="X5" i="4"/>
  <c r="W5" i="4"/>
  <c r="V5" i="4"/>
  <c r="S5" i="4"/>
  <c r="P6" i="4"/>
  <c r="AW4" i="7" l="1"/>
  <c r="AW5" i="7" s="1"/>
  <c r="DQ4" i="4" l="1"/>
  <c r="DO4" i="4"/>
  <c r="DM4" i="4"/>
  <c r="DK4" i="4"/>
  <c r="DJ4" i="4"/>
  <c r="DH4" i="4"/>
  <c r="DG4" i="4"/>
  <c r="DE4" i="4"/>
  <c r="DC4" i="4"/>
  <c r="DB4" i="4"/>
  <c r="CZ4" i="4"/>
  <c r="CY4" i="4"/>
  <c r="CW4" i="4"/>
  <c r="CU4" i="4"/>
  <c r="CT4" i="4"/>
  <c r="CR4" i="4"/>
  <c r="CO4" i="4"/>
  <c r="CM4" i="4"/>
  <c r="CL4" i="4"/>
  <c r="CJ4" i="4"/>
  <c r="CI4" i="4"/>
  <c r="CG4" i="4"/>
  <c r="BV4" i="4"/>
  <c r="BV5" i="4" s="1"/>
  <c r="BU4" i="4"/>
  <c r="BU5" i="4" s="1"/>
  <c r="BT4" i="4"/>
  <c r="BT5" i="4" s="1"/>
  <c r="BN4" i="4"/>
  <c r="BN6" i="4" s="1"/>
  <c r="BC4" i="4"/>
  <c r="BC5" i="4" s="1"/>
  <c r="BB4" i="4"/>
  <c r="BB5" i="4" s="1"/>
  <c r="BA4" i="4"/>
  <c r="BA5" i="4" s="1"/>
  <c r="AU4" i="4"/>
  <c r="AU6" i="4" s="1"/>
  <c r="AJ4" i="4"/>
  <c r="AJ5" i="4" s="1"/>
  <c r="AI4" i="4"/>
  <c r="AI5" i="4" s="1"/>
  <c r="AH4" i="4"/>
  <c r="AH5" i="4" s="1"/>
  <c r="AB4" i="4"/>
  <c r="AB6" i="4" s="1"/>
  <c r="X4" i="4"/>
  <c r="X6" i="4" s="1"/>
  <c r="V4" i="4"/>
  <c r="V6" i="4" s="1"/>
  <c r="U4" i="4"/>
  <c r="T4" i="4"/>
  <c r="S4" i="4"/>
  <c r="S6" i="4" s="1"/>
  <c r="R4" i="4"/>
  <c r="R5" i="4" s="1"/>
  <c r="Q4" i="4"/>
  <c r="Q5" i="4" s="1"/>
  <c r="P4" i="4"/>
  <c r="P5" i="4" s="1"/>
  <c r="BN4" i="7"/>
  <c r="BL4" i="7"/>
  <c r="BZ4" i="7"/>
  <c r="BX4" i="7"/>
  <c r="BV4" i="7"/>
  <c r="BR4" i="7"/>
  <c r="BP4" i="7"/>
  <c r="BJ4" i="7"/>
  <c r="BH4" i="7"/>
  <c r="BF4" i="7"/>
  <c r="BD4" i="7"/>
  <c r="BB4" i="7"/>
  <c r="AZ4" i="7"/>
  <c r="AX4" i="7"/>
  <c r="AV4" i="7"/>
  <c r="AV5" i="7" s="1"/>
  <c r="AU4" i="7"/>
  <c r="AU6" i="7" s="1"/>
  <c r="AL4" i="7"/>
  <c r="AL6" i="7" s="1"/>
  <c r="AN4" i="7"/>
  <c r="AN5" i="7" s="1"/>
  <c r="AM4" i="7"/>
  <c r="AM5" i="7" s="1"/>
  <c r="AE4" i="7"/>
  <c r="AE5" i="7" s="1"/>
  <c r="AD4" i="7"/>
  <c r="AD5" i="7" s="1"/>
  <c r="AC4" i="7"/>
  <c r="AC6" i="7" s="1"/>
  <c r="V4" i="7"/>
  <c r="V6" i="7" s="1"/>
  <c r="U4" i="7"/>
  <c r="U5" i="7" s="1"/>
  <c r="T4" i="7"/>
  <c r="T5" i="7" s="1"/>
  <c r="S4" i="7"/>
  <c r="S5" i="7" s="1"/>
  <c r="Q4" i="7"/>
  <c r="Q6" i="7" s="1"/>
  <c r="BD5" i="7" l="1"/>
  <c r="BD6" i="7"/>
  <c r="BX5" i="7"/>
  <c r="BX6" i="7"/>
  <c r="BF6" i="7"/>
  <c r="BF5" i="7"/>
  <c r="BZ5" i="7"/>
  <c r="BZ6" i="7"/>
  <c r="BH6" i="7"/>
  <c r="BH5" i="7"/>
  <c r="BL5" i="7"/>
  <c r="BL6" i="7"/>
  <c r="BV5" i="7"/>
  <c r="BV6" i="7"/>
  <c r="BJ5" i="7"/>
  <c r="BJ6" i="7"/>
  <c r="BP5" i="7"/>
  <c r="BP6" i="7"/>
  <c r="BB5" i="7"/>
  <c r="BB6" i="7"/>
  <c r="BN5" i="7"/>
  <c r="BN6" i="7"/>
  <c r="AX5" i="7"/>
  <c r="AX6" i="7"/>
  <c r="BR6" i="7"/>
  <c r="BR5" i="7"/>
  <c r="AZ5" i="7"/>
  <c r="AZ6" i="7"/>
  <c r="CR5" i="4"/>
  <c r="CR6" i="4"/>
  <c r="DE6" i="4"/>
  <c r="DE5" i="4"/>
  <c r="T6" i="4"/>
  <c r="T5" i="4"/>
  <c r="CG6" i="4"/>
  <c r="CG5" i="4"/>
  <c r="CT5" i="4"/>
  <c r="CT6" i="4"/>
  <c r="DG6" i="4"/>
  <c r="DG5" i="4"/>
  <c r="CI5" i="4"/>
  <c r="CI6" i="4"/>
  <c r="CU6" i="4"/>
  <c r="CU5" i="4"/>
  <c r="DH6" i="4"/>
  <c r="DH5" i="4"/>
  <c r="CJ6" i="4"/>
  <c r="CJ5" i="4"/>
  <c r="CW6" i="4"/>
  <c r="CW5" i="4"/>
  <c r="DJ6" i="4"/>
  <c r="DJ5" i="4"/>
  <c r="U6" i="4"/>
  <c r="U5" i="4"/>
  <c r="CL6" i="4"/>
  <c r="CL5" i="4"/>
  <c r="CY6" i="4"/>
  <c r="CY5" i="4"/>
  <c r="DK5" i="4"/>
  <c r="DK6" i="4"/>
  <c r="CM6" i="4"/>
  <c r="CM5" i="4"/>
  <c r="CZ6" i="4"/>
  <c r="CZ5" i="4"/>
  <c r="DM6" i="4"/>
  <c r="DM5" i="4"/>
  <c r="CO5" i="4"/>
  <c r="CO6" i="4"/>
  <c r="DB6" i="4"/>
  <c r="DB5" i="4"/>
  <c r="DO6" i="4"/>
  <c r="DO5" i="4"/>
  <c r="DC6" i="4"/>
  <c r="DC5" i="4"/>
  <c r="DQ6" i="4"/>
  <c r="DQ5" i="4"/>
  <c r="DR2" i="9"/>
  <c r="DQ2" i="9"/>
  <c r="DP2" i="9"/>
  <c r="DO2" i="9"/>
  <c r="DN2" i="9"/>
  <c r="DM2" i="9"/>
  <c r="DL2" i="9"/>
  <c r="DK2" i="9"/>
  <c r="DJ2" i="9"/>
  <c r="DH2" i="9"/>
  <c r="DG2" i="9"/>
  <c r="DE2" i="9"/>
  <c r="DD2" i="9"/>
  <c r="DC2" i="9"/>
  <c r="DB2" i="9"/>
  <c r="CZ2" i="9"/>
  <c r="CY2" i="9"/>
  <c r="CW2" i="9"/>
  <c r="CV2" i="9"/>
  <c r="CU2" i="9"/>
  <c r="CT2" i="9"/>
  <c r="CR2" i="9"/>
  <c r="CQ2" i="9"/>
  <c r="CO2" i="9"/>
  <c r="CN2" i="9"/>
  <c r="CM2" i="9"/>
  <c r="CL2" i="9"/>
  <c r="CJ2" i="9"/>
  <c r="CI2" i="9"/>
  <c r="CG2" i="9"/>
  <c r="CF2" i="9"/>
  <c r="CE2" i="9"/>
  <c r="CD2" i="9"/>
  <c r="CC2" i="9"/>
  <c r="CB2" i="9"/>
  <c r="CA2" i="9"/>
  <c r="BZ2" i="9"/>
  <c r="BY2" i="9"/>
  <c r="BX2" i="9"/>
  <c r="BW2" i="9"/>
  <c r="BV2" i="9"/>
  <c r="BU2" i="9"/>
  <c r="BT2" i="9"/>
  <c r="BS2" i="9"/>
  <c r="BR2" i="9"/>
  <c r="BQ2" i="9"/>
  <c r="BP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Y2" i="9"/>
  <c r="X2" i="9"/>
  <c r="W2" i="9"/>
  <c r="V2" i="9"/>
  <c r="U2" i="9"/>
  <c r="T2" i="9"/>
  <c r="S2" i="9"/>
  <c r="R2" i="9"/>
  <c r="Q2" i="9"/>
  <c r="P2" i="9"/>
  <c r="P3" i="9" l="1"/>
  <c r="Q3" i="9"/>
  <c r="R3" i="9"/>
  <c r="S3" i="9"/>
  <c r="T3" i="9"/>
  <c r="U3" i="9"/>
  <c r="V3" i="9"/>
  <c r="W3" i="9"/>
  <c r="X3" i="9"/>
  <c r="Y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I3" i="9"/>
  <c r="CJ3" i="9"/>
  <c r="CL3" i="9"/>
  <c r="CM3" i="9"/>
  <c r="CN3" i="9"/>
  <c r="CO3" i="9"/>
  <c r="CQ3" i="9"/>
  <c r="CR3" i="9"/>
  <c r="CT3" i="9"/>
  <c r="CU3" i="9"/>
  <c r="CV3" i="9"/>
  <c r="CW3" i="9"/>
  <c r="CY3" i="9"/>
  <c r="CZ3" i="9"/>
  <c r="DB3" i="9"/>
  <c r="DC3" i="9"/>
  <c r="DD3" i="9"/>
  <c r="DE3" i="9"/>
  <c r="DG3" i="9"/>
  <c r="DH3" i="9"/>
  <c r="DJ3" i="9"/>
  <c r="DK3" i="9"/>
  <c r="DL3" i="9"/>
  <c r="DM3" i="9"/>
  <c r="DN3" i="9"/>
  <c r="DO3" i="9"/>
  <c r="DP3" i="9"/>
  <c r="DQ3" i="9"/>
  <c r="DR3" i="9"/>
  <c r="P4" i="9"/>
  <c r="Q4" i="9"/>
  <c r="R4" i="9"/>
  <c r="S4" i="9"/>
  <c r="T4" i="9"/>
  <c r="U4" i="9"/>
  <c r="V4" i="9"/>
  <c r="W4" i="9"/>
  <c r="X4" i="9"/>
  <c r="Y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I4" i="9"/>
  <c r="CJ4" i="9"/>
  <c r="CL4" i="9"/>
  <c r="CM4" i="9"/>
  <c r="CN4" i="9"/>
  <c r="CO4" i="9"/>
  <c r="CQ4" i="9"/>
  <c r="CR4" i="9"/>
  <c r="CT4" i="9"/>
  <c r="CU4" i="9"/>
  <c r="CV4" i="9"/>
  <c r="CW4" i="9"/>
  <c r="CY4" i="9"/>
  <c r="CZ4" i="9"/>
  <c r="DB4" i="9"/>
  <c r="DC4" i="9"/>
  <c r="DD4" i="9"/>
  <c r="DE4" i="9"/>
  <c r="DG4" i="9"/>
  <c r="DH4" i="9"/>
  <c r="DJ4" i="9"/>
  <c r="DK4" i="9"/>
  <c r="DL4" i="9"/>
  <c r="DM4" i="9"/>
  <c r="DN4" i="9"/>
  <c r="DO4" i="9"/>
  <c r="DP4" i="9"/>
  <c r="DQ4" i="9"/>
  <c r="DR4" i="9"/>
  <c r="DR1" i="9" l="1"/>
  <c r="DQ1" i="9"/>
  <c r="DP1" i="9"/>
  <c r="DO1" i="9"/>
  <c r="DN1" i="9"/>
  <c r="DM1" i="9"/>
  <c r="DL1" i="9"/>
  <c r="DK1" i="9"/>
  <c r="DJ1" i="9"/>
  <c r="DH1" i="9"/>
  <c r="DG1" i="9"/>
  <c r="DE1" i="9"/>
  <c r="DD1" i="9"/>
  <c r="DC1" i="9"/>
  <c r="DB1" i="9"/>
  <c r="CZ1" i="9"/>
  <c r="CY1" i="9"/>
  <c r="CW1" i="9"/>
  <c r="CV1" i="9"/>
  <c r="CU1" i="9"/>
  <c r="CT1" i="9"/>
  <c r="CR1" i="9"/>
  <c r="CQ1" i="9"/>
  <c r="CO1" i="9"/>
  <c r="CN1" i="9"/>
  <c r="CM1" i="9"/>
  <c r="CL1" i="9"/>
  <c r="CJ1" i="9"/>
  <c r="CI1" i="9"/>
  <c r="CG1" i="9"/>
  <c r="CF1" i="9"/>
  <c r="CE1" i="9"/>
  <c r="CD1" i="9"/>
  <c r="CC1" i="9"/>
  <c r="CB1" i="9"/>
  <c r="CA1" i="9"/>
  <c r="BZ1" i="9"/>
  <c r="BY1" i="9"/>
  <c r="BX1" i="9"/>
  <c r="BW1" i="9"/>
  <c r="BV1" i="9"/>
  <c r="BU1" i="9"/>
  <c r="BT1" i="9"/>
  <c r="DO19" i="9"/>
  <c r="CU19" i="9"/>
  <c r="DR8" i="9"/>
  <c r="DR19" i="9" s="1"/>
  <c r="DQ8" i="9"/>
  <c r="DQ19" i="9" s="1"/>
  <c r="DP8" i="9"/>
  <c r="DP19" i="9" s="1"/>
  <c r="DO8" i="9"/>
  <c r="DN8" i="9"/>
  <c r="DN19" i="9" s="1"/>
  <c r="DM8" i="9"/>
  <c r="DM19" i="9" s="1"/>
  <c r="DL8" i="9"/>
  <c r="DL19" i="9" s="1"/>
  <c r="DK8" i="9"/>
  <c r="DK19" i="9" s="1"/>
  <c r="DJ8" i="9"/>
  <c r="DJ19" i="9" s="1"/>
  <c r="DH8" i="9"/>
  <c r="DH19" i="9" s="1"/>
  <c r="DG8" i="9"/>
  <c r="DG19" i="9" s="1"/>
  <c r="DE8" i="9"/>
  <c r="DE19" i="9" s="1"/>
  <c r="DD8" i="9"/>
  <c r="DD19" i="9" s="1"/>
  <c r="DC8" i="9"/>
  <c r="DC19" i="9" s="1"/>
  <c r="DB8" i="9"/>
  <c r="DB19" i="9" s="1"/>
  <c r="CZ8" i="9"/>
  <c r="CZ19" i="9" s="1"/>
  <c r="CY8" i="9"/>
  <c r="CY19" i="9" s="1"/>
  <c r="CW8" i="9"/>
  <c r="CW19" i="9" s="1"/>
  <c r="CV8" i="9"/>
  <c r="CV19" i="9" s="1"/>
  <c r="CU8" i="9"/>
  <c r="CT8" i="9"/>
  <c r="CT19" i="9" s="1"/>
  <c r="CR8" i="9"/>
  <c r="CR19" i="9" s="1"/>
  <c r="CQ8" i="9"/>
  <c r="CQ19" i="9" s="1"/>
  <c r="CO8" i="9"/>
  <c r="CO19" i="9" s="1"/>
  <c r="CN8" i="9"/>
  <c r="CN19" i="9" s="1"/>
  <c r="CM8" i="9"/>
  <c r="CM19" i="9" s="1"/>
  <c r="CL8" i="9"/>
  <c r="CL19" i="9" s="1"/>
  <c r="CJ8" i="9"/>
  <c r="CJ19" i="9" s="1"/>
  <c r="CI8" i="9"/>
  <c r="CI19" i="9" s="1"/>
  <c r="CG8" i="9"/>
  <c r="CG19" i="9" s="1"/>
  <c r="CF8" i="9"/>
  <c r="CF19" i="9" s="1"/>
  <c r="CE8" i="9"/>
  <c r="CE19" i="9" s="1"/>
  <c r="CD8" i="9"/>
  <c r="CD19" i="9" s="1"/>
  <c r="CC8" i="9"/>
  <c r="CC19" i="9" s="1"/>
  <c r="CB8" i="9"/>
  <c r="CB19" i="9" s="1"/>
  <c r="CA8" i="9"/>
  <c r="CA19" i="9" s="1"/>
  <c r="BZ8" i="9"/>
  <c r="BZ19" i="9" s="1"/>
  <c r="BY8" i="9"/>
  <c r="BY19" i="9" s="1"/>
  <c r="BX8" i="9"/>
  <c r="BX19" i="9" s="1"/>
  <c r="BW8" i="9"/>
  <c r="BW19" i="9" s="1"/>
  <c r="BV8" i="9"/>
  <c r="BV19" i="9" s="1"/>
  <c r="DR5" i="9"/>
  <c r="DR6" i="9" s="1"/>
  <c r="DR7" i="9" s="1"/>
  <c r="DQ5" i="9"/>
  <c r="DQ6" i="9" s="1"/>
  <c r="DQ7" i="9" s="1"/>
  <c r="DP5" i="9"/>
  <c r="DP6" i="9" s="1"/>
  <c r="DP7" i="9" s="1"/>
  <c r="DO5" i="9"/>
  <c r="DO6" i="9" s="1"/>
  <c r="DO7" i="9" s="1"/>
  <c r="DN5" i="9"/>
  <c r="DN6" i="9" s="1"/>
  <c r="DN7" i="9" s="1"/>
  <c r="DM5" i="9"/>
  <c r="DM6" i="9" s="1"/>
  <c r="DM7" i="9" s="1"/>
  <c r="DL5" i="9"/>
  <c r="DL6" i="9" s="1"/>
  <c r="DL7" i="9" s="1"/>
  <c r="DK5" i="9"/>
  <c r="DK6" i="9" s="1"/>
  <c r="DK7" i="9" s="1"/>
  <c r="DJ5" i="9"/>
  <c r="DJ6" i="9" s="1"/>
  <c r="DJ7" i="9" s="1"/>
  <c r="DH5" i="9"/>
  <c r="DH6" i="9" s="1"/>
  <c r="DH7" i="9" s="1"/>
  <c r="DG5" i="9"/>
  <c r="DG6" i="9" s="1"/>
  <c r="DG7" i="9" s="1"/>
  <c r="DE5" i="9"/>
  <c r="DE6" i="9" s="1"/>
  <c r="DE7" i="9" s="1"/>
  <c r="DD5" i="9"/>
  <c r="DD6" i="9" s="1"/>
  <c r="DD7" i="9" s="1"/>
  <c r="DC5" i="9"/>
  <c r="DC6" i="9" s="1"/>
  <c r="DC7" i="9" s="1"/>
  <c r="DB5" i="9"/>
  <c r="DB6" i="9" s="1"/>
  <c r="DB7" i="9" s="1"/>
  <c r="CZ5" i="9"/>
  <c r="CZ6" i="9" s="1"/>
  <c r="CZ7" i="9" s="1"/>
  <c r="CY5" i="9"/>
  <c r="CY6" i="9" s="1"/>
  <c r="CY7" i="9" s="1"/>
  <c r="CW5" i="9"/>
  <c r="CW6" i="9" s="1"/>
  <c r="CW7" i="9" s="1"/>
  <c r="CV5" i="9"/>
  <c r="CV6" i="9" s="1"/>
  <c r="CV7" i="9" s="1"/>
  <c r="CU5" i="9"/>
  <c r="CU6" i="9" s="1"/>
  <c r="CU7" i="9" s="1"/>
  <c r="CT5" i="9"/>
  <c r="CT6" i="9" s="1"/>
  <c r="CT7" i="9" s="1"/>
  <c r="CR5" i="9"/>
  <c r="CR6" i="9" s="1"/>
  <c r="CR7" i="9" s="1"/>
  <c r="CQ5" i="9"/>
  <c r="CQ6" i="9" s="1"/>
  <c r="CQ7" i="9" s="1"/>
  <c r="CO5" i="9"/>
  <c r="CO6" i="9" s="1"/>
  <c r="CO7" i="9" s="1"/>
  <c r="CN5" i="9"/>
  <c r="CN6" i="9" s="1"/>
  <c r="CN7" i="9" s="1"/>
  <c r="CM5" i="9"/>
  <c r="CM6" i="9" s="1"/>
  <c r="CM7" i="9" s="1"/>
  <c r="CL5" i="9"/>
  <c r="CL6" i="9" s="1"/>
  <c r="CL7" i="9" s="1"/>
  <c r="CJ5" i="9"/>
  <c r="CJ6" i="9" s="1"/>
  <c r="CJ7" i="9" s="1"/>
  <c r="CI5" i="9"/>
  <c r="CI6" i="9" s="1"/>
  <c r="CI7" i="9" s="1"/>
  <c r="CG5" i="9"/>
  <c r="CG6" i="9" s="1"/>
  <c r="CG7" i="9" s="1"/>
  <c r="CF5" i="9"/>
  <c r="CF6" i="9" s="1"/>
  <c r="CF7" i="9" s="1"/>
  <c r="CE5" i="9"/>
  <c r="CE6" i="9" s="1"/>
  <c r="CE7" i="9" s="1"/>
  <c r="CD5" i="9"/>
  <c r="CD6" i="9" s="1"/>
  <c r="CD7" i="9" s="1"/>
  <c r="CC5" i="9"/>
  <c r="CC6" i="9" s="1"/>
  <c r="CC7" i="9" s="1"/>
  <c r="CB5" i="9"/>
  <c r="CB6" i="9" s="1"/>
  <c r="CB7" i="9" s="1"/>
  <c r="CA5" i="9"/>
  <c r="CA6" i="9" s="1"/>
  <c r="CA7" i="9" s="1"/>
  <c r="BZ5" i="9"/>
  <c r="BZ6" i="9" s="1"/>
  <c r="BZ7" i="9" s="1"/>
  <c r="BY5" i="9"/>
  <c r="BY6" i="9" s="1"/>
  <c r="BY7" i="9" s="1"/>
  <c r="BX5" i="9"/>
  <c r="BX6" i="9" s="1"/>
  <c r="BX7" i="9" s="1"/>
  <c r="BW5" i="9"/>
  <c r="BW6" i="9" s="1"/>
  <c r="BW7" i="9" s="1"/>
  <c r="BV5" i="9"/>
  <c r="BV6" i="9" s="1"/>
  <c r="BV7" i="9" s="1"/>
  <c r="P5" i="9"/>
  <c r="P6" i="9" s="1"/>
  <c r="P7" i="9" s="1"/>
  <c r="P8" i="9"/>
  <c r="P19" i="9" s="1"/>
  <c r="BY14" i="9" l="1"/>
  <c r="BY24" i="9" s="1"/>
  <c r="BY13" i="9"/>
  <c r="BY23" i="9" s="1"/>
  <c r="BY12" i="9"/>
  <c r="BY22" i="9" s="1"/>
  <c r="BY11" i="9"/>
  <c r="BY21" i="9" s="1"/>
  <c r="BY10" i="9"/>
  <c r="BY20" i="9" s="1"/>
  <c r="BZ14" i="9"/>
  <c r="BZ24" i="9" s="1"/>
  <c r="BZ13" i="9"/>
  <c r="BZ23" i="9" s="1"/>
  <c r="BZ12" i="9"/>
  <c r="BZ22" i="9" s="1"/>
  <c r="BZ11" i="9"/>
  <c r="BZ21" i="9" s="1"/>
  <c r="BZ10" i="9"/>
  <c r="BZ20" i="9" s="1"/>
  <c r="CI14" i="9"/>
  <c r="CI24" i="9" s="1"/>
  <c r="CI13" i="9"/>
  <c r="CI23" i="9" s="1"/>
  <c r="CI12" i="9"/>
  <c r="CI22" i="9" s="1"/>
  <c r="CI11" i="9"/>
  <c r="CI21" i="9" s="1"/>
  <c r="CI10" i="9"/>
  <c r="CI20" i="9" s="1"/>
  <c r="CT14" i="9"/>
  <c r="CT24" i="9" s="1"/>
  <c r="CT13" i="9"/>
  <c r="CT23" i="9" s="1"/>
  <c r="CT12" i="9"/>
  <c r="CT22" i="9" s="1"/>
  <c r="CT11" i="9"/>
  <c r="CT21" i="9" s="1"/>
  <c r="CT10" i="9"/>
  <c r="CT20" i="9" s="1"/>
  <c r="DD14" i="9"/>
  <c r="DD24" i="9" s="1"/>
  <c r="DD13" i="9"/>
  <c r="DD23" i="9" s="1"/>
  <c r="DD12" i="9"/>
  <c r="DD22" i="9" s="1"/>
  <c r="DD11" i="9"/>
  <c r="DD21" i="9" s="1"/>
  <c r="DD10" i="9"/>
  <c r="DD20" i="9" s="1"/>
  <c r="DN14" i="9"/>
  <c r="DN24" i="9" s="1"/>
  <c r="DN13" i="9"/>
  <c r="DN23" i="9" s="1"/>
  <c r="DN12" i="9"/>
  <c r="DN22" i="9" s="1"/>
  <c r="DN11" i="9"/>
  <c r="DN21" i="9" s="1"/>
  <c r="DN10" i="9"/>
  <c r="DN20" i="9" s="1"/>
  <c r="DE14" i="9"/>
  <c r="DE24" i="9" s="1"/>
  <c r="DE13" i="9"/>
  <c r="DE23" i="9" s="1"/>
  <c r="DE12" i="9"/>
  <c r="DE22" i="9" s="1"/>
  <c r="DE11" i="9"/>
  <c r="DE21" i="9" s="1"/>
  <c r="DE10" i="9"/>
  <c r="DE20" i="9" s="1"/>
  <c r="DO14" i="9"/>
  <c r="DO24" i="9" s="1"/>
  <c r="DO13" i="9"/>
  <c r="DO23" i="9" s="1"/>
  <c r="DO12" i="9"/>
  <c r="DO22" i="9" s="1"/>
  <c r="DO11" i="9"/>
  <c r="DO21" i="9" s="1"/>
  <c r="DO10" i="9"/>
  <c r="DO20" i="9" s="1"/>
  <c r="CB13" i="9"/>
  <c r="CB23" i="9" s="1"/>
  <c r="CB14" i="9"/>
  <c r="CB24" i="9" s="1"/>
  <c r="CB12" i="9"/>
  <c r="CB22" i="9" s="1"/>
  <c r="CB11" i="9"/>
  <c r="CB21" i="9" s="1"/>
  <c r="CB10" i="9"/>
  <c r="CB20" i="9" s="1"/>
  <c r="CG14" i="9"/>
  <c r="CG24" i="9" s="1"/>
  <c r="CG13" i="9"/>
  <c r="CG23" i="9" s="1"/>
  <c r="CG12" i="9"/>
  <c r="CG22" i="9" s="1"/>
  <c r="CG11" i="9"/>
  <c r="CG21" i="9" s="1"/>
  <c r="CG10" i="9"/>
  <c r="CG20" i="9" s="1"/>
  <c r="CV13" i="9"/>
  <c r="CV23" i="9" s="1"/>
  <c r="CV12" i="9"/>
  <c r="CV22" i="9" s="1"/>
  <c r="CV11" i="9"/>
  <c r="CV21" i="9" s="1"/>
  <c r="CV10" i="9"/>
  <c r="CV20" i="9" s="1"/>
  <c r="CV14" i="9"/>
  <c r="CV24" i="9" s="1"/>
  <c r="CC12" i="9"/>
  <c r="CC22" i="9" s="1"/>
  <c r="CC11" i="9"/>
  <c r="CC21" i="9" s="1"/>
  <c r="CC10" i="9"/>
  <c r="CC20" i="9" s="1"/>
  <c r="CC13" i="9"/>
  <c r="CC23" i="9" s="1"/>
  <c r="CC14" i="9"/>
  <c r="CC24" i="9" s="1"/>
  <c r="CW12" i="9"/>
  <c r="CW22" i="9" s="1"/>
  <c r="CW11" i="9"/>
  <c r="CW21" i="9" s="1"/>
  <c r="CW10" i="9"/>
  <c r="CW20" i="9" s="1"/>
  <c r="CW13" i="9"/>
  <c r="CW23" i="9" s="1"/>
  <c r="CW14" i="9"/>
  <c r="CW24" i="9" s="1"/>
  <c r="DH12" i="9"/>
  <c r="DH22" i="9" s="1"/>
  <c r="DH11" i="9"/>
  <c r="DH21" i="9" s="1"/>
  <c r="DH10" i="9"/>
  <c r="DH20" i="9" s="1"/>
  <c r="DH13" i="9"/>
  <c r="DH23" i="9" s="1"/>
  <c r="DH14" i="9"/>
  <c r="DH24" i="9" s="1"/>
  <c r="DQ12" i="9"/>
  <c r="DQ22" i="9" s="1"/>
  <c r="DQ11" i="9"/>
  <c r="DQ21" i="9" s="1"/>
  <c r="DQ13" i="9"/>
  <c r="DQ23" i="9" s="1"/>
  <c r="DQ10" i="9"/>
  <c r="DQ20" i="9" s="1"/>
  <c r="DQ14" i="9"/>
  <c r="DQ24" i="9" s="1"/>
  <c r="DC14" i="9"/>
  <c r="DC24" i="9" s="1"/>
  <c r="DC13" i="9"/>
  <c r="DC23" i="9" s="1"/>
  <c r="DC12" i="9"/>
  <c r="DC22" i="9" s="1"/>
  <c r="DC11" i="9"/>
  <c r="DC21" i="9" s="1"/>
  <c r="DC10" i="9"/>
  <c r="DC20" i="9" s="1"/>
  <c r="DP13" i="9"/>
  <c r="DP23" i="9" s="1"/>
  <c r="DP12" i="9"/>
  <c r="DP22" i="9" s="1"/>
  <c r="DP11" i="9"/>
  <c r="DP21" i="9" s="1"/>
  <c r="DP14" i="9"/>
  <c r="DP24" i="9" s="1"/>
  <c r="DP10" i="9"/>
  <c r="DP20" i="9" s="1"/>
  <c r="BV11" i="9"/>
  <c r="BV21" i="9" s="1"/>
  <c r="BV10" i="9"/>
  <c r="BV20" i="9" s="1"/>
  <c r="BV14" i="9"/>
  <c r="BV24" i="9" s="1"/>
  <c r="BV12" i="9"/>
  <c r="BV22" i="9" s="1"/>
  <c r="BV13" i="9"/>
  <c r="BV23" i="9" s="1"/>
  <c r="CD11" i="9"/>
  <c r="CD21" i="9" s="1"/>
  <c r="CD10" i="9"/>
  <c r="CD20" i="9" s="1"/>
  <c r="CD12" i="9"/>
  <c r="CD22" i="9" s="1"/>
  <c r="CD14" i="9"/>
  <c r="CD24" i="9" s="1"/>
  <c r="CD13" i="9"/>
  <c r="CD23" i="9" s="1"/>
  <c r="CN11" i="9"/>
  <c r="CN21" i="9" s="1"/>
  <c r="CN10" i="9"/>
  <c r="CN20" i="9" s="1"/>
  <c r="CN12" i="9"/>
  <c r="CN22" i="9" s="1"/>
  <c r="CN14" i="9"/>
  <c r="CN24" i="9" s="1"/>
  <c r="CN13" i="9"/>
  <c r="CN23" i="9" s="1"/>
  <c r="CY11" i="9"/>
  <c r="CY21" i="9" s="1"/>
  <c r="CY12" i="9"/>
  <c r="CY22" i="9" s="1"/>
  <c r="CY10" i="9"/>
  <c r="CY20" i="9" s="1"/>
  <c r="CY14" i="9"/>
  <c r="CY24" i="9" s="1"/>
  <c r="CY13" i="9"/>
  <c r="CY23" i="9" s="1"/>
  <c r="DJ11" i="9"/>
  <c r="DJ21" i="9" s="1"/>
  <c r="DJ10" i="9"/>
  <c r="DJ20" i="9" s="1"/>
  <c r="DJ14" i="9"/>
  <c r="DJ24" i="9" s="1"/>
  <c r="DJ12" i="9"/>
  <c r="DJ22" i="9" s="1"/>
  <c r="DJ13" i="9"/>
  <c r="DJ23" i="9" s="1"/>
  <c r="DR11" i="9"/>
  <c r="DR21" i="9" s="1"/>
  <c r="DR10" i="9"/>
  <c r="DR20" i="9" s="1"/>
  <c r="DR12" i="9"/>
  <c r="DR22" i="9" s="1"/>
  <c r="DR14" i="9"/>
  <c r="DR24" i="9" s="1"/>
  <c r="DR13" i="9"/>
  <c r="DR23" i="9" s="1"/>
  <c r="CR14" i="9"/>
  <c r="CR24" i="9" s="1"/>
  <c r="CR13" i="9"/>
  <c r="CR23" i="9" s="1"/>
  <c r="CR12" i="9"/>
  <c r="CR22" i="9" s="1"/>
  <c r="CR11" i="9"/>
  <c r="CR21" i="9" s="1"/>
  <c r="CR10" i="9"/>
  <c r="CR20" i="9" s="1"/>
  <c r="CL13" i="9"/>
  <c r="CL23" i="9" s="1"/>
  <c r="CL12" i="9"/>
  <c r="CL22" i="9" s="1"/>
  <c r="CL11" i="9"/>
  <c r="CL21" i="9" s="1"/>
  <c r="CL10" i="9"/>
  <c r="CL20" i="9" s="1"/>
  <c r="CL14" i="9"/>
  <c r="CL24" i="9" s="1"/>
  <c r="CM12" i="9"/>
  <c r="CM22" i="9" s="1"/>
  <c r="CM13" i="9"/>
  <c r="CM23" i="9" s="1"/>
  <c r="CM11" i="9"/>
  <c r="CM21" i="9" s="1"/>
  <c r="CM10" i="9"/>
  <c r="CM20" i="9" s="1"/>
  <c r="CM14" i="9"/>
  <c r="CM24" i="9" s="1"/>
  <c r="CE10" i="9"/>
  <c r="CE20" i="9" s="1"/>
  <c r="CE11" i="9"/>
  <c r="CE21" i="9" s="1"/>
  <c r="CE14" i="9"/>
  <c r="CE24" i="9" s="1"/>
  <c r="CE13" i="9"/>
  <c r="CE23" i="9" s="1"/>
  <c r="CE12" i="9"/>
  <c r="CE22" i="9" s="1"/>
  <c r="CO10" i="9"/>
  <c r="CO20" i="9" s="1"/>
  <c r="CO14" i="9"/>
  <c r="CO24" i="9" s="1"/>
  <c r="CO11" i="9"/>
  <c r="CO21" i="9" s="1"/>
  <c r="CO13" i="9"/>
  <c r="CO23" i="9" s="1"/>
  <c r="CO12" i="9"/>
  <c r="CO22" i="9" s="1"/>
  <c r="CZ10" i="9"/>
  <c r="CZ20" i="9" s="1"/>
  <c r="CZ11" i="9"/>
  <c r="CZ21" i="9" s="1"/>
  <c r="CZ14" i="9"/>
  <c r="CZ24" i="9" s="1"/>
  <c r="CZ13" i="9"/>
  <c r="CZ23" i="9" s="1"/>
  <c r="CZ12" i="9"/>
  <c r="CZ22" i="9" s="1"/>
  <c r="DK10" i="9"/>
  <c r="DK20" i="9" s="1"/>
  <c r="DK11" i="9"/>
  <c r="DK21" i="9" s="1"/>
  <c r="DK14" i="9"/>
  <c r="DK24" i="9" s="1"/>
  <c r="DK13" i="9"/>
  <c r="DK23" i="9" s="1"/>
  <c r="DK12" i="9"/>
  <c r="DK22" i="9" s="1"/>
  <c r="CA14" i="9"/>
  <c r="CA24" i="9" s="1"/>
  <c r="CA13" i="9"/>
  <c r="CA23" i="9" s="1"/>
  <c r="CA12" i="9"/>
  <c r="CA22" i="9" s="1"/>
  <c r="CA11" i="9"/>
  <c r="CA21" i="9" s="1"/>
  <c r="CA10" i="9"/>
  <c r="CA20" i="9" s="1"/>
  <c r="DM14" i="9"/>
  <c r="DM24" i="9" s="1"/>
  <c r="DM13" i="9"/>
  <c r="DM23" i="9" s="1"/>
  <c r="DM12" i="9"/>
  <c r="DM22" i="9" s="1"/>
  <c r="DM11" i="9"/>
  <c r="DM21" i="9" s="1"/>
  <c r="DM10" i="9"/>
  <c r="DM20" i="9" s="1"/>
  <c r="DG13" i="9"/>
  <c r="DG23" i="9" s="1"/>
  <c r="DG12" i="9"/>
  <c r="DG22" i="9" s="1"/>
  <c r="DG14" i="9"/>
  <c r="DG24" i="9" s="1"/>
  <c r="DG11" i="9"/>
  <c r="DG21" i="9" s="1"/>
  <c r="DG10" i="9"/>
  <c r="DG20" i="9" s="1"/>
  <c r="BW10" i="9"/>
  <c r="BW20" i="9" s="1"/>
  <c r="BW11" i="9"/>
  <c r="BW21" i="9" s="1"/>
  <c r="BW14" i="9"/>
  <c r="BW24" i="9" s="1"/>
  <c r="BW13" i="9"/>
  <c r="BW23" i="9" s="1"/>
  <c r="BW12" i="9"/>
  <c r="BW22" i="9" s="1"/>
  <c r="BX10" i="9"/>
  <c r="BX20" i="9" s="1"/>
  <c r="BX14" i="9"/>
  <c r="BX24" i="9" s="1"/>
  <c r="BX13" i="9"/>
  <c r="BX23" i="9" s="1"/>
  <c r="BX12" i="9"/>
  <c r="BX22" i="9" s="1"/>
  <c r="BX11" i="9"/>
  <c r="BX21" i="9" s="1"/>
  <c r="CF10" i="9"/>
  <c r="CF20" i="9" s="1"/>
  <c r="CF14" i="9"/>
  <c r="CF24" i="9" s="1"/>
  <c r="CF13" i="9"/>
  <c r="CF23" i="9" s="1"/>
  <c r="CF12" i="9"/>
  <c r="CF22" i="9" s="1"/>
  <c r="CF11" i="9"/>
  <c r="CF21" i="9" s="1"/>
  <c r="CQ14" i="9"/>
  <c r="CQ24" i="9" s="1"/>
  <c r="CQ13" i="9"/>
  <c r="CQ23" i="9" s="1"/>
  <c r="CQ10" i="9"/>
  <c r="CQ20" i="9" s="1"/>
  <c r="CQ12" i="9"/>
  <c r="CQ22" i="9" s="1"/>
  <c r="CQ11" i="9"/>
  <c r="CQ21" i="9" s="1"/>
  <c r="DB10" i="9"/>
  <c r="DB20" i="9" s="1"/>
  <c r="DB14" i="9"/>
  <c r="DB24" i="9" s="1"/>
  <c r="DB13" i="9"/>
  <c r="DB23" i="9" s="1"/>
  <c r="DB12" i="9"/>
  <c r="DB22" i="9" s="1"/>
  <c r="DB11" i="9"/>
  <c r="DB21" i="9" s="1"/>
  <c r="DL14" i="9"/>
  <c r="DL24" i="9" s="1"/>
  <c r="DL13" i="9"/>
  <c r="DL23" i="9" s="1"/>
  <c r="DL12" i="9"/>
  <c r="DL22" i="9" s="1"/>
  <c r="DL10" i="9"/>
  <c r="DL20" i="9" s="1"/>
  <c r="DL11" i="9"/>
  <c r="DL21" i="9" s="1"/>
  <c r="CJ14" i="9"/>
  <c r="CJ24" i="9" s="1"/>
  <c r="CJ13" i="9"/>
  <c r="CJ23" i="9" s="1"/>
  <c r="CJ12" i="9"/>
  <c r="CJ22" i="9" s="1"/>
  <c r="CJ11" i="9"/>
  <c r="CJ21" i="9" s="1"/>
  <c r="CJ10" i="9"/>
  <c r="CJ20" i="9" s="1"/>
  <c r="CU14" i="9"/>
  <c r="CU24" i="9" s="1"/>
  <c r="CU13" i="9"/>
  <c r="CU23" i="9" s="1"/>
  <c r="CU12" i="9"/>
  <c r="CU22" i="9" s="1"/>
  <c r="CU11" i="9"/>
  <c r="CU21" i="9" s="1"/>
  <c r="CU10" i="9"/>
  <c r="CU20" i="9" s="1"/>
  <c r="P14" i="9"/>
  <c r="P24" i="9" s="1"/>
  <c r="P13" i="9"/>
  <c r="P23" i="9" s="1"/>
  <c r="P10" i="9"/>
  <c r="P20" i="9" s="1"/>
  <c r="P11" i="9"/>
  <c r="P21" i="9" s="1"/>
  <c r="P12" i="9"/>
  <c r="P22" i="9" s="1"/>
  <c r="O24" i="9"/>
  <c r="O23" i="9"/>
  <c r="O22" i="9"/>
  <c r="O21" i="9"/>
  <c r="O20" i="9"/>
  <c r="BU8" i="9"/>
  <c r="BU19" i="9" s="1"/>
  <c r="BT8" i="9"/>
  <c r="BT19" i="9" s="1"/>
  <c r="BS8" i="9"/>
  <c r="BS19" i="9" s="1"/>
  <c r="BR8" i="9"/>
  <c r="BR19" i="9" s="1"/>
  <c r="BQ8" i="9"/>
  <c r="BQ19" i="9" s="1"/>
  <c r="BP8" i="9"/>
  <c r="BP19" i="9" s="1"/>
  <c r="BO8" i="9"/>
  <c r="BO19" i="9" s="1"/>
  <c r="BN8" i="9"/>
  <c r="BN19" i="9" s="1"/>
  <c r="BM8" i="9"/>
  <c r="BM19" i="9" s="1"/>
  <c r="BL8" i="9"/>
  <c r="BL19" i="9" s="1"/>
  <c r="BK8" i="9"/>
  <c r="BK19" i="9" s="1"/>
  <c r="BJ8" i="9"/>
  <c r="BJ19" i="9" s="1"/>
  <c r="BI8" i="9"/>
  <c r="BI19" i="9" s="1"/>
  <c r="BH8" i="9"/>
  <c r="BH19" i="9" s="1"/>
  <c r="BG8" i="9"/>
  <c r="BG19" i="9" s="1"/>
  <c r="BF8" i="9"/>
  <c r="BF19" i="9" s="1"/>
  <c r="BE8" i="9"/>
  <c r="BE19" i="9" s="1"/>
  <c r="BD8" i="9"/>
  <c r="BD19" i="9" s="1"/>
  <c r="BC8" i="9"/>
  <c r="BC19" i="9" s="1"/>
  <c r="BB8" i="9"/>
  <c r="BB19" i="9" s="1"/>
  <c r="BA8" i="9"/>
  <c r="BA19" i="9" s="1"/>
  <c r="AZ8" i="9"/>
  <c r="AZ19" i="9" s="1"/>
  <c r="AY8" i="9"/>
  <c r="AY19" i="9" s="1"/>
  <c r="AX8" i="9"/>
  <c r="AX19" i="9" s="1"/>
  <c r="AW8" i="9"/>
  <c r="AW19" i="9" s="1"/>
  <c r="AV8" i="9"/>
  <c r="AV19" i="9" s="1"/>
  <c r="AU8" i="9"/>
  <c r="AU19" i="9" s="1"/>
  <c r="AT8" i="9"/>
  <c r="AT19" i="9" s="1"/>
  <c r="AS8" i="9"/>
  <c r="AS19" i="9" s="1"/>
  <c r="AR8" i="9"/>
  <c r="AR19" i="9" s="1"/>
  <c r="AQ8" i="9"/>
  <c r="AQ19" i="9" s="1"/>
  <c r="AP8" i="9"/>
  <c r="AP19" i="9" s="1"/>
  <c r="AO8" i="9"/>
  <c r="AO19" i="9" s="1"/>
  <c r="AN8" i="9"/>
  <c r="AN19" i="9" s="1"/>
  <c r="AM8" i="9"/>
  <c r="AM19" i="9" s="1"/>
  <c r="AL8" i="9"/>
  <c r="AL19" i="9" s="1"/>
  <c r="AK8" i="9"/>
  <c r="AK19" i="9" s="1"/>
  <c r="AJ8" i="9"/>
  <c r="AJ19" i="9" s="1"/>
  <c r="AI8" i="9"/>
  <c r="AI19" i="9" s="1"/>
  <c r="AH8" i="9"/>
  <c r="AH19" i="9" s="1"/>
  <c r="AG8" i="9"/>
  <c r="AG19" i="9" s="1"/>
  <c r="AF8" i="9"/>
  <c r="AF19" i="9" s="1"/>
  <c r="AE8" i="9"/>
  <c r="AE19" i="9" s="1"/>
  <c r="AD8" i="9"/>
  <c r="AD19" i="9" s="1"/>
  <c r="AC8" i="9"/>
  <c r="AC19" i="9" s="1"/>
  <c r="AB8" i="9"/>
  <c r="AB19" i="9" s="1"/>
  <c r="Y8" i="9"/>
  <c r="Y19" i="9" s="1"/>
  <c r="X8" i="9"/>
  <c r="X19" i="9" s="1"/>
  <c r="W8" i="9"/>
  <c r="W19" i="9" s="1"/>
  <c r="V8" i="9"/>
  <c r="V19" i="9" s="1"/>
  <c r="U8" i="9"/>
  <c r="U19" i="9" s="1"/>
  <c r="T8" i="9"/>
  <c r="T19" i="9" s="1"/>
  <c r="S8" i="9"/>
  <c r="S19" i="9" s="1"/>
  <c r="R8" i="9"/>
  <c r="R19" i="9" s="1"/>
  <c r="Q8" i="9"/>
  <c r="Q19" i="9" s="1"/>
  <c r="BU5" i="9"/>
  <c r="BU6" i="9" s="1"/>
  <c r="BU7" i="9" s="1"/>
  <c r="BT5" i="9"/>
  <c r="BT6" i="9" s="1"/>
  <c r="BT7" i="9" s="1"/>
  <c r="BS5" i="9"/>
  <c r="BS6" i="9" s="1"/>
  <c r="BS7" i="9" s="1"/>
  <c r="BR5" i="9"/>
  <c r="BR6" i="9" s="1"/>
  <c r="BR7" i="9" s="1"/>
  <c r="BQ5" i="9"/>
  <c r="BQ6" i="9" s="1"/>
  <c r="BQ7" i="9" s="1"/>
  <c r="BP5" i="9"/>
  <c r="BP6" i="9" s="1"/>
  <c r="BP7" i="9" s="1"/>
  <c r="BO5" i="9"/>
  <c r="BO6" i="9" s="1"/>
  <c r="BO7" i="9" s="1"/>
  <c r="BN5" i="9"/>
  <c r="BN6" i="9" s="1"/>
  <c r="BN7" i="9" s="1"/>
  <c r="BM5" i="9"/>
  <c r="BM6" i="9" s="1"/>
  <c r="BM7" i="9" s="1"/>
  <c r="BL5" i="9"/>
  <c r="BL6" i="9" s="1"/>
  <c r="BL7" i="9" s="1"/>
  <c r="BK5" i="9"/>
  <c r="BK6" i="9" s="1"/>
  <c r="BK7" i="9" s="1"/>
  <c r="BJ5" i="9"/>
  <c r="BJ6" i="9" s="1"/>
  <c r="BJ7" i="9" s="1"/>
  <c r="BI5" i="9"/>
  <c r="BI6" i="9" s="1"/>
  <c r="BI7" i="9" s="1"/>
  <c r="BH5" i="9"/>
  <c r="BH6" i="9" s="1"/>
  <c r="BH7" i="9" s="1"/>
  <c r="BG5" i="9"/>
  <c r="BG6" i="9" s="1"/>
  <c r="BG7" i="9" s="1"/>
  <c r="BF5" i="9"/>
  <c r="BF6" i="9" s="1"/>
  <c r="BF7" i="9" s="1"/>
  <c r="BE5" i="9"/>
  <c r="BE6" i="9" s="1"/>
  <c r="BE7" i="9" s="1"/>
  <c r="BD5" i="9"/>
  <c r="BD6" i="9" s="1"/>
  <c r="BD7" i="9" s="1"/>
  <c r="BC5" i="9"/>
  <c r="BC6" i="9" s="1"/>
  <c r="BC7" i="9" s="1"/>
  <c r="BB5" i="9"/>
  <c r="BB6" i="9" s="1"/>
  <c r="BB7" i="9" s="1"/>
  <c r="BA5" i="9"/>
  <c r="BA6" i="9" s="1"/>
  <c r="BA7" i="9" s="1"/>
  <c r="AZ5" i="9"/>
  <c r="AZ6" i="9" s="1"/>
  <c r="AZ7" i="9" s="1"/>
  <c r="AY5" i="9"/>
  <c r="AY6" i="9" s="1"/>
  <c r="AY7" i="9" s="1"/>
  <c r="AX5" i="9"/>
  <c r="AX6" i="9" s="1"/>
  <c r="AX7" i="9" s="1"/>
  <c r="AW5" i="9"/>
  <c r="AW6" i="9" s="1"/>
  <c r="AW7" i="9" s="1"/>
  <c r="AV5" i="9"/>
  <c r="AV6" i="9" s="1"/>
  <c r="AV7" i="9" s="1"/>
  <c r="AU5" i="9"/>
  <c r="AU6" i="9" s="1"/>
  <c r="AU7" i="9" s="1"/>
  <c r="AT5" i="9"/>
  <c r="AT6" i="9" s="1"/>
  <c r="AT7" i="9" s="1"/>
  <c r="AS5" i="9"/>
  <c r="AS6" i="9" s="1"/>
  <c r="AS7" i="9" s="1"/>
  <c r="AR5" i="9"/>
  <c r="AR6" i="9" s="1"/>
  <c r="AR7" i="9" s="1"/>
  <c r="AQ5" i="9"/>
  <c r="AQ6" i="9" s="1"/>
  <c r="AQ7" i="9" s="1"/>
  <c r="AP5" i="9"/>
  <c r="AP6" i="9" s="1"/>
  <c r="AP7" i="9" s="1"/>
  <c r="AO5" i="9"/>
  <c r="AO6" i="9" s="1"/>
  <c r="AO7" i="9" s="1"/>
  <c r="AN5" i="9"/>
  <c r="AN6" i="9" s="1"/>
  <c r="AN7" i="9" s="1"/>
  <c r="AM5" i="9"/>
  <c r="AM6" i="9" s="1"/>
  <c r="AM7" i="9" s="1"/>
  <c r="AL5" i="9"/>
  <c r="AL6" i="9" s="1"/>
  <c r="AL7" i="9" s="1"/>
  <c r="AK5" i="9"/>
  <c r="AK6" i="9" s="1"/>
  <c r="AK7" i="9" s="1"/>
  <c r="AJ5" i="9"/>
  <c r="AJ6" i="9" s="1"/>
  <c r="AJ7" i="9" s="1"/>
  <c r="AI5" i="9"/>
  <c r="AI6" i="9" s="1"/>
  <c r="AI7" i="9" s="1"/>
  <c r="AH5" i="9"/>
  <c r="AH6" i="9" s="1"/>
  <c r="AH7" i="9" s="1"/>
  <c r="AG5" i="9"/>
  <c r="AG6" i="9" s="1"/>
  <c r="AG7" i="9" s="1"/>
  <c r="AF5" i="9"/>
  <c r="AF6" i="9" s="1"/>
  <c r="AF7" i="9" s="1"/>
  <c r="AE5" i="9"/>
  <c r="AE6" i="9" s="1"/>
  <c r="AE7" i="9" s="1"/>
  <c r="AD5" i="9"/>
  <c r="AD6" i="9" s="1"/>
  <c r="AD7" i="9" s="1"/>
  <c r="AC5" i="9"/>
  <c r="AC6" i="9" s="1"/>
  <c r="AC7" i="9" s="1"/>
  <c r="AB5" i="9"/>
  <c r="AB6" i="9" s="1"/>
  <c r="AB7" i="9" s="1"/>
  <c r="Y5" i="9"/>
  <c r="Y6" i="9" s="1"/>
  <c r="Y7" i="9" s="1"/>
  <c r="X5" i="9"/>
  <c r="X6" i="9" s="1"/>
  <c r="X7" i="9" s="1"/>
  <c r="W5" i="9"/>
  <c r="W6" i="9" s="1"/>
  <c r="W7" i="9" s="1"/>
  <c r="V5" i="9"/>
  <c r="V6" i="9" s="1"/>
  <c r="V7" i="9" s="1"/>
  <c r="U5" i="9"/>
  <c r="U6" i="9" s="1"/>
  <c r="U7" i="9" s="1"/>
  <c r="T5" i="9"/>
  <c r="T6" i="9" s="1"/>
  <c r="T7" i="9" s="1"/>
  <c r="S5" i="9"/>
  <c r="S6" i="9" s="1"/>
  <c r="S7" i="9" s="1"/>
  <c r="R5" i="9"/>
  <c r="R6" i="9" s="1"/>
  <c r="R7" i="9" s="1"/>
  <c r="Q5" i="9"/>
  <c r="Q6" i="9" s="1"/>
  <c r="Q7" i="9" s="1"/>
  <c r="BS1" i="9"/>
  <c r="BR1" i="9"/>
  <c r="BQ1" i="9"/>
  <c r="BP1" i="9"/>
  <c r="BO1" i="9"/>
  <c r="BN1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Y1" i="9"/>
  <c r="X1" i="9"/>
  <c r="W1" i="9"/>
  <c r="V1" i="9"/>
  <c r="U1" i="9"/>
  <c r="T1" i="9"/>
  <c r="S1" i="9"/>
  <c r="R1" i="9"/>
  <c r="Q1" i="9"/>
  <c r="P1" i="9"/>
  <c r="AK14" i="9" l="1"/>
  <c r="AK24" i="9" s="1"/>
  <c r="AK13" i="9"/>
  <c r="AK23" i="9" s="1"/>
  <c r="AK12" i="9"/>
  <c r="AK22" i="9" s="1"/>
  <c r="AK11" i="9"/>
  <c r="AK21" i="9" s="1"/>
  <c r="AK10" i="9"/>
  <c r="AK20" i="9" s="1"/>
  <c r="AD14" i="9"/>
  <c r="AD24" i="9" s="1"/>
  <c r="AD13" i="9"/>
  <c r="AD23" i="9" s="1"/>
  <c r="AD12" i="9"/>
  <c r="AD22" i="9" s="1"/>
  <c r="AD11" i="9"/>
  <c r="AD21" i="9" s="1"/>
  <c r="AD10" i="9"/>
  <c r="AD20" i="9" s="1"/>
  <c r="BB14" i="9"/>
  <c r="BB24" i="9" s="1"/>
  <c r="BB13" i="9"/>
  <c r="BB23" i="9" s="1"/>
  <c r="BB12" i="9"/>
  <c r="BB22" i="9" s="1"/>
  <c r="BB11" i="9"/>
  <c r="BB21" i="9" s="1"/>
  <c r="BB10" i="9"/>
  <c r="BB20" i="9" s="1"/>
  <c r="BU13" i="9"/>
  <c r="BU23" i="9" s="1"/>
  <c r="BU11" i="9"/>
  <c r="BU21" i="9" s="1"/>
  <c r="BU14" i="9"/>
  <c r="BU24" i="9" s="1"/>
  <c r="BU12" i="9"/>
  <c r="BU22" i="9" s="1"/>
  <c r="BU10" i="9"/>
  <c r="BU20" i="9" s="1"/>
  <c r="AE13" i="9"/>
  <c r="AE23" i="9" s="1"/>
  <c r="AE10" i="9"/>
  <c r="AE20" i="9" s="1"/>
  <c r="AE11" i="9"/>
  <c r="AE21" i="9" s="1"/>
  <c r="AE14" i="9"/>
  <c r="AE24" i="9" s="1"/>
  <c r="AE12" i="9"/>
  <c r="AE22" i="9" s="1"/>
  <c r="BC11" i="9"/>
  <c r="BC21" i="9" s="1"/>
  <c r="BC14" i="9"/>
  <c r="BC24" i="9" s="1"/>
  <c r="BC12" i="9"/>
  <c r="BC22" i="9" s="1"/>
  <c r="BC10" i="9"/>
  <c r="BC20" i="9" s="1"/>
  <c r="BC13" i="9"/>
  <c r="BC23" i="9" s="1"/>
  <c r="V14" i="9"/>
  <c r="V24" i="9" s="1"/>
  <c r="V13" i="9"/>
  <c r="V23" i="9" s="1"/>
  <c r="V12" i="9"/>
  <c r="V22" i="9" s="1"/>
  <c r="V11" i="9"/>
  <c r="V21" i="9" s="1"/>
  <c r="V10" i="9"/>
  <c r="V20" i="9" s="1"/>
  <c r="AF14" i="9"/>
  <c r="AF24" i="9" s="1"/>
  <c r="AF13" i="9"/>
  <c r="AF23" i="9" s="1"/>
  <c r="AF12" i="9"/>
  <c r="AF22" i="9" s="1"/>
  <c r="AF11" i="9"/>
  <c r="AF21" i="9" s="1"/>
  <c r="AF10" i="9"/>
  <c r="AF20" i="9" s="1"/>
  <c r="AN14" i="9"/>
  <c r="AN24" i="9" s="1"/>
  <c r="AN13" i="9"/>
  <c r="AN23" i="9" s="1"/>
  <c r="AN12" i="9"/>
  <c r="AN22" i="9" s="1"/>
  <c r="AN11" i="9"/>
  <c r="AN21" i="9" s="1"/>
  <c r="AN10" i="9"/>
  <c r="AN20" i="9" s="1"/>
  <c r="AV14" i="9"/>
  <c r="AV24" i="9" s="1"/>
  <c r="AV13" i="9"/>
  <c r="AV23" i="9" s="1"/>
  <c r="AV12" i="9"/>
  <c r="AV22" i="9" s="1"/>
  <c r="AV11" i="9"/>
  <c r="AV21" i="9" s="1"/>
  <c r="AV10" i="9"/>
  <c r="AV20" i="9" s="1"/>
  <c r="X10" i="9"/>
  <c r="X20" i="9" s="1"/>
  <c r="X13" i="9"/>
  <c r="X23" i="9" s="1"/>
  <c r="X11" i="9"/>
  <c r="X21" i="9" s="1"/>
  <c r="X14" i="9"/>
  <c r="X24" i="9" s="1"/>
  <c r="X12" i="9"/>
  <c r="X22" i="9" s="1"/>
  <c r="AC14" i="9"/>
  <c r="AC24" i="9" s="1"/>
  <c r="AC13" i="9"/>
  <c r="AC23" i="9" s="1"/>
  <c r="AC12" i="9"/>
  <c r="AC22" i="9" s="1"/>
  <c r="AC11" i="9"/>
  <c r="AC21" i="9" s="1"/>
  <c r="AC10" i="9"/>
  <c r="AC20" i="9" s="1"/>
  <c r="T14" i="9"/>
  <c r="T24" i="9" s="1"/>
  <c r="T13" i="9"/>
  <c r="T23" i="9" s="1"/>
  <c r="T12" i="9"/>
  <c r="T22" i="9" s="1"/>
  <c r="T11" i="9"/>
  <c r="T21" i="9" s="1"/>
  <c r="T10" i="9"/>
  <c r="T20" i="9" s="1"/>
  <c r="AT14" i="9"/>
  <c r="AT24" i="9" s="1"/>
  <c r="AT13" i="9"/>
  <c r="AT23" i="9" s="1"/>
  <c r="AT12" i="9"/>
  <c r="AT22" i="9" s="1"/>
  <c r="AT11" i="9"/>
  <c r="AT21" i="9" s="1"/>
  <c r="AT10" i="9"/>
  <c r="AT20" i="9" s="1"/>
  <c r="U12" i="9"/>
  <c r="U22" i="9" s="1"/>
  <c r="U10" i="9"/>
  <c r="U20" i="9" s="1"/>
  <c r="U13" i="9"/>
  <c r="U23" i="9" s="1"/>
  <c r="U11" i="9"/>
  <c r="U21" i="9" s="1"/>
  <c r="U14" i="9"/>
  <c r="U24" i="9" s="1"/>
  <c r="AM14" i="9"/>
  <c r="AM24" i="9" s="1"/>
  <c r="AM11" i="9"/>
  <c r="AM21" i="9" s="1"/>
  <c r="AM12" i="9"/>
  <c r="AM22" i="9" s="1"/>
  <c r="AM10" i="9"/>
  <c r="AM20" i="9" s="1"/>
  <c r="AM13" i="9"/>
  <c r="AM23" i="9" s="1"/>
  <c r="AU12" i="9"/>
  <c r="AU22" i="9" s="1"/>
  <c r="AU10" i="9"/>
  <c r="AU20" i="9" s="1"/>
  <c r="AU13" i="9"/>
  <c r="AU23" i="9" s="1"/>
  <c r="AU11" i="9"/>
  <c r="AU21" i="9" s="1"/>
  <c r="AU14" i="9"/>
  <c r="AU24" i="9" s="1"/>
  <c r="BK12" i="9"/>
  <c r="BK22" i="9" s="1"/>
  <c r="BK10" i="9"/>
  <c r="BK20" i="9" s="1"/>
  <c r="BK13" i="9"/>
  <c r="BK23" i="9" s="1"/>
  <c r="BK11" i="9"/>
  <c r="BK21" i="9" s="1"/>
  <c r="BK14" i="9"/>
  <c r="BK24" i="9" s="1"/>
  <c r="W10" i="9"/>
  <c r="W20" i="9" s="1"/>
  <c r="W13" i="9"/>
  <c r="W23" i="9" s="1"/>
  <c r="W11" i="9"/>
  <c r="W21" i="9" s="1"/>
  <c r="W14" i="9"/>
  <c r="W24" i="9" s="1"/>
  <c r="W12" i="9"/>
  <c r="W22" i="9" s="1"/>
  <c r="AG11" i="9"/>
  <c r="AG21" i="9" s="1"/>
  <c r="AG14" i="9"/>
  <c r="AG24" i="9" s="1"/>
  <c r="AG12" i="9"/>
  <c r="AG22" i="9" s="1"/>
  <c r="AG10" i="9"/>
  <c r="AG20" i="9" s="1"/>
  <c r="AG13" i="9"/>
  <c r="AG23" i="9" s="1"/>
  <c r="AO12" i="9"/>
  <c r="AO22" i="9" s="1"/>
  <c r="AO10" i="9"/>
  <c r="AO20" i="9" s="1"/>
  <c r="AO13" i="9"/>
  <c r="AO23" i="9" s="1"/>
  <c r="AO11" i="9"/>
  <c r="AO21" i="9" s="1"/>
  <c r="AO14" i="9"/>
  <c r="AO24" i="9" s="1"/>
  <c r="AW10" i="9"/>
  <c r="AW20" i="9" s="1"/>
  <c r="AW13" i="9"/>
  <c r="AW23" i="9" s="1"/>
  <c r="AW11" i="9"/>
  <c r="AW21" i="9" s="1"/>
  <c r="AW14" i="9"/>
  <c r="AW24" i="9" s="1"/>
  <c r="AW12" i="9"/>
  <c r="AW22" i="9" s="1"/>
  <c r="BE11" i="9"/>
  <c r="BE21" i="9" s="1"/>
  <c r="BE14" i="9"/>
  <c r="BE24" i="9" s="1"/>
  <c r="BE12" i="9"/>
  <c r="BE22" i="9" s="1"/>
  <c r="BE10" i="9"/>
  <c r="BE20" i="9" s="1"/>
  <c r="BE13" i="9"/>
  <c r="BE23" i="9" s="1"/>
  <c r="AH11" i="9"/>
  <c r="AH21" i="9" s="1"/>
  <c r="AH14" i="9"/>
  <c r="AH24" i="9" s="1"/>
  <c r="AH12" i="9"/>
  <c r="AH22" i="9" s="1"/>
  <c r="AH10" i="9"/>
  <c r="AH20" i="9" s="1"/>
  <c r="AH13" i="9"/>
  <c r="AH23" i="9" s="1"/>
  <c r="AP12" i="9"/>
  <c r="AP22" i="9" s="1"/>
  <c r="AP10" i="9"/>
  <c r="AP20" i="9" s="1"/>
  <c r="AP13" i="9"/>
  <c r="AP23" i="9" s="1"/>
  <c r="AP11" i="9"/>
  <c r="AP21" i="9" s="1"/>
  <c r="AP14" i="9"/>
  <c r="AP24" i="9" s="1"/>
  <c r="AX13" i="9"/>
  <c r="AX23" i="9" s="1"/>
  <c r="AX11" i="9"/>
  <c r="AX21" i="9" s="1"/>
  <c r="AX14" i="9"/>
  <c r="AX24" i="9" s="1"/>
  <c r="AX12" i="9"/>
  <c r="AX22" i="9" s="1"/>
  <c r="AX10" i="9"/>
  <c r="AX20" i="9" s="1"/>
  <c r="BF14" i="9"/>
  <c r="BF24" i="9" s="1"/>
  <c r="BF12" i="9"/>
  <c r="BF22" i="9" s="1"/>
  <c r="BF10" i="9"/>
  <c r="BF20" i="9" s="1"/>
  <c r="BF13" i="9"/>
  <c r="BF23" i="9" s="1"/>
  <c r="BF11" i="9"/>
  <c r="BF21" i="9" s="1"/>
  <c r="BN10" i="9"/>
  <c r="BN20" i="9" s="1"/>
  <c r="BN12" i="9"/>
  <c r="BN22" i="9" s="1"/>
  <c r="BN13" i="9"/>
  <c r="BN23" i="9" s="1"/>
  <c r="BN11" i="9"/>
  <c r="BN21" i="9" s="1"/>
  <c r="BN14" i="9"/>
  <c r="BN24" i="9" s="1"/>
  <c r="BI14" i="9"/>
  <c r="BI24" i="9" s="1"/>
  <c r="BI13" i="9"/>
  <c r="BI23" i="9" s="1"/>
  <c r="BI12" i="9"/>
  <c r="BI22" i="9" s="1"/>
  <c r="BI11" i="9"/>
  <c r="BI21" i="9" s="1"/>
  <c r="BI10" i="9"/>
  <c r="BI20" i="9" s="1"/>
  <c r="Y14" i="9"/>
  <c r="Y24" i="9" s="1"/>
  <c r="Y13" i="9"/>
  <c r="Y23" i="9" s="1"/>
  <c r="Y12" i="9"/>
  <c r="Y22" i="9" s="1"/>
  <c r="Y11" i="9"/>
  <c r="Y21" i="9" s="1"/>
  <c r="Y10" i="9"/>
  <c r="Y20" i="9" s="1"/>
  <c r="AI14" i="9"/>
  <c r="AI24" i="9" s="1"/>
  <c r="AI13" i="9"/>
  <c r="AI23" i="9" s="1"/>
  <c r="AI12" i="9"/>
  <c r="AI22" i="9" s="1"/>
  <c r="AI11" i="9"/>
  <c r="AI21" i="9" s="1"/>
  <c r="AI10" i="9"/>
  <c r="AI20" i="9" s="1"/>
  <c r="AQ14" i="9"/>
  <c r="AQ24" i="9" s="1"/>
  <c r="AQ13" i="9"/>
  <c r="AQ23" i="9" s="1"/>
  <c r="AQ12" i="9"/>
  <c r="AQ22" i="9" s="1"/>
  <c r="AQ11" i="9"/>
  <c r="AQ21" i="9" s="1"/>
  <c r="AQ10" i="9"/>
  <c r="AQ20" i="9" s="1"/>
  <c r="AY14" i="9"/>
  <c r="AY24" i="9" s="1"/>
  <c r="AY13" i="9"/>
  <c r="AY23" i="9" s="1"/>
  <c r="AY12" i="9"/>
  <c r="AY22" i="9" s="1"/>
  <c r="AY11" i="9"/>
  <c r="AY21" i="9" s="1"/>
  <c r="AY10" i="9"/>
  <c r="AY20" i="9" s="1"/>
  <c r="BJ14" i="9"/>
  <c r="BJ24" i="9" s="1"/>
  <c r="BJ13" i="9"/>
  <c r="BJ23" i="9" s="1"/>
  <c r="BJ12" i="9"/>
  <c r="BJ22" i="9" s="1"/>
  <c r="BJ11" i="9"/>
  <c r="BJ21" i="9" s="1"/>
  <c r="BJ10" i="9"/>
  <c r="BJ20" i="9" s="1"/>
  <c r="R14" i="9"/>
  <c r="R24" i="9" s="1"/>
  <c r="R13" i="9"/>
  <c r="R23" i="9" s="1"/>
  <c r="R12" i="9"/>
  <c r="R22" i="9" s="1"/>
  <c r="R11" i="9"/>
  <c r="R21" i="9" s="1"/>
  <c r="R10" i="9"/>
  <c r="R20" i="9" s="1"/>
  <c r="AB14" i="9"/>
  <c r="AB24" i="9" s="1"/>
  <c r="AB13" i="9"/>
  <c r="AB23" i="9" s="1"/>
  <c r="AB12" i="9"/>
  <c r="AB22" i="9" s="1"/>
  <c r="AB11" i="9"/>
  <c r="AB21" i="9" s="1"/>
  <c r="AB10" i="9"/>
  <c r="AB20" i="9" s="1"/>
  <c r="AJ14" i="9"/>
  <c r="AJ24" i="9" s="1"/>
  <c r="AJ13" i="9"/>
  <c r="AJ23" i="9" s="1"/>
  <c r="AJ12" i="9"/>
  <c r="AJ22" i="9" s="1"/>
  <c r="AJ11" i="9"/>
  <c r="AJ21" i="9" s="1"/>
  <c r="AJ10" i="9"/>
  <c r="AJ20" i="9" s="1"/>
  <c r="AR14" i="9"/>
  <c r="AR24" i="9" s="1"/>
  <c r="AR13" i="9"/>
  <c r="AR23" i="9" s="1"/>
  <c r="AR12" i="9"/>
  <c r="AR22" i="9" s="1"/>
  <c r="AR11" i="9"/>
  <c r="AR21" i="9" s="1"/>
  <c r="AR10" i="9"/>
  <c r="AR20" i="9" s="1"/>
  <c r="AZ14" i="9"/>
  <c r="AZ24" i="9" s="1"/>
  <c r="AZ13" i="9"/>
  <c r="AZ23" i="9" s="1"/>
  <c r="AZ12" i="9"/>
  <c r="AZ22" i="9" s="1"/>
  <c r="AZ11" i="9"/>
  <c r="AZ21" i="9" s="1"/>
  <c r="AZ10" i="9"/>
  <c r="AZ20" i="9" s="1"/>
  <c r="BH14" i="9"/>
  <c r="BH24" i="9" s="1"/>
  <c r="BH13" i="9"/>
  <c r="BH23" i="9" s="1"/>
  <c r="BH12" i="9"/>
  <c r="BH22" i="9" s="1"/>
  <c r="BH11" i="9"/>
  <c r="BH21" i="9" s="1"/>
  <c r="BH10" i="9"/>
  <c r="BH20" i="9" s="1"/>
  <c r="BP14" i="9"/>
  <c r="BP24" i="9" s="1"/>
  <c r="BP13" i="9"/>
  <c r="BP23" i="9" s="1"/>
  <c r="BP12" i="9"/>
  <c r="BP22" i="9" s="1"/>
  <c r="BP11" i="9"/>
  <c r="BP21" i="9" s="1"/>
  <c r="BP10" i="9"/>
  <c r="BP20" i="9" s="1"/>
  <c r="BM12" i="9"/>
  <c r="BM22" i="9" s="1"/>
  <c r="BM10" i="9"/>
  <c r="BM20" i="9" s="1"/>
  <c r="BM13" i="9"/>
  <c r="BM23" i="9" s="1"/>
  <c r="BM11" i="9"/>
  <c r="BM21" i="9" s="1"/>
  <c r="BM14" i="9"/>
  <c r="BM24" i="9" s="1"/>
  <c r="S14" i="9"/>
  <c r="S24" i="9" s="1"/>
  <c r="S13" i="9"/>
  <c r="S23" i="9" s="1"/>
  <c r="S12" i="9"/>
  <c r="S22" i="9" s="1"/>
  <c r="S11" i="9"/>
  <c r="S21" i="9" s="1"/>
  <c r="S10" i="9"/>
  <c r="S20" i="9" s="1"/>
  <c r="AS14" i="9"/>
  <c r="AS24" i="9" s="1"/>
  <c r="AS13" i="9"/>
  <c r="AS23" i="9" s="1"/>
  <c r="AS12" i="9"/>
  <c r="AS22" i="9" s="1"/>
  <c r="AS11" i="9"/>
  <c r="AS21" i="9" s="1"/>
  <c r="AS10" i="9"/>
  <c r="AS20" i="9" s="1"/>
  <c r="BA14" i="9"/>
  <c r="BA24" i="9" s="1"/>
  <c r="BA13" i="9"/>
  <c r="BA23" i="9" s="1"/>
  <c r="BA12" i="9"/>
  <c r="BA22" i="9" s="1"/>
  <c r="BA11" i="9"/>
  <c r="BA21" i="9" s="1"/>
  <c r="BA10" i="9"/>
  <c r="BA20" i="9" s="1"/>
  <c r="BQ14" i="9"/>
  <c r="BQ24" i="9" s="1"/>
  <c r="BQ13" i="9"/>
  <c r="BQ23" i="9" s="1"/>
  <c r="BQ12" i="9"/>
  <c r="BQ22" i="9" s="1"/>
  <c r="BQ11" i="9"/>
  <c r="BQ21" i="9" s="1"/>
  <c r="BQ10" i="9"/>
  <c r="BQ20" i="9" s="1"/>
  <c r="BS10" i="9"/>
  <c r="BS20" i="9" s="1"/>
  <c r="BS13" i="9"/>
  <c r="BS23" i="9" s="1"/>
  <c r="BS11" i="9"/>
  <c r="BS21" i="9" s="1"/>
  <c r="BS14" i="9"/>
  <c r="BS24" i="9" s="1"/>
  <c r="BS12" i="9"/>
  <c r="BS22" i="9" s="1"/>
  <c r="Q14" i="9"/>
  <c r="Q24" i="9" s="1"/>
  <c r="Q13" i="9"/>
  <c r="Q23" i="9" s="1"/>
  <c r="Q12" i="9"/>
  <c r="Q22" i="9" s="1"/>
  <c r="Q11" i="9"/>
  <c r="Q21" i="9" s="1"/>
  <c r="Q10" i="9"/>
  <c r="Q20" i="9" s="1"/>
  <c r="AL14" i="9"/>
  <c r="AL24" i="9" s="1"/>
  <c r="AL13" i="9"/>
  <c r="AL23" i="9" s="1"/>
  <c r="AL12" i="9"/>
  <c r="AL22" i="9" s="1"/>
  <c r="AL11" i="9"/>
  <c r="AL21" i="9" s="1"/>
  <c r="AL10" i="9"/>
  <c r="AL20" i="9" s="1"/>
  <c r="BR14" i="9"/>
  <c r="BR24" i="9" s="1"/>
  <c r="BR13" i="9"/>
  <c r="BR23" i="9" s="1"/>
  <c r="BR12" i="9"/>
  <c r="BR22" i="9" s="1"/>
  <c r="BR11" i="9"/>
  <c r="BR21" i="9" s="1"/>
  <c r="BR10" i="9"/>
  <c r="BR20" i="9" s="1"/>
  <c r="BG14" i="9"/>
  <c r="BG24" i="9" s="1"/>
  <c r="BG13" i="9"/>
  <c r="BG23" i="9" s="1"/>
  <c r="BG12" i="9"/>
  <c r="BG22" i="9" s="1"/>
  <c r="BG11" i="9"/>
  <c r="BG21" i="9" s="1"/>
  <c r="BG10" i="9"/>
  <c r="BG20" i="9" s="1"/>
  <c r="BO14" i="9"/>
  <c r="BO24" i="9" s="1"/>
  <c r="BO13" i="9"/>
  <c r="BO23" i="9" s="1"/>
  <c r="BO12" i="9"/>
  <c r="BO22" i="9" s="1"/>
  <c r="BO11" i="9"/>
  <c r="BO21" i="9" s="1"/>
  <c r="BO10" i="9"/>
  <c r="BO20" i="9" s="1"/>
  <c r="BD14" i="9"/>
  <c r="BD24" i="9" s="1"/>
  <c r="BD13" i="9"/>
  <c r="BD23" i="9" s="1"/>
  <c r="BD12" i="9"/>
  <c r="BD22" i="9" s="1"/>
  <c r="BD11" i="9"/>
  <c r="BD21" i="9" s="1"/>
  <c r="BD10" i="9"/>
  <c r="BD20" i="9" s="1"/>
  <c r="BL14" i="9"/>
  <c r="BL24" i="9" s="1"/>
  <c r="BL13" i="9"/>
  <c r="BL23" i="9" s="1"/>
  <c r="BL12" i="9"/>
  <c r="BL22" i="9" s="1"/>
  <c r="BL11" i="9"/>
  <c r="BL21" i="9" s="1"/>
  <c r="BL10" i="9"/>
  <c r="BL20" i="9" s="1"/>
  <c r="BT14" i="9"/>
  <c r="BT24" i="9" s="1"/>
  <c r="BT13" i="9"/>
  <c r="BT23" i="9" s="1"/>
  <c r="BT12" i="9"/>
  <c r="BT22" i="9" s="1"/>
  <c r="BT11" i="9"/>
  <c r="BT21" i="9" s="1"/>
  <c r="BT10" i="9"/>
  <c r="BT20" i="9" s="1"/>
  <c r="V4" i="3" l="1"/>
  <c r="R4" i="3"/>
  <c r="N4" i="3"/>
  <c r="M4" i="3"/>
  <c r="L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U4" i="3"/>
  <c r="T4" i="3"/>
  <c r="S4" i="3"/>
  <c r="Q4" i="3"/>
  <c r="P4" i="3"/>
  <c r="O4" i="3"/>
  <c r="K4" i="3"/>
  <c r="J4" i="3"/>
  <c r="I4" i="3"/>
  <c r="AH4" i="1"/>
  <c r="AG4" i="1"/>
  <c r="AB4" i="1"/>
  <c r="AA4" i="1"/>
  <c r="V4" i="1"/>
  <c r="U4" i="1"/>
  <c r="L4" i="1"/>
  <c r="K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F4" i="1"/>
  <c r="AE4" i="1"/>
  <c r="AD4" i="1"/>
  <c r="AC4" i="1"/>
  <c r="Z4" i="1"/>
  <c r="Y4" i="1"/>
  <c r="X4" i="1"/>
  <c r="W4" i="1"/>
  <c r="T4" i="1"/>
  <c r="S4" i="1"/>
  <c r="R4" i="1"/>
  <c r="Q4" i="1"/>
  <c r="P4" i="1"/>
  <c r="O4" i="1"/>
  <c r="N4" i="1"/>
  <c r="M4" i="1"/>
  <c r="J4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Fuhriman (NW Contract Svcs., Inc)</author>
  </authors>
  <commentList>
    <comment ref="O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Summary Columns and Units linked from Summary sheet. (Helps to verify any changes) </t>
        </r>
      </text>
    </comment>
    <comment ref="O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Valid if Test Name above matches Test Name in CSV on the "first item row below name row", otherwise "-" </t>
        </r>
      </text>
    </comment>
    <comment ref="O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(Unit) included in Measured Item field, if none then "-". </t>
        </r>
      </text>
    </comment>
    <comment ref="O9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Manually enter unit of CSV value if none in Measured Item field. </t>
        </r>
      </text>
    </comment>
    <comment ref="O15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If you want to change units. </t>
        </r>
      </text>
    </comment>
    <comment ref="O16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Overrides above units. Use with Value Multiplier. </t>
        </r>
      </text>
    </comment>
    <comment ref="O1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Must exactly match CSV file Test Name.</t>
        </r>
      </text>
    </comment>
    <comment ref="O18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Must exactly match CSV file Measured Item. </t>
        </r>
      </text>
    </comment>
    <comment ref="O19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Unit is copied from (in order of precedence): 
1) New Unit (if not blank) 
2) Stated Unit (if not blank) 
3) Manual Unit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Fuhriman (NW Contract Svcs., Inc)</author>
  </authors>
  <commentList>
    <comment ref="K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Summary Columns and Units linked from Summary sheet. (Helps to verify any changes) </t>
        </r>
      </text>
    </comment>
    <comment ref="K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Valid if Test Name above matches Test Name in CSV on the "first item row below name row", otherwise "-" </t>
        </r>
      </text>
    </comment>
    <comment ref="K8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(Unit) included in Measured Item field, if none then "-". </t>
        </r>
      </text>
    </comment>
    <comment ref="K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Manually enter unit of CSV value if none in Measured Item field. </t>
        </r>
      </text>
    </comment>
    <comment ref="K15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If you want to change units. </t>
        </r>
      </text>
    </comment>
    <comment ref="K16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Overrides above units. Use with Value Multiplier. </t>
        </r>
      </text>
    </comment>
    <comment ref="K17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Must exactly match CSV file Test Name.</t>
        </r>
      </text>
    </comment>
    <comment ref="K18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Must exactly match CSV file Measured Item. </t>
        </r>
      </text>
    </comment>
    <comment ref="K19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David Fuhriman (NW Contract Svcs., Inc):</t>
        </r>
        <r>
          <rPr>
            <sz val="9"/>
            <color indexed="81"/>
            <rFont val="Tahoma"/>
            <family val="2"/>
          </rPr>
          <t xml:space="preserve">
Unit is copied from (in order of precedence): 
1) New Unit (if not blank) 
2) Stated Unit (if not blank) 
3) Manual Unit</t>
        </r>
      </text>
    </comment>
  </commentList>
</comments>
</file>

<file path=xl/sharedStrings.xml><?xml version="1.0" encoding="utf-8"?>
<sst xmlns="http://schemas.openxmlformats.org/spreadsheetml/2006/main" count="2942" uniqueCount="427">
  <si>
    <t>Pass</t>
  </si>
  <si>
    <t># Failed</t>
  </si>
  <si>
    <t># Trials</t>
  </si>
  <si>
    <t>Test Name</t>
  </si>
  <si>
    <t>Actual Value</t>
  </si>
  <si>
    <t>Margin</t>
  </si>
  <si>
    <t>Pass Limits</t>
  </si>
  <si>
    <t>HF1-2: Clock Rise Time</t>
  </si>
  <si>
    <t>126.279 ps</t>
  </si>
  <si>
    <t>VALUE &gt;= 75.000 ps</t>
  </si>
  <si>
    <t>HF1-2: Clock Fall Time</t>
  </si>
  <si>
    <t>126.504 ps</t>
  </si>
  <si>
    <t>HF1-6: Clock Duty Cycle(Minimum)</t>
  </si>
  <si>
    <t>&gt;=40%</t>
  </si>
  <si>
    <t>HF1-6: Clock Duty Cycle(Maximum)</t>
  </si>
  <si>
    <t>&lt;=60%</t>
  </si>
  <si>
    <t>HF1-6: Clock Rate</t>
  </si>
  <si>
    <t>148.354200000 MHz</t>
  </si>
  <si>
    <t>85.000000000 MHz &lt;= VALUE &lt;= 150.000000000 MHz</t>
  </si>
  <si>
    <t>HF1-7: Differential Clock Voltage Swing, Vs (TP1)</t>
  </si>
  <si>
    <t>750 mV</t>
  </si>
  <si>
    <t>400 mV &lt; VALUE &lt; 1.200 V</t>
  </si>
  <si>
    <t>HF1-7: Clock Jitter (TP2_EQ with Worst Case Positive Skew)</t>
  </si>
  <si>
    <t>134 mTbit</t>
  </si>
  <si>
    <t>VALUE &lt;= 300 mTbit</t>
  </si>
  <si>
    <t>HF1-7: Clock Jitter (TP2_EQ with Worst Case Negative Skew)</t>
  </si>
  <si>
    <t>170 mTbit</t>
  </si>
  <si>
    <t>HF1-5: D0 Maximum Differential Voltage</t>
  </si>
  <si>
    <t>419 m</t>
  </si>
  <si>
    <t>VALUE &lt;= 780 m</t>
  </si>
  <si>
    <t>HF1-5: D0 Minimum Differential Voltage</t>
  </si>
  <si>
    <t>-404 m</t>
  </si>
  <si>
    <t>48.2 %</t>
  </si>
  <si>
    <t>VALUE &gt;= -780 m</t>
  </si>
  <si>
    <t>HF1-2: D0 Rise Time</t>
  </si>
  <si>
    <t>110.995 ps</t>
  </si>
  <si>
    <t>VALUE &gt;= 42.500 ps</t>
  </si>
  <si>
    <t>HF1-2: D0 Fall Time</t>
  </si>
  <si>
    <t>109.434 ps</t>
  </si>
  <si>
    <t>HF1-8: D0 Mask Test (TP2_EQ with Worst Case Positive Skew)</t>
  </si>
  <si>
    <t>No Mask Failures</t>
  </si>
  <si>
    <t>HF1-8: D0 Mask Test (TP2_EQ with Worst Case Negative Skew)</t>
  </si>
  <si>
    <t>HF1-5: D1 Maximum Differential Voltage</t>
  </si>
  <si>
    <t>HF1-5: D1 Minimum Differential Voltage</t>
  </si>
  <si>
    <t>-425 m</t>
  </si>
  <si>
    <t>45.5 %</t>
  </si>
  <si>
    <t>HF1-2: D1 Rise Time</t>
  </si>
  <si>
    <t>107.760 ps</t>
  </si>
  <si>
    <t>HF1-2: D1 Fall Time</t>
  </si>
  <si>
    <t>105.260 ps</t>
  </si>
  <si>
    <t>HF1-8: D1 Mask Test (TP2_EQ with Worst Case Positive Skew)</t>
  </si>
  <si>
    <t>HF1-8: D1 Mask Test (TP2_EQ with Worst Case Negative Skew)</t>
  </si>
  <si>
    <t>HF1-5: D2 Maximum Differential Voltage</t>
  </si>
  <si>
    <t>429 m</t>
  </si>
  <si>
    <t>HF1-5: D2 Minimum Differential Voltage</t>
  </si>
  <si>
    <t>-416 m</t>
  </si>
  <si>
    <t>46.7 %</t>
  </si>
  <si>
    <t>HF1-2: D2 Rise Time</t>
  </si>
  <si>
    <t>HF1-2: D2 Fall Time</t>
  </si>
  <si>
    <t>107.246 ps</t>
  </si>
  <si>
    <t>HF1-8: D2 Mask Test (TP2_EQ with Worst Case Postive Skew)</t>
  </si>
  <si>
    <t>HF1-8: D2 Mask Test (TP2_EQ with Worst Case Negative Skew)</t>
  </si>
  <si>
    <t>HF1-1: VL Clock +</t>
  </si>
  <si>
    <t>2.811 V</t>
  </si>
  <si>
    <t>2.300 V &lt;= VALUE &lt;= 3.100 V</t>
  </si>
  <si>
    <t>HF1-1:Clock + VSwing</t>
  </si>
  <si>
    <t>383 mV</t>
  </si>
  <si>
    <t>200 mV &lt;= VALUE &lt;= 600 mV</t>
  </si>
  <si>
    <t>HF1-1: VL Clock -</t>
  </si>
  <si>
    <t>HF1-1:Clock - VSwing</t>
  </si>
  <si>
    <t>385 mV</t>
  </si>
  <si>
    <t>HF1-1: VL D0+</t>
  </si>
  <si>
    <t>2.840 V</t>
  </si>
  <si>
    <t>2.300 V &lt;= VALUE &lt;= 2.900 V</t>
  </si>
  <si>
    <t>HF1-1: D0+ VSwing</t>
  </si>
  <si>
    <t>329 mV</t>
  </si>
  <si>
    <t>400 mV &lt;= VALUE &lt;= 600 mV</t>
  </si>
  <si>
    <t>HF1-1: VL D0-</t>
  </si>
  <si>
    <t>2.831 V</t>
  </si>
  <si>
    <t>HF1-1: D0- VSwing</t>
  </si>
  <si>
    <t>340 mV</t>
  </si>
  <si>
    <t>HF1-4: Intra-Pair Skew - Data Lane 0</t>
  </si>
  <si>
    <t>-20 mTbit</t>
  </si>
  <si>
    <t>43.3 %</t>
  </si>
  <si>
    <t>-150 mTbit &lt;= VALUE &lt;= 150 mTbit</t>
  </si>
  <si>
    <t>0</t>
  </si>
  <si>
    <t>HF1-1: VL D1+</t>
  </si>
  <si>
    <t>HF1-1: D1+ VSwing</t>
  </si>
  <si>
    <t>326 mV</t>
  </si>
  <si>
    <t>HF1-1: VL D1-</t>
  </si>
  <si>
    <t>2.833 V</t>
  </si>
  <si>
    <t>HF1-1: D1- VSwing</t>
  </si>
  <si>
    <t>336 mV</t>
  </si>
  <si>
    <t>HF1-4: Intra-Pair Skew - Data Lane 1</t>
  </si>
  <si>
    <t>-58 mTbit</t>
  </si>
  <si>
    <t>30.7 %</t>
  </si>
  <si>
    <t>HF1-1: VL D2+</t>
  </si>
  <si>
    <t>2.832 V</t>
  </si>
  <si>
    <t>HF1-1: D2+ VSwing</t>
  </si>
  <si>
    <t>342 mV</t>
  </si>
  <si>
    <t>HF1-1: VL D2-</t>
  </si>
  <si>
    <t>2.836 V</t>
  </si>
  <si>
    <t>HF1-1: D2- VSwing</t>
  </si>
  <si>
    <t>331 mV</t>
  </si>
  <si>
    <t>HF1-4: Intra-Pair Skew - Data Lane 2</t>
  </si>
  <si>
    <t>-34 mTbit</t>
  </si>
  <si>
    <t>38.7 %</t>
  </si>
  <si>
    <t>copy/paste special (values) this row to your results sheet --&gt;</t>
  </si>
  <si>
    <t>SPEC -&gt;</t>
  </si>
  <si>
    <t xml:space="preserve"> &gt;= 75</t>
  </si>
  <si>
    <t>Units -&gt;</t>
  </si>
  <si>
    <t>ps</t>
  </si>
  <si>
    <t>%</t>
  </si>
  <si>
    <t>MHz</t>
  </si>
  <si>
    <t>mv</t>
  </si>
  <si>
    <t>mTbit</t>
  </si>
  <si>
    <t>m</t>
  </si>
  <si>
    <t>V</t>
  </si>
  <si>
    <t>mV</t>
  </si>
  <si>
    <t>400&lt;x&lt;1200</t>
  </si>
  <si>
    <t>85&lt;=x&lt;=150</t>
  </si>
  <si>
    <t>&lt;=300</t>
  </si>
  <si>
    <t>&lt;=780</t>
  </si>
  <si>
    <t>&gt;=-780</t>
  </si>
  <si>
    <t>&gt;=42.5</t>
  </si>
  <si>
    <t>=0</t>
  </si>
  <si>
    <t>2.3&lt;=x&lt;=3.1</t>
  </si>
  <si>
    <t>200&lt;=x&lt;=600</t>
  </si>
  <si>
    <t>2.3&lt;=x&lt;= 3.1</t>
  </si>
  <si>
    <t>2.3&lt;=x&lt;=2.9</t>
  </si>
  <si>
    <t>400&lt;=x&lt;=600</t>
  </si>
  <si>
    <t>2.3&lt;=x&lt;= 2.9</t>
  </si>
  <si>
    <t>-150&lt;=x&lt;=150</t>
  </si>
  <si>
    <t>7-9: Clock Jitter</t>
  </si>
  <si>
    <t>105 mTbit</t>
  </si>
  <si>
    <t>VALUE &lt;= 250 mTbit</t>
  </si>
  <si>
    <t>7-4: Clock Rise Time</t>
  </si>
  <si>
    <t>117.156 ps</t>
  </si>
  <si>
    <t>7-4: Clock Fall Time</t>
  </si>
  <si>
    <t>119.247 ps</t>
  </si>
  <si>
    <t>7-8: Clock Duty Cycle(Minimum)</t>
  </si>
  <si>
    <t>7-8: Clock Duty Cycle(Maximum)</t>
  </si>
  <si>
    <t>7-10: D0 Mask Test</t>
  </si>
  <si>
    <t>7-10: D0 Data Jitter</t>
  </si>
  <si>
    <t>127 m</t>
  </si>
  <si>
    <t>&lt;=0.3Tbit</t>
  </si>
  <si>
    <t>7-4: D0 Rise Time</t>
  </si>
  <si>
    <t>124.170 ps</t>
  </si>
  <si>
    <t>7-4: D0 Fall Time</t>
  </si>
  <si>
    <t>110.981 ps</t>
  </si>
  <si>
    <t>7-10: D1 Mask Test</t>
  </si>
  <si>
    <t>7-10: D1 Data Jitter</t>
  </si>
  <si>
    <t>110 m</t>
  </si>
  <si>
    <t>7-4: D1 Rise Time</t>
  </si>
  <si>
    <t>130.099 ps</t>
  </si>
  <si>
    <t>7-4: D1 Fall Time</t>
  </si>
  <si>
    <t>125.726 ps</t>
  </si>
  <si>
    <t>7-10: D2 Mask Test</t>
  </si>
  <si>
    <t>7-10: D2 Data Jitter</t>
  </si>
  <si>
    <t>120 m</t>
  </si>
  <si>
    <t>7-4: D2 Rise Time</t>
  </si>
  <si>
    <t>119.231 ps</t>
  </si>
  <si>
    <t>7-4: D2 Fall Time</t>
  </si>
  <si>
    <t>106.552 ps</t>
  </si>
  <si>
    <t>7-2: VL Clock +</t>
  </si>
  <si>
    <t>2.824 V</t>
  </si>
  <si>
    <t>LowerLimit V &lt;= VALUE &lt;= 2.900 V</t>
  </si>
  <si>
    <t>7-2: VL Clock -</t>
  </si>
  <si>
    <t>2.822 V</t>
  </si>
  <si>
    <t>7-2: VL D0+</t>
  </si>
  <si>
    <t>7-2: VL D0-</t>
  </si>
  <si>
    <t>2.820 V</t>
  </si>
  <si>
    <t>7-7: Intra-Pair Skew - Data Lane 0</t>
  </si>
  <si>
    <t>-10 mTbit</t>
  </si>
  <si>
    <t>7-2: VL D1+</t>
  </si>
  <si>
    <t>2.819 V</t>
  </si>
  <si>
    <t>7-2: VL D1-</t>
  </si>
  <si>
    <t>2.803 V</t>
  </si>
  <si>
    <t>7-7: Intra-Pair Skew - Data Lane 1</t>
  </si>
  <si>
    <t>-32 mTbit</t>
  </si>
  <si>
    <t>39.3 %</t>
  </si>
  <si>
    <t>7-2: VL D2+</t>
  </si>
  <si>
    <t>7-2: VL D2-</t>
  </si>
  <si>
    <t>7-7: Intra-Pair Skew - Data Lane 2</t>
  </si>
  <si>
    <t>-39 mTbit</t>
  </si>
  <si>
    <t>37.0 %</t>
  </si>
  <si>
    <t>7-6: Inter-Pair Skew - D0/D1</t>
  </si>
  <si>
    <t>4 mTpixel</t>
  </si>
  <si>
    <t>-200 mTpixel &lt;= VALUE &lt;= 200 mTpixel</t>
  </si>
  <si>
    <t>7-6: Inter-Pair Skew - D1/D2</t>
  </si>
  <si>
    <t>-2 mTpixel</t>
  </si>
  <si>
    <t>49.5 %</t>
  </si>
  <si>
    <t>7-6: Inter-Pair Skew - D0/D2</t>
  </si>
  <si>
    <t>-3 mTpixel</t>
  </si>
  <si>
    <t>49.3 %</t>
  </si>
  <si>
    <t>mTpixel</t>
  </si>
  <si>
    <t>&gt;=75</t>
  </si>
  <si>
    <t>&lt;=250</t>
  </si>
  <si>
    <t>&gt;=40</t>
  </si>
  <si>
    <t>&lt;=60</t>
  </si>
  <si>
    <t>lower_limit&lt;=x&lt;=2.9</t>
  </si>
  <si>
    <t>-200&lt;=x&lt;=200</t>
  </si>
  <si>
    <t>Clear cells A5:G35, then copy in the .mht table</t>
  </si>
  <si>
    <t>File</t>
  </si>
  <si>
    <t>Board ID</t>
  </si>
  <si>
    <t>Serial Number</t>
  </si>
  <si>
    <t>Trial</t>
  </si>
  <si>
    <t>HF1-7 Clk Jitter P-skew</t>
  </si>
  <si>
    <t>HF1-7 Clk Jitter N-skew</t>
  </si>
  <si>
    <t>HF1-5 D0 Eye Width</t>
  </si>
  <si>
    <t>HF1-5 D0 Eye Height</t>
  </si>
  <si>
    <t>HF1-5 D0 R Data Jitter</t>
  </si>
  <si>
    <t>HF1-5 D0 L Data Jitter</t>
  </si>
  <si>
    <t>HF1-5 D0 V diff swing</t>
  </si>
  <si>
    <t>HF1-5 D1 Eye Width</t>
  </si>
  <si>
    <t>HF1-5 D1 Eye Height</t>
  </si>
  <si>
    <t>HF1-5 D1 R Data Jitter</t>
  </si>
  <si>
    <t>HF1-5 D1 L Data Jitter</t>
  </si>
  <si>
    <t>HF1-5 D1 V diff swing</t>
  </si>
  <si>
    <t>HF1-5 D2 Eye Width</t>
  </si>
  <si>
    <t>HF1-5 D2 Eye Height</t>
  </si>
  <si>
    <t>HF1-5 D2 R Data Jitter</t>
  </si>
  <si>
    <t>HF1-5 D2 L Data Jitter</t>
  </si>
  <si>
    <t>HF1-5 D2 V diff swing</t>
  </si>
  <si>
    <t>HF1-8 D0 P-skew Eye Width</t>
  </si>
  <si>
    <t>HF1-8 D0 P-skew Eye Height</t>
  </si>
  <si>
    <t>HF1-8 D0 P-skew R Data Jitter</t>
  </si>
  <si>
    <t>HF1-8 D0 P-skew L Data Jitter</t>
  </si>
  <si>
    <t>HF1-8 D0 N-skew Eye Width</t>
  </si>
  <si>
    <t>HF1-8 D0 N-skew Eye Height</t>
  </si>
  <si>
    <t>HF1-8 D0 N-skew R Data Jitter</t>
  </si>
  <si>
    <t>HF1-8 D0 N-skew L Data Jitter</t>
  </si>
  <si>
    <t>HF1-8 D1 P-skew Eye Width</t>
  </si>
  <si>
    <t>HF1-8 D1 P-skew Eye Height</t>
  </si>
  <si>
    <t>HF1-8 D1 P-skew R Data Jitter</t>
  </si>
  <si>
    <t>HF1-8 D1 P-skew L Data Jitter</t>
  </si>
  <si>
    <t>HF1-8 D1 N-skew Eye Width</t>
  </si>
  <si>
    <t>HF1-8 D1 N-skew Eye Height</t>
  </si>
  <si>
    <t>HF1-8 D1 N-skew R Data Jitter</t>
  </si>
  <si>
    <t>HF1-8 D1 N-skew L Data Jitter</t>
  </si>
  <si>
    <t>HF1-8 D2 P-skew Eye Width</t>
  </si>
  <si>
    <t>HF1-8 D2 P-skew Eye Height</t>
  </si>
  <si>
    <t>HF1-8 D2 P-skew R Data Jitter</t>
  </si>
  <si>
    <t>HF1-8 D2 P-skew L Data Jitter</t>
  </si>
  <si>
    <t>HF1-8 D2 N-skew Eye Width</t>
  </si>
  <si>
    <t>HF1-8 D2 N-skew Eye Height</t>
  </si>
  <si>
    <t>HF1-8 D2 N-skew R Data Jitter</t>
  </si>
  <si>
    <t>HF1-8 D2 N-skew L Data Jitter</t>
  </si>
  <si>
    <t>Data Rate</t>
  </si>
  <si>
    <t>Mcsc</t>
  </si>
  <si>
    <t>C</t>
  </si>
  <si>
    <t>7-7: Intra-Pair Skew - Clock</t>
  </si>
  <si>
    <t>7-10: D0 Mask Test; Eye Width</t>
  </si>
  <si>
    <t>7-10: D0 Mask Test; Eye Height</t>
  </si>
  <si>
    <t>7-10: D0 Mask Test; RightJitterData</t>
  </si>
  <si>
    <t>7-10: D0 Mask Test; Differential Swing Voltage</t>
  </si>
  <si>
    <t>7-10: D1 Mask Test; Eye Height</t>
  </si>
  <si>
    <t>7-10: D1 Mask Test; RightJitterData</t>
  </si>
  <si>
    <t>7-10: D1 Mask Test; Differential Swing Voltage</t>
  </si>
  <si>
    <t>7-10: D1 Mask Test; Eye Width</t>
  </si>
  <si>
    <t>7-10: D2 Mask Test; Eye Width</t>
  </si>
  <si>
    <t>7-10: D2 Mask Test; Eye Height</t>
  </si>
  <si>
    <t>7-10: D2 Mask Test; RightJitterData</t>
  </si>
  <si>
    <t>7-10: D2 Mask Test; Differential Swing Voltage</t>
  </si>
  <si>
    <t>Test Frequency(MHz)</t>
  </si>
  <si>
    <t>Clock Jitter(ps)</t>
  </si>
  <si>
    <t>Eye Width(ps)</t>
  </si>
  <si>
    <t>Eye Height(mV)</t>
  </si>
  <si>
    <t>RightJitterData(ps)</t>
  </si>
  <si>
    <t>LeftJitterData(ps)</t>
  </si>
  <si>
    <t>Differential Swing Voltage(V)</t>
  </si>
  <si>
    <t>Test Frequency</t>
  </si>
  <si>
    <t>Clock Intra-Pair Skew(ps)</t>
  </si>
  <si>
    <t>Data Intra-Pair Skew(ps)</t>
  </si>
  <si>
    <t>Data - Data Inter-Pair Skew(ps)</t>
  </si>
  <si>
    <t>Measured Item -&gt;</t>
  </si>
  <si>
    <t>Test Name -&gt;</t>
  </si>
  <si>
    <t>Unit -&gt;</t>
  </si>
  <si>
    <t>Tbit</t>
  </si>
  <si>
    <t>7-10: D1 Mask Test; LeftJitterData</t>
  </si>
  <si>
    <t>7-10: D0 Mask Test; LeftJitterData</t>
  </si>
  <si>
    <t>7-10: D2 Mask Test; LeftJitterData</t>
  </si>
  <si>
    <t>hit</t>
  </si>
  <si>
    <t>Tpixel</t>
  </si>
  <si>
    <t>first item row below name row -&gt;</t>
  </si>
  <si>
    <t>(Stated Unit) -&gt;</t>
  </si>
  <si>
    <t>first test name row -&gt;</t>
  </si>
  <si>
    <t>Summary Columns -&gt;</t>
  </si>
  <si>
    <t>check-&gt;</t>
  </si>
  <si>
    <t>Value Multiplier -&gt;</t>
  </si>
  <si>
    <t>New Unit -&gt;</t>
  </si>
  <si>
    <t>verified item row -&gt;</t>
  </si>
  <si>
    <t>Manual Unit -&gt;</t>
  </si>
  <si>
    <t xml:space="preserve">Copy/paste special (values) the above rows to the summary sheet for H1.4b. </t>
  </si>
  <si>
    <t xml:space="preserve">Copy/paste CSV columns A:I to cell A1 on this sheet. This allows up to five trials. </t>
  </si>
  <si>
    <t>Type</t>
  </si>
  <si>
    <t>HF1-4: Intra-Pair Skew - Clock</t>
  </si>
  <si>
    <t>Summary Units -&gt;</t>
  </si>
  <si>
    <t>HF1-3: Inter-Pair Skew - D0/D1</t>
  </si>
  <si>
    <t>HF1-3: Inter-Pair Skew - D1/D2</t>
  </si>
  <si>
    <t>HF1-3: Inter-Pair Skew - D0/D2</t>
  </si>
  <si>
    <t>Hz</t>
  </si>
  <si>
    <t>Spec Limits -&gt;</t>
  </si>
  <si>
    <t>-150&lt;=x&lt;=150 (not required)</t>
  </si>
  <si>
    <t>Board Temperature</t>
  </si>
  <si>
    <t>Copy/paste special (values) the above rows to the summary sheet for H2.0</t>
  </si>
  <si>
    <t xml:space="preserve">Light grey cells above are manually entered, and the white cells are automatically filled. </t>
  </si>
  <si>
    <t>SoC ID</t>
  </si>
  <si>
    <t>Critical Upper Limit (red) -&gt;</t>
  </si>
  <si>
    <t>Critical Lower Limit (red) -&gt;</t>
  </si>
  <si>
    <t>Warning Margin -&gt;</t>
  </si>
  <si>
    <t>Warning Lower Limit (yellow) -&gt;</t>
  </si>
  <si>
    <t>Warning Upper Limit (yellow) -&gt;</t>
  </si>
  <si>
    <t>SoC Corner</t>
  </si>
  <si>
    <t>SoC Status (PROTO, TEST)</t>
  </si>
  <si>
    <t>Operating Condition</t>
  </si>
  <si>
    <t>idle</t>
  </si>
  <si>
    <t xml:space="preserve">Hydra, idle </t>
  </si>
  <si>
    <t>MUTTReadWriteALL</t>
  </si>
  <si>
    <t>DiskReadCheckedHDD</t>
  </si>
  <si>
    <t>DiskReadCheckedSFC</t>
  </si>
  <si>
    <t>iPerfServerSRA</t>
  </si>
  <si>
    <t>ATGDeferredParticles</t>
  </si>
  <si>
    <t xml:space="preserve">HDAudio </t>
  </si>
  <si>
    <t xml:space="preserve">Operating Conditions </t>
  </si>
  <si>
    <t>V_3P3STBY</t>
  </si>
  <si>
    <t>Retimer config version</t>
  </si>
  <si>
    <t>VH</t>
  </si>
  <si>
    <t>7-2: VH Clock +</t>
  </si>
  <si>
    <t>7-2: VH Clock -</t>
  </si>
  <si>
    <t>7-2: VH D0+</t>
  </si>
  <si>
    <t>7-2: VH D0-</t>
  </si>
  <si>
    <t>7-2: VH D1+</t>
  </si>
  <si>
    <t>7-2: VH D1-</t>
  </si>
  <si>
    <t>7-2: VH D2+</t>
  </si>
  <si>
    <t>7-2: VH D2-</t>
  </si>
  <si>
    <t>HF1-1: VH Clock +</t>
  </si>
  <si>
    <t>HF1-1: VH Clock -</t>
  </si>
  <si>
    <t>HF1-1: VH D0+</t>
  </si>
  <si>
    <t>HF1-1: VH D0-</t>
  </si>
  <si>
    <t>HF1-1: VH D1+</t>
  </si>
  <si>
    <t>HF1-1: VH D1-</t>
  </si>
  <si>
    <t>HF1-1: VH D2+</t>
  </si>
  <si>
    <t>HF1-1: VH D2-</t>
  </si>
  <si>
    <t>S3 set 2x</t>
  </si>
  <si>
    <t>(no MUTTs installed)</t>
  </si>
  <si>
    <t>S3 set 2</t>
  </si>
  <si>
    <t xml:space="preserve">Note: I2C read/write tests enabled in test suite, but idle without FPM connected. </t>
  </si>
  <si>
    <t/>
  </si>
  <si>
    <t>Measured V_3P3STBY</t>
  </si>
  <si>
    <t>Instruments Used:</t>
  </si>
  <si>
    <t>Oscilloscope</t>
  </si>
  <si>
    <t>Temperature Control</t>
  </si>
  <si>
    <t>Switch system</t>
  </si>
  <si>
    <t>Probe/Probe head</t>
  </si>
  <si>
    <t>BitifEye Switch control</t>
  </si>
  <si>
    <t>HDMI application version</t>
  </si>
  <si>
    <t>SPX Thermal Chamber</t>
  </si>
  <si>
    <t>TDP158 PG1.1</t>
  </si>
  <si>
    <t>Soldered-down w/ product HSFA</t>
  </si>
  <si>
    <t>1169A/5380A</t>
  </si>
  <si>
    <t>N/A</t>
  </si>
  <si>
    <t>SoC Temperature (DCE Diodes #23,#30 AVG)</t>
  </si>
  <si>
    <t>CSV</t>
  </si>
  <si>
    <t>HF1-7: Clock Jitter (TP2_EQ)</t>
  </si>
  <si>
    <t>TEST</t>
  </si>
  <si>
    <t>40C</t>
  </si>
  <si>
    <t>ARD.A0.UU</t>
  </si>
  <si>
    <t>5C</t>
  </si>
  <si>
    <t>TEV1E-02</t>
  </si>
  <si>
    <t>015664194317</t>
  </si>
  <si>
    <t>No Stress</t>
  </si>
  <si>
    <t>Pass 3</t>
  </si>
  <si>
    <t>2019_11-19_TEV1E_015664194317_Arden-A0-v0.03-CFG_ON-Q621M-Pass3-v0.03-CFG_LONG-SMA-CABLE_NVNT_594M_All-Tests_No-Stress</t>
  </si>
  <si>
    <t>2019_11-22_TEV1E_015664194317_Arden-A0-v0.03-CFG_ON-Q621M-Pass3-v0.03-CFG_LONG-SMA-CABLE_LVLT_594M_All-Tests_No-Stress</t>
  </si>
  <si>
    <t>20C</t>
  </si>
  <si>
    <t>2019_11-26_TEV1E_015664194317_Arden-A0-v0.03-CFG_ON-Q621M-Pass3-v0.03-CFG_LONG-SMA-CABLE_HVHT_594M_All-Tests_No-Stress</t>
  </si>
  <si>
    <t>2019_11-25_TEV1E_015664194317_Arden-A0-v0.03-CFG_ON-Q621M-Pass3-v0.03-CFG_LONG-SMA-CABLE_LVHT_594M_All-Tests_No-Stress</t>
  </si>
  <si>
    <t>2019_11-27_TEV1E_015664194317_Arden-A0-v0.03-CFG_ON-Q621M-Pass3-v0.03-CFG_LONG-SMA-CABLE_HVLT_594M_All-Tests_No-Stress</t>
  </si>
  <si>
    <t>2019_11-19_TEV1E_015664194317_Arden-A0-v0.03-CFG_ON-Q621M-Pass3-v0.03-CFG_LONG-SMA-CABLE_NVNT_371M_All-Tests_No-Stress</t>
  </si>
  <si>
    <t>2019_11-22_TEV1E_015664194317_Arden-A0-v0.03-CFG_ON-Q621M-Pass3-v0.03-CFG_LONG-SMA-CABLE_LVLT_371M_All-Tests_No-Stress</t>
  </si>
  <si>
    <t>2019_11-22_TEV1E_015664194317_Arden-A0-v0.03-CFG_ON-Q621M-Pass3-v0.03-CFG_LONG-SMA-CABLE_LVHT_371M_All-Tests_No-Stress</t>
  </si>
  <si>
    <t>2019_11-26_TEV1E_015664194317_Arden-A0-v0.03-CFG_ON-Q621M-Pass3-v0.03-CFG_LONG-SMA-CABLE_HVHT_371M_All-Tests_No-Stress</t>
  </si>
  <si>
    <t>2019_11-27_TEV1E_015664194317_Arden-A0-v0.03-CFG_ON-Q621M-Pass3-v0.03-CFG_LONG-SMA-CABLE_HVLT_371M_All-Tests_No-Stress</t>
  </si>
  <si>
    <t>2019_11-19_TEV1E_015664194317_Arden-A0-v0.03-CFG_ON-Q621M-Pass3-v0.03-CFG_LONG-SMA-CABLE_NVNT_297M_All-Tests_No-Stress</t>
  </si>
  <si>
    <t>2019_11-22_TEV1E_015664194317_Arden-A0-v0.03-CFG_ON-Q621M-Pass3-v0.03-CFG_LONG-SMA-CABLE_LVLT_297M_All-Tests_No-Stress</t>
  </si>
  <si>
    <t>2019_11-22_TEV1E_015664194317_Arden-A0-v0.03-CFG_ON-Q621M-Pass3-v0.03-CFG_LONG-SMA-CABLE_LVHT_297M_All-Tests_No-Stress</t>
  </si>
  <si>
    <t>2019_11-26_TEV1E_015664194317_Arden-A0-v0.03-CFG_ON-Q621M-Pass3-v0.03-CFG_LONG-SMA-CABLE_HVHT_297M_All-Tests_No-Stress</t>
  </si>
  <si>
    <t>2019_11-27_TEV1E_015664194317_Arden-A0-v0.03-CFG_ON-Q621M-Pass3-v0.03-CFG_LONG-SMA-CABLE_HVLT_297M_All-Tests_No-Stress</t>
  </si>
  <si>
    <t>2019_11-19_TEV1E_015664194317_Arden-A0-v0.03-CFG_ON-Q621M-Pass3-v0.03-CFG_LONG-SMA-CABLE_NVNT_148M_All-Tests_No-Stress</t>
  </si>
  <si>
    <t>2019_11-22_TEV1E_015664194317_Arden-A0-v0.03-CFG_ON-Q621M-Pass3-v0.03-CFG_LONG-SMA-CABLE_LVLT_148M_All-Tests_No-Stress</t>
  </si>
  <si>
    <t>2019_11-22_TEV1E_015664194317_Arden-A0-v0.03-CFG_ON-Q621M-Pass3-v0.03-CFG_LONG-SMA-CABLE_LVHT_148M_All-Tests_No-Stress</t>
  </si>
  <si>
    <t>2019_11-26_TEV1E_015664194317_Arden-A0-v0.03-CFG_ON-Q621M-Pass3-v0.03-CFG_LONG-SMA-CABLE_HVHT_148M_All-Tests_No-Stress</t>
  </si>
  <si>
    <t>2019_11-27_TEV1E_015664194317_Arden-A0-v0.03-CFG_ON-Q621M-Pass3-v0.03-CFG_LONG-SMA-CABLE_HVLT_148M_All-Tests_No-Stress</t>
  </si>
  <si>
    <t>2019_11-19_TEV1E_015664194317_Arden-A0-v0.03-CFG_ON-Q621M-Pass3-v0.03-CFG_LONG-SMA-CABLE_NVNT_25M_All-Tests_No-Stress</t>
  </si>
  <si>
    <t>2019_11-22_TEV1E_015664194317_Arden-A0-v0.03-CFG_ON-Q621M-Pass3-v0.03-CFG_LONG-SMA-CABLE_LVLT_25M_All-Tests_No-Stress</t>
  </si>
  <si>
    <t>2019_11-22_TEV1E_015664194317_Arden-A0-v0.03-CFG_ON-Q621M-Pass3-v0.03-CFG_LONG-SMA-CABLE_LVHT_25M_All-Tests_No-Stress</t>
  </si>
  <si>
    <t>2019_11-26_TEV1E_015664194317_Arden-A0-v0.03-CFG_ON-Q621M-Pass3-v0.03-CFG_LONG-SMA-CABLE_HVHT_25M_All-Tests_No-Stress</t>
  </si>
  <si>
    <t>2019_11-26_TEV1E_015664194317_Arden-A0-v0.03-CFG_ON-Q621M-Pass3-v0.03-CFG_LONG-SMA-CABLE_HVLT_25M_All-Tests_No-Stress</t>
  </si>
  <si>
    <t>015680194317</t>
  </si>
  <si>
    <t>2019_12-09_TEV1E_015680194317_Arden-A0-v0.03-CFG_ON-Q621M-Pass3-v0.03-CFG_LONG-SMA-CABLE_NVNT_594M_All-Tests_No-Stress</t>
  </si>
  <si>
    <t>2019_12-10_TEV1E_015680194317_Arden-A0-v0.03-CFG_ON-Q621M-Pass3-v0.03-CFG_LONG-SMA-CABLE_LVHT_594M_All-Tests_No-Stress</t>
  </si>
  <si>
    <t>2019_12-11_TEV1E_015680194317_Arden-A0-v0.03-CFG_ON-Q621M-Pass3-v0.03-CFG_LONG-SMA-CABLE_LVLT_594M_All-Tests_No-Stress</t>
  </si>
  <si>
    <t>2019_12-11_TEV1E_015680194317_Arden-A0-v0.03-CFG_ON-Q621M-Pass3-v0.03-CFG_LONG-SMA-CABLE_HVHT_594M_All-Tests_No-Stress</t>
  </si>
  <si>
    <t>2019_12-09_TEV1E_015680194317_Arden-A0-v0.03-CFG_ON-Q621M-Pass3-v0.03-CFG_LONG-SMA-CABLE_NVNT_371M_All-Tests_No-Stress</t>
  </si>
  <si>
    <t>2019_12-10_TEV1E_015680194317_Arden-A0-v0.03-CFG_ON-Q621M-Pass3-v0.03-CFG_LONG-SMA-CABLE_LVHT_371M_All-Tests_No-Stress</t>
  </si>
  <si>
    <t>2019_12-11_TEV1E_015680194317_Arden-A0-v0.03-CFG_ON-Q621M-Pass3-v0.03-CFG_LONG-SMA-CABLE_LVLT_371M_All-Tests_No-Stress</t>
  </si>
  <si>
    <t>2019_12-11_TEV1E_015680194317_Arden-A0-v0.03-CFG_ON-Q621M-Pass3-v0.03-CFG_LONG-SMA-CABLE_HVHT_371M_All-Tests_No-Stress</t>
  </si>
  <si>
    <t>2019_12-09_TEV1E_015680194317_Arden-A0-v0.03-CFG_ON-Q621M-Pass3-v0.03-CFG_LONG-SMA-CABLE_NVNT_297M_All-Tests_No-Stress</t>
  </si>
  <si>
    <t>2019_12-10_TEV1E_015680194317_Arden-A0-v0.03-CFG_ON-Q621M-Pass3-v0.03-CFG_LONG-SMA-CABLE_LVHT_297M_All-Tests_No-Stress</t>
  </si>
  <si>
    <t>2019_12-11_TEV1E_015680194317_Arden-A0-v0.03-CFG_ON-Q621M-Pass3-v0.03-CFG_LONG-SMA-CABLE_LVLT_297M_All-Tests_No-Stress</t>
  </si>
  <si>
    <t>2019_12-11_TEV1E_015680194317_Arden-A0-v0.03-CFG_ON-Q621M-Pass3-v0.03-CFG_LONG-SMA-CABLE_HVHT_297M_All-Tests_No-Stress</t>
  </si>
  <si>
    <t>2019_12-09_TEV1E_015680194317_Arden-A0-v0.03-CFG_ON-Q621M-Pass3-v0.03-CFG_LONG-SMA-CABLE_NVNT_148M_All-Tests_No-Stress</t>
  </si>
  <si>
    <t>2019_12-10_TEV1E_015680194317_Arden-A0-v0.03-CFG_ON-Q621M-Pass3-v0.03-CFG_LONG-SMA-CABLE_LVHT_148M_All-Tests_No-Stress</t>
  </si>
  <si>
    <t>2019_12-11_TEV1E_015680194317_Arden-A0-v0.03-CFG_ON-Q621M-Pass3-v0.03-CFG_LONG-SMA-CABLE_LVLT_148M_All-Tests_No-Stress</t>
  </si>
  <si>
    <t>2019_12-11_TEV1E_015680194317_Arden-A0-v0.03-CFG_ON-Q621M-Pass3-v0.03-CFG_LONG-SMA-CABLE_HVHT_148M_All-Tests_No-Stress</t>
  </si>
  <si>
    <t>2019_12-09_TEV1E_015680194317_Arden-A0-v0.03-CFG_ON-Q621M-Pass3-v0.03-CFG_LONG-SMA-CABLE_NVNT_25M_All-Tests_No-Stress</t>
  </si>
  <si>
    <t>2019_12-10_TEV1E_015680194317_Arden-A0-v0.03-CFG_ON-Q621M-Pass3-v0.03-CFG_LONG-SMA-CABLE_LVHT_25M_All-Tests_No-Stress</t>
  </si>
  <si>
    <t>2019_12-11_TEV1E_015680194317_Arden-A0-v0.03-CFG_ON-Q621M-Pass3-v0.03-CFG_LONG-SMA-CABLE_LVLT_25M_All-Tests_No-Stress</t>
  </si>
  <si>
    <t>2019_12-11_TEV1E_015680194317_Arden-A0-v0.03-CFG_ON-Q621M-Pass3-v0.03-CFG_LONG-SMA-CABLE_HVHT_25M_All-Tests_No-Stress</t>
  </si>
  <si>
    <t>2019_12-12_TEV1E_015680194317_Arden-A0-v0.03-CFG_ON-Q621M-Pass3-v0.03-CFG_LONG-SMA-CABLE_HVLT_594M_All-Tests_No-Stress</t>
  </si>
  <si>
    <t>2019_12-12_TEV1E_015680194317_Arden-A0-v0.03-CFG_ON-Q621M-Pass3-v0.03-CFG_LONG-SMA-CABLE_HVLT_371M_All-Tests_No-Stress</t>
  </si>
  <si>
    <t>2019_12-12_TEV1E_015680194317_Arden-A0-v0.03-CFG_ON-Q621M-Pass3-v0.03-CFG_LONG-SMA-CABLE_HVLT_297M_All-Tests_No-Stress</t>
  </si>
  <si>
    <t>2019_12-12_TEV1E_015680194317_Arden-A0-v0.03-CFG_ON-Q621M-Pass3-v0.03-CFG_LONG-SMA-CABLE_HVLT_148M_All-Tests_No-Stress</t>
  </si>
  <si>
    <t>2019_12-12_TEV1E_015680194317_Arden-A0-v0.03-CFG_ON-Q621M-Pass3-v0.03-CFG_LONG-SMA-CABLE_HVLT_25M_All-Tests_No-Stress</t>
  </si>
  <si>
    <t>D9021HDMC HDMI Test App</t>
  </si>
  <si>
    <t>Keysight - DSAV254A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</si>
</sst>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AAA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</cellStyleXfs>
  <cellXfs count="8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textRotation="90"/>
    </xf>
    <xf numFmtId="0" fontId="3" fillId="0" borderId="0" xfId="0" applyFont="1" applyAlignment="1"/>
    <xf numFmtId="0" fontId="0" fillId="5" borderId="0" xfId="0" applyFill="1"/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textRotation="90"/>
    </xf>
    <xf numFmtId="0" fontId="0" fillId="0" borderId="2" xfId="0" applyBorder="1"/>
    <xf numFmtId="0" fontId="0" fillId="5" borderId="2" xfId="0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3" xfId="0" applyFill="1" applyBorder="1" applyAlignment="1">
      <alignment textRotation="90"/>
    </xf>
    <xf numFmtId="0" fontId="0" fillId="5" borderId="0" xfId="0" applyFill="1" applyBorder="1" applyAlignment="1">
      <alignment textRotation="90"/>
    </xf>
    <xf numFmtId="0" fontId="0" fillId="5" borderId="4" xfId="0" applyFill="1" applyBorder="1" applyAlignment="1">
      <alignment textRotation="90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3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0" borderId="5" xfId="0" applyBorder="1"/>
    <xf numFmtId="11" fontId="0" fillId="5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3" xfId="0" applyFill="1" applyBorder="1" applyAlignment="1">
      <alignment textRotation="90"/>
    </xf>
    <xf numFmtId="0" fontId="0" fillId="6" borderId="0" xfId="0" applyFill="1" applyBorder="1" applyAlignment="1">
      <alignment textRotation="90"/>
    </xf>
    <xf numFmtId="0" fontId="0" fillId="6" borderId="4" xfId="0" applyFill="1" applyBorder="1" applyAlignment="1">
      <alignment textRotation="90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6" borderId="2" xfId="0" applyFill="1" applyBorder="1" applyAlignment="1">
      <alignment textRotation="90"/>
    </xf>
    <xf numFmtId="0" fontId="0" fillId="6" borderId="7" xfId="0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1" applyAlignment="1">
      <alignment textRotation="90"/>
    </xf>
    <xf numFmtId="0" fontId="0" fillId="0" borderId="0" xfId="0" applyNumberFormat="1" applyBorder="1"/>
    <xf numFmtId="0" fontId="0" fillId="0" borderId="0" xfId="0" applyNumberFormat="1"/>
    <xf numFmtId="0" fontId="0" fillId="0" borderId="0" xfId="0" applyNumberFormat="1" applyAlignment="1">
      <alignment textRotation="90"/>
    </xf>
    <xf numFmtId="0" fontId="0" fillId="0" borderId="0" xfId="0" applyNumberFormat="1" applyFont="1"/>
    <xf numFmtId="0" fontId="0" fillId="7" borderId="0" xfId="0" applyFill="1" applyBorder="1" applyAlignment="1"/>
    <xf numFmtId="9" fontId="0" fillId="0" borderId="0" xfId="0" applyNumberFormat="1"/>
    <xf numFmtId="9" fontId="0" fillId="0" borderId="0" xfId="0" quotePrefix="1" applyNumberFormat="1"/>
    <xf numFmtId="0" fontId="0" fillId="0" borderId="0" xfId="0" applyNumberFormat="1" applyFont="1" applyFill="1"/>
    <xf numFmtId="0" fontId="0" fillId="0" borderId="0" xfId="0" applyNumberFormat="1" applyFill="1"/>
    <xf numFmtId="0" fontId="9" fillId="0" borderId="0" xfId="2" applyFill="1" applyAlignment="1">
      <alignment horizontal="center"/>
    </xf>
    <xf numFmtId="0" fontId="10" fillId="0" borderId="0" xfId="2" applyFont="1" applyFill="1" applyAlignment="1">
      <alignment horizontal="center"/>
    </xf>
    <xf numFmtId="49" fontId="0" fillId="0" borderId="0" xfId="0" applyNumberFormat="1"/>
    <xf numFmtId="0" fontId="0" fillId="3" borderId="18" xfId="0" applyFill="1" applyBorder="1" applyAlignment="1">
      <alignment textRotation="90"/>
    </xf>
    <xf numFmtId="0" fontId="0" fillId="3" borderId="19" xfId="0" applyFill="1" applyBorder="1" applyAlignment="1">
      <alignment textRotation="90"/>
    </xf>
    <xf numFmtId="0" fontId="0" fillId="4" borderId="19" xfId="0" applyFill="1" applyBorder="1" applyAlignment="1">
      <alignment textRotation="90"/>
    </xf>
    <xf numFmtId="0" fontId="0" fillId="7" borderId="19" xfId="0" applyFill="1" applyBorder="1" applyAlignment="1">
      <alignment textRotation="90"/>
    </xf>
    <xf numFmtId="0" fontId="0" fillId="4" borderId="20" xfId="0" applyFill="1" applyBorder="1" applyAlignment="1">
      <alignment textRotation="90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8" xfId="0" applyFill="1" applyBorder="1" applyAlignment="1">
      <alignment textRotation="90"/>
    </xf>
    <xf numFmtId="0" fontId="0" fillId="4" borderId="18" xfId="0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6" fillId="9" borderId="0" xfId="0" applyFont="1" applyFill="1"/>
    <xf numFmtId="0" fontId="0" fillId="9" borderId="0" xfId="0" applyFont="1" applyFill="1"/>
  </cellXfs>
  <cellStyles count="3">
    <cellStyle name="Hyperlink" xfId="1" builtinId="8"/>
    <cellStyle name="Neutral" xfId="2" builtinId="28"/>
    <cellStyle name="Normal" xfId="0" builtinId="0"/>
  </cellStyles>
  <dxfs count="55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47" name="Picture 46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7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48" name="Picture 47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8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49" name="Picture 48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9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50" name="Picture 49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54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51" name="Picture 50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52" name="Picture 51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53" name="Picture 52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54" name="Picture 53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55" name="Picture 54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8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56" name="Picture 55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0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57" name="Picture 56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584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58" name="Picture 57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59" name="Picture 58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05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60" name="Picture 59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37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61" name="Picture 60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152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62" name="Picture 61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63" name="Picture 62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9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64" name="Picture 63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9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65" name="Picture 64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9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66" name="Picture 65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730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67" name="Picture 66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50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68" name="Picture 67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771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69" name="Picture 68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28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70" name="Picture 69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297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71" name="Picture 70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30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72" name="Picture 71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0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73" name="Picture 72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8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74" name="Picture 73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6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75" name="Picture 74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3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76" name="Picture 75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77" name="Picture 76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9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78" name="Picture 77" descr="mhtml:file://C:\Users\amaki\AppData\Local\Microsoft\Windows\INetCache\Content.Outlook\YYI3VS8F\2015_09-14_KEV1B-03_25363M1002143448_GA-B0-PROTO-5077_594MHz_BIT-TPA-SM_....mht!file:///C:\ProgramData\Keysight\Infiniium\Apps\HDMIHEACTest\Project\report_files\fail.gif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79" name="Picture 78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4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80" name="Picture 79" descr="mhtml:file://C:\Users\amaki\AppData\Local\Microsoft\Windows\INetCache\Content.Outlook\YYI3VS8F\2015_09-14_KEV1B-03_25363M1002143448_GA-B0-PROTO-5077_594MHz_BIT-TPA-SM_....mht!file:///C:\ProgramData\Keysight\Infiniium\Apps\HDMIHEACTest\Project\report_files\fail.gif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1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81" name="Picture 80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9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82" name="Picture 81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474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83" name="Picture 82" descr="mhtml:file://C:\Users\amaki\AppData\Local\Microsoft\Windows\INetCache\Content.Outlook\YYI3VS8F\2015_09-14_KEV1B-03_25363M1002143448_GA-B0-PROTO-5077_594MHz_BIT-TPA-SM_....mht!file:///C:\ProgramData\Keysight\Infiniium\Apps\HDMIHEACTest\Project\report_files\fail.gif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2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84" name="Picture 83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000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85" name="Picture 84" descr="mhtml:file://C:\Users\amaki\AppData\Local\Microsoft\Windows\INetCache\Content.Outlook\YYI3VS8F\2015_09-14_KEV1B-03_25363M1002143448_GA-B0-PROTO-5077_594MHz_BIT-TPA-SM_....mht!file:///C:\ProgramData\Keysight\Infiniium\Apps\HDMIHEACTest\Project\report_files\fail.gif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76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86" name="Picture 85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52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87" name="Picture 86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042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88" name="Picture 87" descr="mhtml:file://C:\Users\amaki\AppData\Local\Microsoft\Windows\INetCache\Content.Outlook\YYI3VS8F\2015_09-14_KEV1B-03_25363M1002143448_GA-B0-PROTO-5077_594MHz_BIT-TPA-SM_....mht!file:///C:\ProgramData\Keysight\Infiniium\Apps\HDMIHEACTest\Project\report_files\fail.gif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80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89" name="Picture 88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56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90" name="Picture 89" descr="mhtml:file://C:\Users\amaki\AppData\Local\Microsoft\Windows\INetCache\Content.Outlook\YYI3VS8F\2015_09-14_KEV1B-03_25363M1002143448_GA-B0-PROTO-5077_594MHz_BIT-TPA-SM_....mht!file:///C:\ProgramData\Keysight\Infiniium\Apps\HDMIHEACTest\Project\report_files\fail.gif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91" name="Picture 90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094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2" name="Picture 1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3" name="Picture 2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4" name="Picture 3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5" name="Picture 4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6" name="Picture 5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7" name="Picture 6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3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8" name="Picture 7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9" name="Picture 8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10" name="Picture 9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1" name="Picture 10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2" name="Picture 11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13" name="Picture 12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14" name="Picture 13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15" name="Picture 14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7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16" name="Picture 15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17" name="Picture 16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18" name="Picture 17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19" name="Picture 18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20" name="Picture 19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21" name="Picture 20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9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22" name="Picture 21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3" name="Picture 22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24" name="Picture 23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25" name="Picture 24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26" name="Picture 25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27" name="Picture 26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2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28" name="Picture 27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29" name="Picture 28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30" name="Picture 29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31" name="Picture 30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32" name="Picture 31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9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33" name="Picture 32" descr="mhtml:file://C:\Users\amaki\AppData\Local\Microsoft\Windows\INetCache\Content.Outlook\YYI3VS8F\2015_09-14_KEV1B-03_25363M1002143448_GA-B0-PROTO-5077_594MHz_BIT-TPA-SM_....mht!file:///C:\ProgramData\Keysight\Infiniium\Apps\HDMIHEACTest\Project\report_files\fail.gif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34" name="Picture 33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35" name="Picture 34" descr="mhtml:file://C:\Users\amaki\AppData\Local\Microsoft\Windows\INetCache\Content.Outlook\YYI3VS8F\2015_09-14_KEV1B-03_25363M1002143448_GA-B0-PROTO-5077_594MHz_BIT-TPA-SM_....mht!file:///C:\ProgramData\Keysight\Infiniium\Apps\HDMIHEACTest\Project\report_files\fail.gif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36" name="Picture 35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37" name="Picture 36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6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38" name="Picture 37" descr="mhtml:file://C:\Users\amaki\AppData\Local\Microsoft\Windows\INetCache\Content.Outlook\YYI3VS8F\2015_09-14_KEV1B-03_25363M1002143448_GA-B0-PROTO-5077_594MHz_BIT-TPA-SM_....mht!file:///C:\ProgramData\Keysight\Infiniium\Apps\HDMIHEACTest\Project\report_files\fail.gif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9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39" name="Picture 38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2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0" name="Picture 39" descr="mhtml:file://C:\Users\amaki\AppData\Local\Microsoft\Windows\INetCache\Content.Outlook\YYI3VS8F\2015_09-14_KEV1B-03_25363M1002143448_GA-B0-PROTO-5077_594MHz_BIT-TPA-SM_....mht!file:///C:\ProgramData\Keysight\Infiniium\Apps\HDMIHEACTest\Project\report_files\fail.gif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1" name="Picture 40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7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2" name="Picture 41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3" name="Picture 42" descr="mhtml:file://C:\Users\amaki\AppData\Local\Microsoft\Windows\INetCache\Content.Outlook\YYI3VS8F\2015_09-14_KEV1B-03_25363M1002143448_GA-B0-PROTO-5077_594MHz_BIT-TPA-SM_....mht!file:///C:\ProgramData\Keysight\Infiniium\Apps\HDMIHEACTest\Project\report_files\fail.gif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4" name="Picture 43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5" name="Picture 44" descr="mhtml:file://C:\Users\amaki\AppData\Local\Microsoft\Windows\INetCache\Content.Outlook\YYI3VS8F\2015_09-14_KEV1B-03_25363M1002143448_GA-B0-PROTO-5077_594MHz_BIT-TPA-SM_....mht!file:///C:\ProgramData\Keysight\Infiniium\Apps\HDMIHEACTest\Project\report_files\fail.gif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6" name="Picture 45" descr="mhtml:file://C:\Users\amaki\AppData\Local\Microsoft\Windows\INetCache\Content.Outlook\YYI3VS8F\2015_09-14_KEV1B-03_25363M1002143448_GA-B0-PROTO-5077_594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47" name="Picture 46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48" name="Picture 47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49" name="Picture 48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50" name="Picture 49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51" name="Picture 50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52" name="Picture 51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53" name="Picture 52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54" name="Picture 53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55" name="Picture 54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56" name="Picture 55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57" name="Picture 56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58" name="Picture 57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59" name="Picture 58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60" name="Picture 59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61" name="Picture 60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62" name="Picture 61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63" name="Picture 62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64" name="Picture 63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65" name="Picture 64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66" name="Picture 65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67" name="Picture 66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2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68" name="Picture 67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69" name="Picture 68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3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70" name="Picture 69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71" name="Picture 70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4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72" name="Picture 71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73" name="Picture 72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5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74" name="Picture 73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75" name="Picture 74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76" name="Picture 75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77" name="Picture 76" descr="mhtml:file://C:\Users\amaki\AppData\Local\Microsoft\Windows\INetCache\Content.Outlook\YYI3VS8F\2015_09-14_KEV1B-03_25363M1002143448_GA-B0-PROTO-5077_297MHz_BIT-TPA-SM_....mht!file:///C:\ProgramData\Keysight\Infiniium\Apps\HDMIHEACTest\Project\report_files\pass.gif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7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K25"/>
  <sheetViews>
    <sheetView workbookViewId="0">
      <selection activeCell="A19" sqref="A19"/>
    </sheetView>
  </sheetViews>
  <sheetFormatPr defaultRowHeight="15" x14ac:dyDescent="0.25"/>
  <cols>
    <col min="2" max="2" width="20.5703125" bestFit="1" customWidth="1"/>
    <col min="3" max="3" width="74.85546875" bestFit="1" customWidth="1"/>
    <col min="4" max="4" width="25.7109375" bestFit="1" customWidth="1"/>
  </cols>
  <sheetData>
    <row r="2" spans="2:37" x14ac:dyDescent="0.25">
      <c r="B2" s="58" t="s">
        <v>324</v>
      </c>
      <c r="D2" s="56" t="s">
        <v>371</v>
      </c>
    </row>
    <row r="3" spans="2:37" s="56" customFormat="1" x14ac:dyDescent="0.25">
      <c r="B3" s="84" t="s">
        <v>316</v>
      </c>
      <c r="C3" s="84" t="s">
        <v>346</v>
      </c>
      <c r="D3" s="85" t="s">
        <v>344</v>
      </c>
    </row>
    <row r="4" spans="2:37" x14ac:dyDescent="0.25">
      <c r="B4" s="86" t="s">
        <v>317</v>
      </c>
      <c r="C4" s="86" t="s">
        <v>318</v>
      </c>
      <c r="D4" s="86" t="s">
        <v>345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</row>
    <row r="5" spans="2:37" x14ac:dyDescent="0.25">
      <c r="B5" s="86"/>
      <c r="C5" s="86" t="s">
        <v>319</v>
      </c>
      <c r="D5" s="86" t="s">
        <v>319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</row>
    <row r="6" spans="2:37" x14ac:dyDescent="0.25">
      <c r="B6" s="86"/>
      <c r="C6" s="86" t="s">
        <v>320</v>
      </c>
      <c r="D6" s="86" t="s">
        <v>320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</row>
    <row r="7" spans="2:37" x14ac:dyDescent="0.25">
      <c r="B7" s="86"/>
      <c r="C7" s="86" t="s">
        <v>321</v>
      </c>
      <c r="D7" s="86" t="s">
        <v>321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</row>
    <row r="8" spans="2:37" x14ac:dyDescent="0.25">
      <c r="B8" s="86"/>
      <c r="C8" s="86" t="s">
        <v>322</v>
      </c>
      <c r="D8" s="86" t="s">
        <v>322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</row>
    <row r="9" spans="2:37" x14ac:dyDescent="0.25">
      <c r="B9" s="86"/>
      <c r="C9" s="86" t="s">
        <v>323</v>
      </c>
      <c r="D9" s="86" t="s">
        <v>323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</row>
    <row r="10" spans="2:37" x14ac:dyDescent="0.25"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</row>
    <row r="11" spans="2:37" x14ac:dyDescent="0.25"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</row>
    <row r="12" spans="2:37" x14ac:dyDescent="0.25">
      <c r="B12" s="57"/>
      <c r="C12" s="57" t="s">
        <v>347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</row>
    <row r="13" spans="2:37" x14ac:dyDescent="0.25"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</row>
    <row r="14" spans="2:37" x14ac:dyDescent="0.25">
      <c r="B14" s="57"/>
      <c r="C14" s="56" t="s">
        <v>350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</row>
    <row r="15" spans="2:37" x14ac:dyDescent="0.25">
      <c r="B15" s="57"/>
      <c r="C15" s="57" t="s">
        <v>351</v>
      </c>
      <c r="D15" s="57" t="s">
        <v>426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</row>
    <row r="16" spans="2:37" x14ac:dyDescent="0.25">
      <c r="B16" s="57"/>
      <c r="C16" s="57" t="s">
        <v>352</v>
      </c>
      <c r="D16" s="57" t="s">
        <v>357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</row>
    <row r="17" spans="2:37" x14ac:dyDescent="0.25">
      <c r="B17" s="57"/>
      <c r="C17" s="57" t="s">
        <v>353</v>
      </c>
      <c r="D17" s="57" t="s">
        <v>355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</row>
    <row r="18" spans="2:37" x14ac:dyDescent="0.25">
      <c r="B18" s="57"/>
      <c r="C18" s="57" t="s">
        <v>356</v>
      </c>
      <c r="D18" s="57" t="s">
        <v>425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</row>
    <row r="19" spans="2:37" x14ac:dyDescent="0.25">
      <c r="B19" s="57"/>
      <c r="C19" s="57" t="s">
        <v>354</v>
      </c>
      <c r="D19" s="57" t="s">
        <v>360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</row>
    <row r="20" spans="2:37" x14ac:dyDescent="0.25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</row>
    <row r="21" spans="2:37" x14ac:dyDescent="0.25"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</row>
    <row r="22" spans="2:37" x14ac:dyDescent="0.25"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</row>
    <row r="23" spans="2:37" x14ac:dyDescent="0.25"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</row>
    <row r="24" spans="2:37" x14ac:dyDescent="0.25"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</row>
    <row r="25" spans="2:37" x14ac:dyDescent="0.25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35"/>
  <sheetViews>
    <sheetView workbookViewId="0">
      <selection activeCell="H7" sqref="H7"/>
    </sheetView>
  </sheetViews>
  <sheetFormatPr defaultRowHeight="15" x14ac:dyDescent="0.25"/>
  <cols>
    <col min="1" max="1" width="5.7109375" bestFit="1" customWidth="1"/>
    <col min="2" max="2" width="8.5703125" bestFit="1" customWidth="1"/>
    <col min="3" max="3" width="8" bestFit="1" customWidth="1"/>
    <col min="4" max="4" width="37.7109375" customWidth="1"/>
    <col min="5" max="5" width="14.85546875" customWidth="1"/>
    <col min="7" max="7" width="31.5703125" customWidth="1"/>
    <col min="8" max="8" width="52.7109375" bestFit="1" customWidth="1"/>
    <col min="9" max="9" width="9.7109375" customWidth="1"/>
    <col min="10" max="10" width="9.42578125" customWidth="1"/>
    <col min="11" max="11" width="8.140625" customWidth="1"/>
    <col min="12" max="12" width="6.28515625" customWidth="1"/>
    <col min="13" max="13" width="6.42578125" customWidth="1"/>
    <col min="14" max="14" width="4.7109375" customWidth="1"/>
    <col min="15" max="15" width="6.85546875" customWidth="1"/>
    <col min="16" max="16" width="8.42578125" customWidth="1"/>
    <col min="17" max="17" width="9.28515625" customWidth="1"/>
    <col min="18" max="18" width="4.140625" customWidth="1"/>
    <col min="19" max="19" width="6.28515625" customWidth="1"/>
    <col min="20" max="20" width="8.28515625" customWidth="1"/>
    <col min="21" max="21" width="8.140625" customWidth="1"/>
    <col min="22" max="22" width="4.140625" customWidth="1"/>
    <col min="23" max="23" width="6.85546875" customWidth="1"/>
    <col min="24" max="24" width="8.42578125" customWidth="1"/>
    <col min="25" max="25" width="8.140625" customWidth="1"/>
    <col min="26" max="26" width="19.140625" customWidth="1"/>
    <col min="27" max="29" width="18.85546875" customWidth="1"/>
    <col min="30" max="30" width="13.28515625" customWidth="1"/>
    <col min="31" max="32" width="18.7109375" customWidth="1"/>
    <col min="33" max="33" width="13.42578125" customWidth="1"/>
    <col min="34" max="35" width="18.85546875" customWidth="1"/>
    <col min="36" max="36" width="14" customWidth="1"/>
    <col min="37" max="37" width="13" customWidth="1"/>
    <col min="38" max="38" width="13.5703125" customWidth="1"/>
    <col min="39" max="39" width="13.28515625" customWidth="1"/>
    <col min="40" max="40" width="11.7109375" customWidth="1"/>
    <col min="41" max="41" width="12.140625" bestFit="1" customWidth="1"/>
    <col min="42" max="42" width="12.28515625" customWidth="1"/>
    <col min="43" max="43" width="13.140625" customWidth="1"/>
    <col min="44" max="44" width="11.28515625" customWidth="1"/>
    <col min="45" max="45" width="12.42578125" customWidth="1"/>
    <col min="46" max="46" width="10.7109375" customWidth="1"/>
    <col min="47" max="47" width="11.85546875" customWidth="1"/>
    <col min="48" max="48" width="12.42578125" customWidth="1"/>
    <col min="49" max="49" width="11.140625" customWidth="1"/>
    <col min="50" max="50" width="12.140625" customWidth="1"/>
    <col min="51" max="51" width="11.140625" customWidth="1"/>
    <col min="52" max="52" width="11.85546875" customWidth="1"/>
    <col min="53" max="53" width="12.85546875" customWidth="1"/>
  </cols>
  <sheetData>
    <row r="1" spans="1:53" x14ac:dyDescent="0.25">
      <c r="H1" s="4" t="s">
        <v>108</v>
      </c>
      <c r="I1" s="5" t="s">
        <v>197</v>
      </c>
      <c r="J1" s="5" t="s">
        <v>196</v>
      </c>
      <c r="K1" s="5" t="s">
        <v>196</v>
      </c>
      <c r="L1" s="5" t="s">
        <v>198</v>
      </c>
      <c r="M1" s="5" t="s">
        <v>199</v>
      </c>
      <c r="N1" s="6" t="s">
        <v>125</v>
      </c>
      <c r="O1" s="5" t="s">
        <v>121</v>
      </c>
      <c r="P1" s="5" t="s">
        <v>196</v>
      </c>
      <c r="Q1" s="5" t="s">
        <v>196</v>
      </c>
      <c r="R1" s="6" t="s">
        <v>125</v>
      </c>
      <c r="S1" s="5" t="s">
        <v>121</v>
      </c>
      <c r="T1" s="5" t="s">
        <v>196</v>
      </c>
      <c r="U1" s="5" t="s">
        <v>196</v>
      </c>
      <c r="V1" s="6" t="s">
        <v>125</v>
      </c>
      <c r="W1" s="5" t="s">
        <v>121</v>
      </c>
      <c r="X1" s="5" t="s">
        <v>196</v>
      </c>
      <c r="Y1" s="5" t="s">
        <v>196</v>
      </c>
      <c r="Z1" s="5" t="s">
        <v>200</v>
      </c>
      <c r="AA1" s="5" t="s">
        <v>200</v>
      </c>
      <c r="AB1" s="5" t="s">
        <v>200</v>
      </c>
      <c r="AC1" s="5" t="s">
        <v>200</v>
      </c>
      <c r="AD1" s="6" t="s">
        <v>132</v>
      </c>
      <c r="AE1" s="5" t="s">
        <v>200</v>
      </c>
      <c r="AF1" s="5" t="s">
        <v>200</v>
      </c>
      <c r="AG1" s="6" t="s">
        <v>132</v>
      </c>
      <c r="AH1" s="5" t="s">
        <v>200</v>
      </c>
      <c r="AI1" s="5" t="s">
        <v>200</v>
      </c>
      <c r="AJ1" s="6" t="s">
        <v>132</v>
      </c>
      <c r="AK1" s="6" t="s">
        <v>201</v>
      </c>
      <c r="AL1" s="6" t="s">
        <v>201</v>
      </c>
      <c r="AM1" s="6" t="s">
        <v>201</v>
      </c>
      <c r="AN1" s="5"/>
      <c r="AO1" s="5"/>
      <c r="AP1" s="5"/>
      <c r="AQ1" s="6"/>
      <c r="AR1" s="5"/>
      <c r="AS1" s="5"/>
      <c r="AT1" s="5"/>
      <c r="AU1" s="5"/>
      <c r="AV1" s="6"/>
      <c r="AW1" s="5"/>
      <c r="AX1" s="5"/>
      <c r="AY1" s="5"/>
      <c r="AZ1" s="5"/>
      <c r="BA1" s="6"/>
    </row>
    <row r="2" spans="1:53" x14ac:dyDescent="0.25">
      <c r="A2" s="7" t="s">
        <v>202</v>
      </c>
      <c r="I2" t="s">
        <v>133</v>
      </c>
      <c r="J2" t="s">
        <v>136</v>
      </c>
      <c r="K2" t="s">
        <v>138</v>
      </c>
      <c r="L2" t="s">
        <v>140</v>
      </c>
      <c r="M2" t="s">
        <v>141</v>
      </c>
      <c r="N2" t="s">
        <v>142</v>
      </c>
      <c r="O2" t="s">
        <v>143</v>
      </c>
      <c r="P2" t="s">
        <v>146</v>
      </c>
      <c r="Q2" t="s">
        <v>148</v>
      </c>
      <c r="R2" t="s">
        <v>150</v>
      </c>
      <c r="S2" t="s">
        <v>151</v>
      </c>
      <c r="T2" t="s">
        <v>153</v>
      </c>
      <c r="U2" t="s">
        <v>155</v>
      </c>
      <c r="V2" t="s">
        <v>157</v>
      </c>
      <c r="W2" t="s">
        <v>158</v>
      </c>
      <c r="X2" t="s">
        <v>160</v>
      </c>
      <c r="Y2" t="s">
        <v>162</v>
      </c>
      <c r="Z2" t="s">
        <v>164</v>
      </c>
      <c r="AA2" t="s">
        <v>167</v>
      </c>
      <c r="AB2" t="s">
        <v>169</v>
      </c>
      <c r="AC2" t="s">
        <v>170</v>
      </c>
      <c r="AD2" t="s">
        <v>172</v>
      </c>
      <c r="AE2" t="s">
        <v>174</v>
      </c>
      <c r="AF2" t="s">
        <v>176</v>
      </c>
      <c r="AG2" t="s">
        <v>178</v>
      </c>
      <c r="AH2" t="s">
        <v>181</v>
      </c>
      <c r="AI2" t="s">
        <v>182</v>
      </c>
      <c r="AJ2" t="s">
        <v>183</v>
      </c>
      <c r="AK2" t="s">
        <v>186</v>
      </c>
      <c r="AL2" t="s">
        <v>189</v>
      </c>
      <c r="AM2" t="s">
        <v>192</v>
      </c>
    </row>
    <row r="3" spans="1:53" x14ac:dyDescent="0.25">
      <c r="H3" s="4" t="s">
        <v>110</v>
      </c>
      <c r="I3" s="5" t="s">
        <v>115</v>
      </c>
      <c r="J3" s="5" t="s">
        <v>111</v>
      </c>
      <c r="K3" s="5" t="s">
        <v>111</v>
      </c>
      <c r="L3" s="5" t="s">
        <v>112</v>
      </c>
      <c r="M3" s="5" t="s">
        <v>112</v>
      </c>
      <c r="N3" s="5"/>
      <c r="O3" s="5" t="s">
        <v>115</v>
      </c>
      <c r="P3" s="5" t="s">
        <v>111</v>
      </c>
      <c r="Q3" s="5" t="s">
        <v>111</v>
      </c>
      <c r="R3" s="5"/>
      <c r="S3" s="5" t="s">
        <v>115</v>
      </c>
      <c r="T3" s="5" t="s">
        <v>111</v>
      </c>
      <c r="U3" s="5" t="s">
        <v>111</v>
      </c>
      <c r="V3" s="5"/>
      <c r="W3" s="5" t="s">
        <v>115</v>
      </c>
      <c r="X3" s="5" t="s">
        <v>111</v>
      </c>
      <c r="Y3" s="5" t="s">
        <v>111</v>
      </c>
      <c r="Z3" s="5" t="s">
        <v>117</v>
      </c>
      <c r="AA3" s="5" t="s">
        <v>117</v>
      </c>
      <c r="AB3" s="5" t="s">
        <v>117</v>
      </c>
      <c r="AC3" s="5" t="s">
        <v>117</v>
      </c>
      <c r="AD3" s="5" t="s">
        <v>115</v>
      </c>
      <c r="AE3" s="5" t="s">
        <v>117</v>
      </c>
      <c r="AF3" s="5" t="s">
        <v>117</v>
      </c>
      <c r="AG3" s="5" t="s">
        <v>115</v>
      </c>
      <c r="AH3" s="5" t="s">
        <v>117</v>
      </c>
      <c r="AI3" s="5" t="s">
        <v>117</v>
      </c>
      <c r="AJ3" s="5" t="s">
        <v>115</v>
      </c>
      <c r="AK3" s="5" t="s">
        <v>195</v>
      </c>
      <c r="AL3" s="5" t="s">
        <v>195</v>
      </c>
      <c r="AM3" s="5" t="s">
        <v>195</v>
      </c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3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8" t="s">
        <v>107</v>
      </c>
      <c r="I4" s="5" t="str">
        <f>_xlfn.IFNA(LEFT(VLOOKUP(I$2,$D$5:$E$35,2,FALSE),FIND(" ",VLOOKUP(I$2,$D$5:$E$35,2,FALSE))),"not measured")</f>
        <v xml:space="preserve">105 </v>
      </c>
      <c r="J4" s="5" t="str">
        <f>_xlfn.IFNA(LEFT(VLOOKUP(J$2,$D$5:$E$35,2,FALSE),FIND(" ",VLOOKUP(J$2,$D$5:$E$35,2,FALSE))),"not measured")</f>
        <v xml:space="preserve">117.156 </v>
      </c>
      <c r="K4" s="5" t="str">
        <f>_xlfn.IFNA(LEFT(VLOOKUP(K$2,$D$5:$E$35,2,FALSE),FIND(" ",VLOOKUP(K$2,$D$5:$E$35,2,FALSE))),"not measured")</f>
        <v xml:space="preserve">119.247 </v>
      </c>
      <c r="L4" s="5">
        <f>_xlfn.IFNA(VLOOKUP(L$2,$D$5:$E$35,2,FALSE),"not measured")</f>
        <v>49.23</v>
      </c>
      <c r="M4" s="5">
        <f>_xlfn.IFNA(VLOOKUP(M$2,$D$5:$E$35,2,FALSE),"not measured")</f>
        <v>50</v>
      </c>
      <c r="N4" s="5">
        <f>_xlfn.IFNA(VLOOKUP(N$2,$D$5:$E$35,2,FALSE),"not measured")</f>
        <v>0</v>
      </c>
      <c r="O4" s="5" t="str">
        <f>_xlfn.IFNA(LEFT(VLOOKUP(O$2,$D$5:$E$35,2,FALSE),FIND(" ",VLOOKUP(O$2,$D$5:$E$35,2,FALSE))),"not measured")</f>
        <v xml:space="preserve">127 </v>
      </c>
      <c r="P4" s="5" t="str">
        <f>_xlfn.IFNA(LEFT(VLOOKUP(P$2,$D$5:$E$35,2,FALSE),FIND(" ",VLOOKUP(P$2,$D$5:$E$35,2,FALSE))),"not measured")</f>
        <v xml:space="preserve">124.170 </v>
      </c>
      <c r="Q4" s="5" t="str">
        <f>_xlfn.IFNA(LEFT(VLOOKUP(Q$2,$D$5:$E$35,2,FALSE),FIND(" ",VLOOKUP(Q$2,$D$5:$E$35,2,FALSE))),"not measured")</f>
        <v xml:space="preserve">110.981 </v>
      </c>
      <c r="R4" s="5">
        <f>_xlfn.IFNA(VLOOKUP(R$2,$D$5:$E$35,2,FALSE),"not measured")</f>
        <v>0</v>
      </c>
      <c r="S4" s="5" t="str">
        <f>_xlfn.IFNA(LEFT(VLOOKUP(S$2,$D$5:$E$35,2,FALSE),FIND(" ",VLOOKUP(S$2,$D$5:$E$35,2,FALSE))),"not measured")</f>
        <v xml:space="preserve">110 </v>
      </c>
      <c r="T4" s="5" t="str">
        <f>_xlfn.IFNA(LEFT(VLOOKUP(T$2,$D$5:$E$35,2,FALSE),FIND(" ",VLOOKUP(T$2,$D$5:$E$35,2,FALSE))),"not measured")</f>
        <v xml:space="preserve">130.099 </v>
      </c>
      <c r="U4" s="5" t="str">
        <f>_xlfn.IFNA(LEFT(VLOOKUP(U$2,$D$5:$E$35,2,FALSE),FIND(" ",VLOOKUP(U$2,$D$5:$E$35,2,FALSE))),"not measured")</f>
        <v xml:space="preserve">125.726 </v>
      </c>
      <c r="V4" s="5">
        <f>_xlfn.IFNA(VLOOKUP(V$2,$D$5:$E$35,2,FALSE),"not measured")</f>
        <v>0</v>
      </c>
      <c r="W4" s="5" t="str">
        <f t="shared" ref="W4:AM4" si="0">_xlfn.IFNA(LEFT(VLOOKUP(W$2,$D$5:$E$35,2,FALSE),FIND(" ",VLOOKUP(W$2,$D$5:$E$35,2,FALSE))),"not measured")</f>
        <v xml:space="preserve">120 </v>
      </c>
      <c r="X4" s="5" t="str">
        <f t="shared" si="0"/>
        <v xml:space="preserve">119.231 </v>
      </c>
      <c r="Y4" s="5" t="str">
        <f t="shared" si="0"/>
        <v xml:space="preserve">106.552 </v>
      </c>
      <c r="Z4" s="5" t="str">
        <f t="shared" si="0"/>
        <v xml:space="preserve">2.824 </v>
      </c>
      <c r="AA4" s="5" t="str">
        <f t="shared" si="0"/>
        <v xml:space="preserve">2.822 </v>
      </c>
      <c r="AB4" s="5" t="str">
        <f t="shared" si="0"/>
        <v xml:space="preserve">2.824 </v>
      </c>
      <c r="AC4" s="5" t="str">
        <f t="shared" si="0"/>
        <v xml:space="preserve">2.820 </v>
      </c>
      <c r="AD4" s="5" t="str">
        <f t="shared" si="0"/>
        <v xml:space="preserve">-10 </v>
      </c>
      <c r="AE4" s="5" t="str">
        <f t="shared" si="0"/>
        <v xml:space="preserve">2.819 </v>
      </c>
      <c r="AF4" s="5" t="str">
        <f t="shared" si="0"/>
        <v xml:space="preserve">2.803 </v>
      </c>
      <c r="AG4" s="5" t="str">
        <f t="shared" si="0"/>
        <v xml:space="preserve">-32 </v>
      </c>
      <c r="AH4" s="5" t="str">
        <f t="shared" si="0"/>
        <v xml:space="preserve">2.836 </v>
      </c>
      <c r="AI4" s="5" t="str">
        <f t="shared" si="0"/>
        <v xml:space="preserve">2.822 </v>
      </c>
      <c r="AJ4" s="5" t="str">
        <f t="shared" si="0"/>
        <v xml:space="preserve">-39 </v>
      </c>
      <c r="AK4" s="5" t="str">
        <f t="shared" si="0"/>
        <v xml:space="preserve">4 </v>
      </c>
      <c r="AL4" s="5" t="str">
        <f t="shared" si="0"/>
        <v xml:space="preserve">-2 </v>
      </c>
      <c r="AM4" s="5" t="str">
        <f t="shared" si="0"/>
        <v xml:space="preserve">-3 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x14ac:dyDescent="0.25">
      <c r="A5" s="2"/>
      <c r="B5" s="2">
        <v>0</v>
      </c>
      <c r="C5" s="2">
        <v>1</v>
      </c>
      <c r="D5" s="2" t="s">
        <v>133</v>
      </c>
      <c r="E5" s="2" t="s">
        <v>134</v>
      </c>
      <c r="F5" s="3">
        <v>0.57999999999999996</v>
      </c>
      <c r="G5" s="2" t="s">
        <v>135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53" x14ac:dyDescent="0.25">
      <c r="A6" s="2"/>
      <c r="B6" s="2">
        <v>0</v>
      </c>
      <c r="C6" s="2">
        <v>1</v>
      </c>
      <c r="D6" s="2" t="s">
        <v>136</v>
      </c>
      <c r="E6" s="2" t="s">
        <v>137</v>
      </c>
      <c r="F6" s="3">
        <v>0.56200000000000006</v>
      </c>
      <c r="G6" s="2" t="s">
        <v>9</v>
      </c>
    </row>
    <row r="7" spans="1:53" x14ac:dyDescent="0.25">
      <c r="A7" s="2"/>
      <c r="B7" s="2">
        <v>0</v>
      </c>
      <c r="C7" s="2">
        <v>1</v>
      </c>
      <c r="D7" s="2" t="s">
        <v>138</v>
      </c>
      <c r="E7" s="2" t="s">
        <v>139</v>
      </c>
      <c r="F7" s="3">
        <v>0.59</v>
      </c>
      <c r="G7" s="2" t="s">
        <v>9</v>
      </c>
    </row>
    <row r="8" spans="1:53" x14ac:dyDescent="0.25">
      <c r="A8" s="2"/>
      <c r="B8" s="2">
        <v>0</v>
      </c>
      <c r="C8" s="2">
        <v>1</v>
      </c>
      <c r="D8" s="2" t="s">
        <v>140</v>
      </c>
      <c r="E8" s="2">
        <v>49.23</v>
      </c>
      <c r="F8" s="3">
        <v>0.23100000000000001</v>
      </c>
      <c r="G8" s="2" t="s">
        <v>13</v>
      </c>
    </row>
    <row r="9" spans="1:53" x14ac:dyDescent="0.25">
      <c r="A9" s="2"/>
      <c r="B9" s="2">
        <v>0</v>
      </c>
      <c r="C9" s="2">
        <v>1</v>
      </c>
      <c r="D9" s="2" t="s">
        <v>141</v>
      </c>
      <c r="E9" s="2">
        <v>50</v>
      </c>
      <c r="F9" s="3">
        <v>0.16700000000000001</v>
      </c>
      <c r="G9" s="2" t="s">
        <v>15</v>
      </c>
    </row>
    <row r="10" spans="1:53" x14ac:dyDescent="0.25">
      <c r="A10" s="2"/>
      <c r="B10" s="2">
        <v>0</v>
      </c>
      <c r="C10" s="2">
        <v>1</v>
      </c>
      <c r="D10" s="2" t="s">
        <v>142</v>
      </c>
      <c r="E10" s="2">
        <v>0</v>
      </c>
      <c r="F10" s="3">
        <v>0.5</v>
      </c>
      <c r="G10" s="2" t="s">
        <v>40</v>
      </c>
    </row>
    <row r="11" spans="1:53" x14ac:dyDescent="0.25">
      <c r="A11" s="2"/>
      <c r="B11" s="2">
        <v>0</v>
      </c>
      <c r="C11" s="2">
        <v>1</v>
      </c>
      <c r="D11" s="2" t="s">
        <v>143</v>
      </c>
      <c r="E11" s="2" t="s">
        <v>144</v>
      </c>
      <c r="F11" s="3">
        <v>0.57699999999999996</v>
      </c>
      <c r="G11" s="2" t="s">
        <v>145</v>
      </c>
    </row>
    <row r="12" spans="1:53" x14ac:dyDescent="0.25">
      <c r="A12" s="2"/>
      <c r="B12" s="2">
        <v>0</v>
      </c>
      <c r="C12" s="2">
        <v>1</v>
      </c>
      <c r="D12" s="2" t="s">
        <v>146</v>
      </c>
      <c r="E12" s="2" t="s">
        <v>147</v>
      </c>
      <c r="F12" s="3">
        <v>0.65600000000000003</v>
      </c>
      <c r="G12" s="2" t="s">
        <v>9</v>
      </c>
    </row>
    <row r="13" spans="1:53" x14ac:dyDescent="0.25">
      <c r="A13" s="2"/>
      <c r="B13" s="2">
        <v>0</v>
      </c>
      <c r="C13" s="2">
        <v>1</v>
      </c>
      <c r="D13" s="2" t="s">
        <v>148</v>
      </c>
      <c r="E13" s="2" t="s">
        <v>149</v>
      </c>
      <c r="F13" s="3">
        <v>0.48</v>
      </c>
      <c r="G13" s="2" t="s">
        <v>9</v>
      </c>
    </row>
    <row r="14" spans="1:53" x14ac:dyDescent="0.25">
      <c r="A14" s="2"/>
      <c r="B14" s="2">
        <v>0</v>
      </c>
      <c r="C14" s="2">
        <v>1</v>
      </c>
      <c r="D14" s="2" t="s">
        <v>150</v>
      </c>
      <c r="E14" s="2">
        <v>0</v>
      </c>
      <c r="F14" s="3">
        <v>0.5</v>
      </c>
      <c r="G14" s="2" t="s">
        <v>40</v>
      </c>
    </row>
    <row r="15" spans="1:53" x14ac:dyDescent="0.25">
      <c r="A15" s="2"/>
      <c r="B15" s="2">
        <v>0</v>
      </c>
      <c r="C15" s="2">
        <v>1</v>
      </c>
      <c r="D15" s="2" t="s">
        <v>151</v>
      </c>
      <c r="E15" s="2" t="s">
        <v>152</v>
      </c>
      <c r="F15" s="3">
        <v>0.63300000000000001</v>
      </c>
      <c r="G15" s="2" t="s">
        <v>145</v>
      </c>
    </row>
    <row r="16" spans="1:53" x14ac:dyDescent="0.25">
      <c r="A16" s="2"/>
      <c r="B16" s="2">
        <v>0</v>
      </c>
      <c r="C16" s="2">
        <v>1</v>
      </c>
      <c r="D16" s="2" t="s">
        <v>153</v>
      </c>
      <c r="E16" s="2" t="s">
        <v>154</v>
      </c>
      <c r="F16" s="3">
        <v>0.73499999999999999</v>
      </c>
      <c r="G16" s="2" t="s">
        <v>9</v>
      </c>
    </row>
    <row r="17" spans="1:7" x14ac:dyDescent="0.25">
      <c r="A17" s="2"/>
      <c r="B17" s="2">
        <v>0</v>
      </c>
      <c r="C17" s="2">
        <v>1</v>
      </c>
      <c r="D17" s="2" t="s">
        <v>155</v>
      </c>
      <c r="E17" s="2" t="s">
        <v>156</v>
      </c>
      <c r="F17" s="3">
        <v>0.67600000000000005</v>
      </c>
      <c r="G17" s="2" t="s">
        <v>9</v>
      </c>
    </row>
    <row r="18" spans="1:7" x14ac:dyDescent="0.25">
      <c r="A18" s="2"/>
      <c r="B18" s="2">
        <v>0</v>
      </c>
      <c r="C18" s="2">
        <v>1</v>
      </c>
      <c r="D18" s="2" t="s">
        <v>157</v>
      </c>
      <c r="E18" s="2">
        <v>0</v>
      </c>
      <c r="F18" s="3">
        <v>0.5</v>
      </c>
      <c r="G18" s="2" t="s">
        <v>40</v>
      </c>
    </row>
    <row r="19" spans="1:7" x14ac:dyDescent="0.25">
      <c r="A19" s="2"/>
      <c r="B19" s="2">
        <v>0</v>
      </c>
      <c r="C19" s="2">
        <v>1</v>
      </c>
      <c r="D19" s="2" t="s">
        <v>158</v>
      </c>
      <c r="E19" s="2" t="s">
        <v>159</v>
      </c>
      <c r="F19" s="3">
        <v>0.6</v>
      </c>
      <c r="G19" s="2" t="s">
        <v>145</v>
      </c>
    </row>
    <row r="20" spans="1:7" x14ac:dyDescent="0.25">
      <c r="A20" s="2"/>
      <c r="B20" s="2">
        <v>0</v>
      </c>
      <c r="C20" s="2">
        <v>1</v>
      </c>
      <c r="D20" s="2" t="s">
        <v>160</v>
      </c>
      <c r="E20" s="2" t="s">
        <v>161</v>
      </c>
      <c r="F20" s="3">
        <v>0.59</v>
      </c>
      <c r="G20" s="2" t="s">
        <v>9</v>
      </c>
    </row>
    <row r="21" spans="1:7" x14ac:dyDescent="0.25">
      <c r="A21" s="2"/>
      <c r="B21" s="2">
        <v>0</v>
      </c>
      <c r="C21" s="2">
        <v>1</v>
      </c>
      <c r="D21" s="2" t="s">
        <v>162</v>
      </c>
      <c r="E21" s="2" t="s">
        <v>163</v>
      </c>
      <c r="F21" s="3">
        <v>0.42099999999999999</v>
      </c>
      <c r="G21" s="2" t="s">
        <v>9</v>
      </c>
    </row>
    <row r="22" spans="1:7" ht="28.5" x14ac:dyDescent="0.25">
      <c r="A22" s="2"/>
      <c r="B22" s="2">
        <v>0</v>
      </c>
      <c r="C22" s="2">
        <v>1</v>
      </c>
      <c r="D22" s="2" t="s">
        <v>164</v>
      </c>
      <c r="E22" s="2" t="s">
        <v>165</v>
      </c>
      <c r="F22" s="3">
        <v>0.253</v>
      </c>
      <c r="G22" s="2" t="s">
        <v>166</v>
      </c>
    </row>
    <row r="23" spans="1:7" ht="28.5" x14ac:dyDescent="0.25">
      <c r="A23" s="2"/>
      <c r="B23" s="2">
        <v>0</v>
      </c>
      <c r="C23" s="2">
        <v>1</v>
      </c>
      <c r="D23" s="2" t="s">
        <v>167</v>
      </c>
      <c r="E23" s="2" t="s">
        <v>168</v>
      </c>
      <c r="F23" s="3">
        <v>0.26</v>
      </c>
      <c r="G23" s="2" t="s">
        <v>166</v>
      </c>
    </row>
    <row r="24" spans="1:7" ht="28.5" x14ac:dyDescent="0.25">
      <c r="A24" s="2"/>
      <c r="B24" s="2">
        <v>0</v>
      </c>
      <c r="C24" s="2">
        <v>1</v>
      </c>
      <c r="D24" s="2" t="s">
        <v>169</v>
      </c>
      <c r="E24" s="2" t="s">
        <v>165</v>
      </c>
      <c r="F24" s="3">
        <v>0.253</v>
      </c>
      <c r="G24" s="2" t="s">
        <v>166</v>
      </c>
    </row>
    <row r="25" spans="1:7" ht="28.5" x14ac:dyDescent="0.25">
      <c r="A25" s="2"/>
      <c r="B25" s="2">
        <v>0</v>
      </c>
      <c r="C25" s="2">
        <v>1</v>
      </c>
      <c r="D25" s="2" t="s">
        <v>170</v>
      </c>
      <c r="E25" s="2" t="s">
        <v>171</v>
      </c>
      <c r="F25" s="3">
        <v>0.26700000000000002</v>
      </c>
      <c r="G25" s="2" t="s">
        <v>166</v>
      </c>
    </row>
    <row r="26" spans="1:7" ht="28.5" x14ac:dyDescent="0.25">
      <c r="A26" s="2"/>
      <c r="B26" s="2">
        <v>0</v>
      </c>
      <c r="C26" s="2">
        <v>1</v>
      </c>
      <c r="D26" s="2" t="s">
        <v>172</v>
      </c>
      <c r="E26" s="2" t="s">
        <v>173</v>
      </c>
      <c r="F26" s="2" t="s">
        <v>56</v>
      </c>
      <c r="G26" s="2" t="s">
        <v>84</v>
      </c>
    </row>
    <row r="27" spans="1:7" ht="28.5" x14ac:dyDescent="0.25">
      <c r="A27" s="2"/>
      <c r="B27" s="2" t="s">
        <v>85</v>
      </c>
      <c r="C27" s="2">
        <v>1</v>
      </c>
      <c r="D27" s="2" t="s">
        <v>174</v>
      </c>
      <c r="E27" s="2" t="s">
        <v>175</v>
      </c>
      <c r="F27" s="3">
        <v>0.27</v>
      </c>
      <c r="G27" s="2" t="s">
        <v>166</v>
      </c>
    </row>
    <row r="28" spans="1:7" ht="28.5" x14ac:dyDescent="0.25">
      <c r="A28" s="2"/>
      <c r="B28" s="2">
        <v>0</v>
      </c>
      <c r="C28" s="2">
        <v>1</v>
      </c>
      <c r="D28" s="2" t="s">
        <v>176</v>
      </c>
      <c r="E28" s="2" t="s">
        <v>177</v>
      </c>
      <c r="F28" s="3">
        <v>0.32300000000000001</v>
      </c>
      <c r="G28" s="2" t="s">
        <v>166</v>
      </c>
    </row>
    <row r="29" spans="1:7" ht="28.5" x14ac:dyDescent="0.25">
      <c r="A29" s="2"/>
      <c r="B29" s="2">
        <v>0</v>
      </c>
      <c r="C29" s="2">
        <v>1</v>
      </c>
      <c r="D29" s="2" t="s">
        <v>178</v>
      </c>
      <c r="E29" s="2" t="s">
        <v>179</v>
      </c>
      <c r="F29" s="2" t="s">
        <v>180</v>
      </c>
      <c r="G29" s="2" t="s">
        <v>84</v>
      </c>
    </row>
    <row r="30" spans="1:7" ht="28.5" x14ac:dyDescent="0.25">
      <c r="A30" s="2"/>
      <c r="B30" s="2" t="s">
        <v>85</v>
      </c>
      <c r="C30" s="2">
        <v>1</v>
      </c>
      <c r="D30" s="2" t="s">
        <v>181</v>
      </c>
      <c r="E30" s="2" t="s">
        <v>101</v>
      </c>
      <c r="F30" s="3">
        <v>0.21299999999999999</v>
      </c>
      <c r="G30" s="2" t="s">
        <v>166</v>
      </c>
    </row>
    <row r="31" spans="1:7" ht="28.5" x14ac:dyDescent="0.25">
      <c r="A31" s="2"/>
      <c r="B31" s="2">
        <v>0</v>
      </c>
      <c r="C31" s="2">
        <v>1</v>
      </c>
      <c r="D31" s="2" t="s">
        <v>182</v>
      </c>
      <c r="E31" s="2" t="s">
        <v>168</v>
      </c>
      <c r="F31" s="3">
        <v>0.26</v>
      </c>
      <c r="G31" s="2" t="s">
        <v>166</v>
      </c>
    </row>
    <row r="32" spans="1:7" ht="28.5" x14ac:dyDescent="0.25">
      <c r="A32" s="2"/>
      <c r="B32" s="2">
        <v>0</v>
      </c>
      <c r="C32" s="2">
        <v>1</v>
      </c>
      <c r="D32" s="2" t="s">
        <v>183</v>
      </c>
      <c r="E32" s="2" t="s">
        <v>184</v>
      </c>
      <c r="F32" s="2" t="s">
        <v>185</v>
      </c>
      <c r="G32" s="2" t="s">
        <v>84</v>
      </c>
    </row>
    <row r="33" spans="1:7" ht="28.5" x14ac:dyDescent="0.25">
      <c r="A33" s="2"/>
      <c r="B33" s="2" t="s">
        <v>85</v>
      </c>
      <c r="C33" s="2">
        <v>1</v>
      </c>
      <c r="D33" s="2" t="s">
        <v>186</v>
      </c>
      <c r="E33" s="2" t="s">
        <v>187</v>
      </c>
      <c r="F33" s="3">
        <v>0.49</v>
      </c>
      <c r="G33" s="2" t="s">
        <v>188</v>
      </c>
    </row>
    <row r="34" spans="1:7" ht="28.5" x14ac:dyDescent="0.25">
      <c r="A34" s="2"/>
      <c r="B34" s="2" t="s">
        <v>85</v>
      </c>
      <c r="C34" s="2">
        <v>1</v>
      </c>
      <c r="D34" s="2" t="s">
        <v>189</v>
      </c>
      <c r="E34" s="2" t="s">
        <v>190</v>
      </c>
      <c r="F34" s="2" t="s">
        <v>191</v>
      </c>
      <c r="G34" s="2" t="s">
        <v>188</v>
      </c>
    </row>
    <row r="35" spans="1:7" ht="28.5" x14ac:dyDescent="0.25">
      <c r="A35" s="2"/>
      <c r="B35" s="2" t="s">
        <v>85</v>
      </c>
      <c r="C35" s="2">
        <v>1</v>
      </c>
      <c r="D35" s="2" t="s">
        <v>192</v>
      </c>
      <c r="E35" s="2" t="s">
        <v>193</v>
      </c>
      <c r="F35" s="2" t="s">
        <v>194</v>
      </c>
      <c r="G35" s="2" t="s">
        <v>188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53D8-CC1B-405D-9C66-1918CCB42409}">
  <dimension ref="A1:CA105"/>
  <sheetViews>
    <sheetView zoomScale="70" zoomScaleNormal="70" workbookViewId="0">
      <selection activeCell="AB8" sqref="AB8"/>
    </sheetView>
  </sheetViews>
  <sheetFormatPr defaultRowHeight="15" x14ac:dyDescent="0.25"/>
  <cols>
    <col min="1" max="1" width="11.7109375" bestFit="1" customWidth="1"/>
    <col min="2" max="2" width="15.5703125" customWidth="1"/>
    <col min="3" max="3" width="12" customWidth="1"/>
    <col min="4" max="4" width="5.28515625" bestFit="1" customWidth="1"/>
    <col min="5" max="5" width="12.42578125" bestFit="1" customWidth="1"/>
    <col min="6" max="6" width="5.28515625" bestFit="1" customWidth="1"/>
    <col min="7" max="7" width="6.42578125" bestFit="1" customWidth="1"/>
    <col min="8" max="8" width="10.28515625" bestFit="1" customWidth="1"/>
    <col min="9" max="9" width="5.42578125" bestFit="1" customWidth="1"/>
    <col min="10" max="10" width="7.42578125" bestFit="1" customWidth="1"/>
    <col min="11" max="11" width="5.28515625" style="61" bestFit="1" customWidth="1"/>
    <col min="12" max="12" width="7.7109375" bestFit="1" customWidth="1"/>
    <col min="13" max="13" width="5.28515625" bestFit="1" customWidth="1"/>
    <col min="14" max="14" width="5.42578125" customWidth="1"/>
    <col min="15" max="15" width="3.42578125" customWidth="1"/>
    <col min="16" max="16" width="10" bestFit="1" customWidth="1"/>
    <col min="17" max="17" width="7.42578125" bestFit="1" customWidth="1"/>
    <col min="18" max="18" width="7.42578125" customWidth="1"/>
    <col min="19" max="20" width="10" bestFit="1" customWidth="1"/>
    <col min="21" max="22" width="7.42578125" bestFit="1" customWidth="1"/>
    <col min="23" max="23" width="5.28515625" bestFit="1" customWidth="1"/>
    <col min="24" max="24" width="8.7109375" bestFit="1" customWidth="1"/>
    <col min="25" max="25" width="5.28515625" bestFit="1" customWidth="1"/>
    <col min="26" max="27" width="7.42578125" bestFit="1" customWidth="1"/>
    <col min="28" max="28" width="5.28515625" bestFit="1" customWidth="1"/>
    <col min="29" max="29" width="7.42578125" bestFit="1" customWidth="1"/>
    <col min="30" max="31" width="10" bestFit="1" customWidth="1"/>
    <col min="32" max="32" width="5.28515625" bestFit="1" customWidth="1"/>
    <col min="33" max="33" width="8.7109375" bestFit="1" customWidth="1"/>
    <col min="34" max="34" width="5.28515625" bestFit="1" customWidth="1"/>
    <col min="35" max="36" width="7.42578125" bestFit="1" customWidth="1"/>
    <col min="37" max="37" width="5.28515625" bestFit="1" customWidth="1"/>
    <col min="38" max="38" width="7.42578125" bestFit="1" customWidth="1"/>
    <col min="39" max="39" width="10" bestFit="1" customWidth="1"/>
    <col min="40" max="40" width="8.7109375" bestFit="1" customWidth="1"/>
    <col min="41" max="41" width="5.28515625" bestFit="1" customWidth="1"/>
    <col min="42" max="42" width="8.7109375" bestFit="1" customWidth="1"/>
    <col min="43" max="43" width="5.28515625" bestFit="1" customWidth="1"/>
    <col min="44" max="45" width="7.42578125" bestFit="1" customWidth="1"/>
    <col min="46" max="46" width="5.28515625" bestFit="1" customWidth="1"/>
    <col min="47" max="47" width="7.42578125" bestFit="1" customWidth="1"/>
    <col min="48" max="49" width="10" bestFit="1" customWidth="1"/>
    <col min="50" max="50" width="8.28515625" customWidth="1"/>
    <col min="51" max="51" width="7.42578125" bestFit="1" customWidth="1"/>
    <col min="52" max="53" width="7.28515625" customWidth="1"/>
    <col min="54" max="54" width="7" customWidth="1"/>
    <col min="55" max="55" width="6.28515625" bestFit="1" customWidth="1"/>
    <col min="56" max="56" width="7.28515625" customWidth="1"/>
    <col min="57" max="57" width="7.42578125" customWidth="1"/>
    <col min="58" max="58" width="7.28515625" customWidth="1"/>
    <col min="59" max="59" width="7.42578125" bestFit="1" customWidth="1"/>
    <col min="60" max="60" width="7" customWidth="1"/>
    <col min="61" max="61" width="6" bestFit="1" customWidth="1"/>
    <col min="62" max="65" width="7.28515625" customWidth="1"/>
    <col min="66" max="66" width="7" customWidth="1"/>
    <col min="67" max="67" width="6" bestFit="1" customWidth="1"/>
    <col min="68" max="71" width="7.28515625" customWidth="1"/>
    <col min="72" max="72" width="7" customWidth="1"/>
    <col min="73" max="73" width="6" customWidth="1"/>
    <col min="74" max="74" width="8.140625" customWidth="1"/>
    <col min="75" max="75" width="7" bestFit="1" customWidth="1"/>
    <col min="76" max="76" width="8.140625" customWidth="1"/>
    <col min="77" max="77" width="7.7109375" bestFit="1" customWidth="1"/>
    <col min="78" max="78" width="8.140625" customWidth="1"/>
    <col min="79" max="79" width="6.7109375" bestFit="1" customWidth="1"/>
  </cols>
  <sheetData>
    <row r="1" spans="1:79" x14ac:dyDescent="0.25">
      <c r="H1" s="24"/>
      <c r="I1" s="24"/>
      <c r="J1" s="24"/>
      <c r="K1" s="60"/>
      <c r="N1" s="24"/>
      <c r="O1" s="54" t="s">
        <v>302</v>
      </c>
      <c r="P1" s="34"/>
      <c r="Q1" s="34" t="s">
        <v>197</v>
      </c>
      <c r="R1" s="34"/>
      <c r="S1" s="34" t="s">
        <v>196</v>
      </c>
      <c r="T1" s="34" t="s">
        <v>196</v>
      </c>
      <c r="U1" s="34" t="s">
        <v>198</v>
      </c>
      <c r="V1" s="34" t="s">
        <v>199</v>
      </c>
      <c r="W1" s="35" t="s">
        <v>125</v>
      </c>
      <c r="X1" s="35"/>
      <c r="Y1" s="35"/>
      <c r="Z1" s="35"/>
      <c r="AA1" s="35"/>
      <c r="AB1" s="35"/>
      <c r="AC1" s="34" t="s">
        <v>121</v>
      </c>
      <c r="AD1" s="34" t="s">
        <v>196</v>
      </c>
      <c r="AE1" s="34" t="s">
        <v>196</v>
      </c>
      <c r="AF1" s="35" t="s">
        <v>125</v>
      </c>
      <c r="AG1" s="35"/>
      <c r="AH1" s="35"/>
      <c r="AI1" s="35"/>
      <c r="AJ1" s="35"/>
      <c r="AK1" s="35"/>
      <c r="AL1" s="34" t="s">
        <v>121</v>
      </c>
      <c r="AM1" s="34" t="s">
        <v>196</v>
      </c>
      <c r="AN1" s="34" t="s">
        <v>196</v>
      </c>
      <c r="AO1" s="35" t="s">
        <v>125</v>
      </c>
      <c r="AP1" s="35"/>
      <c r="AQ1" s="35"/>
      <c r="AR1" s="35"/>
      <c r="AS1" s="35"/>
      <c r="AT1" s="35"/>
      <c r="AU1" s="34" t="s">
        <v>121</v>
      </c>
      <c r="AV1" s="34" t="s">
        <v>196</v>
      </c>
      <c r="AW1" s="34" t="s">
        <v>196</v>
      </c>
      <c r="AX1" s="34" t="s">
        <v>200</v>
      </c>
      <c r="AY1" s="34"/>
      <c r="AZ1" s="34" t="s">
        <v>200</v>
      </c>
      <c r="BA1" s="34"/>
      <c r="BB1" s="35" t="s">
        <v>132</v>
      </c>
      <c r="BC1" s="35"/>
      <c r="BD1" s="34" t="s">
        <v>200</v>
      </c>
      <c r="BE1" s="34"/>
      <c r="BF1" s="34" t="s">
        <v>200</v>
      </c>
      <c r="BG1" s="34"/>
      <c r="BH1" s="35" t="s">
        <v>132</v>
      </c>
      <c r="BI1" s="35"/>
      <c r="BJ1" s="34" t="s">
        <v>200</v>
      </c>
      <c r="BK1" s="34"/>
      <c r="BL1" s="34" t="s">
        <v>200</v>
      </c>
      <c r="BM1" s="34"/>
      <c r="BN1" s="35" t="s">
        <v>132</v>
      </c>
      <c r="BO1" s="35"/>
      <c r="BP1" s="34" t="s">
        <v>200</v>
      </c>
      <c r="BQ1" s="34"/>
      <c r="BR1" s="34" t="s">
        <v>200</v>
      </c>
      <c r="BS1" s="34"/>
      <c r="BT1" s="35" t="s">
        <v>132</v>
      </c>
      <c r="BU1" s="35"/>
      <c r="BV1" s="35" t="s">
        <v>201</v>
      </c>
      <c r="BW1" s="35"/>
      <c r="BX1" s="35" t="s">
        <v>201</v>
      </c>
      <c r="BY1" s="35"/>
      <c r="BZ1" s="35" t="s">
        <v>201</v>
      </c>
      <c r="CA1" s="35"/>
    </row>
    <row r="2" spans="1:79" x14ac:dyDescent="0.25">
      <c r="B2" t="s">
        <v>358</v>
      </c>
      <c r="O2" s="4" t="s">
        <v>309</v>
      </c>
      <c r="P2" s="34"/>
      <c r="Q2" s="34"/>
      <c r="R2" s="34"/>
      <c r="S2" s="34">
        <v>75</v>
      </c>
      <c r="T2" s="34">
        <v>75</v>
      </c>
      <c r="U2" s="34">
        <v>40</v>
      </c>
      <c r="V2" s="34"/>
      <c r="W2" s="35"/>
      <c r="X2" s="35"/>
      <c r="Y2" s="35"/>
      <c r="Z2" s="35"/>
      <c r="AA2" s="35"/>
      <c r="AB2" s="35"/>
      <c r="AC2" s="34"/>
      <c r="AD2" s="34">
        <v>75</v>
      </c>
      <c r="AE2" s="34">
        <v>75</v>
      </c>
      <c r="AF2" s="35"/>
      <c r="AG2" s="35"/>
      <c r="AH2" s="35"/>
      <c r="AI2" s="35"/>
      <c r="AJ2" s="35"/>
      <c r="AK2" s="35"/>
      <c r="AL2" s="34"/>
      <c r="AM2" s="34">
        <v>75</v>
      </c>
      <c r="AN2" s="34">
        <v>75</v>
      </c>
      <c r="AO2" s="35"/>
      <c r="AP2" s="35"/>
      <c r="AQ2" s="35"/>
      <c r="AR2" s="35"/>
      <c r="AS2" s="35"/>
      <c r="AT2" s="35"/>
      <c r="AU2" s="34"/>
      <c r="AV2" s="34">
        <v>75</v>
      </c>
      <c r="AW2" s="34">
        <v>75</v>
      </c>
      <c r="AX2" s="34">
        <v>2.6</v>
      </c>
      <c r="AY2" s="34"/>
      <c r="AZ2" s="34">
        <v>2.6</v>
      </c>
      <c r="BA2" s="34"/>
      <c r="BB2" s="35">
        <v>-150</v>
      </c>
      <c r="BC2" s="35"/>
      <c r="BD2" s="34">
        <v>2.6</v>
      </c>
      <c r="BE2" s="34"/>
      <c r="BF2" s="34">
        <v>2.6</v>
      </c>
      <c r="BG2" s="34"/>
      <c r="BH2" s="35">
        <v>-150</v>
      </c>
      <c r="BI2" s="35"/>
      <c r="BJ2" s="34">
        <v>2.6</v>
      </c>
      <c r="BK2" s="34"/>
      <c r="BL2" s="34">
        <v>2.6</v>
      </c>
      <c r="BM2" s="34"/>
      <c r="BN2" s="35">
        <v>-150</v>
      </c>
      <c r="BO2" s="35"/>
      <c r="BP2" s="34">
        <v>2.6</v>
      </c>
      <c r="BQ2" s="34"/>
      <c r="BR2" s="34">
        <v>2.6</v>
      </c>
      <c r="BS2" s="34"/>
      <c r="BT2" s="35">
        <v>-150</v>
      </c>
      <c r="BU2" s="35"/>
      <c r="BV2" s="35">
        <v>-200</v>
      </c>
      <c r="BW2" s="35"/>
      <c r="BX2" s="35">
        <v>-200</v>
      </c>
      <c r="BY2" s="35"/>
      <c r="BZ2" s="35">
        <v>-200</v>
      </c>
      <c r="CA2" s="35"/>
    </row>
    <row r="3" spans="1:79" x14ac:dyDescent="0.25">
      <c r="B3" t="s">
        <v>359</v>
      </c>
      <c r="O3" s="4" t="s">
        <v>308</v>
      </c>
      <c r="P3" s="34"/>
      <c r="Q3" s="34">
        <v>250</v>
      </c>
      <c r="R3" s="34"/>
      <c r="S3" s="34"/>
      <c r="T3" s="34"/>
      <c r="U3" s="34"/>
      <c r="V3" s="34">
        <v>60</v>
      </c>
      <c r="W3" s="35">
        <v>0</v>
      </c>
      <c r="X3" s="35"/>
      <c r="Y3" s="35"/>
      <c r="Z3" s="35"/>
      <c r="AA3" s="35"/>
      <c r="AB3" s="35"/>
      <c r="AC3" s="34">
        <v>300</v>
      </c>
      <c r="AD3" s="34"/>
      <c r="AE3" s="34"/>
      <c r="AF3" s="35">
        <v>0</v>
      </c>
      <c r="AG3" s="35"/>
      <c r="AH3" s="35"/>
      <c r="AI3" s="35"/>
      <c r="AJ3" s="35"/>
      <c r="AK3" s="35"/>
      <c r="AL3" s="34">
        <v>300</v>
      </c>
      <c r="AM3" s="34"/>
      <c r="AN3" s="34"/>
      <c r="AO3" s="35">
        <v>0</v>
      </c>
      <c r="AP3" s="35"/>
      <c r="AQ3" s="35"/>
      <c r="AR3" s="35"/>
      <c r="AS3" s="35"/>
      <c r="AT3" s="35"/>
      <c r="AU3" s="34">
        <v>300</v>
      </c>
      <c r="AV3" s="34"/>
      <c r="AW3" s="34"/>
      <c r="AX3" s="34">
        <v>2.9</v>
      </c>
      <c r="AY3" s="34"/>
      <c r="AZ3" s="34">
        <v>2.9</v>
      </c>
      <c r="BA3" s="34"/>
      <c r="BB3" s="35">
        <v>150</v>
      </c>
      <c r="BC3" s="35"/>
      <c r="BD3" s="34">
        <v>2.9</v>
      </c>
      <c r="BE3" s="34"/>
      <c r="BF3" s="34">
        <v>2.9</v>
      </c>
      <c r="BG3" s="34"/>
      <c r="BH3" s="35">
        <v>150</v>
      </c>
      <c r="BI3" s="35"/>
      <c r="BJ3" s="34">
        <v>2.9</v>
      </c>
      <c r="BK3" s="34"/>
      <c r="BL3" s="34">
        <v>2.9</v>
      </c>
      <c r="BM3" s="34"/>
      <c r="BN3" s="35">
        <v>150</v>
      </c>
      <c r="BO3" s="35"/>
      <c r="BP3" s="34">
        <v>2.9</v>
      </c>
      <c r="BQ3" s="34"/>
      <c r="BR3" s="34">
        <v>2.9</v>
      </c>
      <c r="BS3" s="34"/>
      <c r="BT3" s="35">
        <v>150</v>
      </c>
      <c r="BU3" s="35"/>
      <c r="BV3" s="35">
        <v>200</v>
      </c>
      <c r="BW3" s="35"/>
      <c r="BX3" s="35">
        <v>200</v>
      </c>
      <c r="BY3" s="35"/>
      <c r="BZ3" s="35">
        <v>200</v>
      </c>
      <c r="CA3" s="35"/>
    </row>
    <row r="4" spans="1:79" x14ac:dyDescent="0.25">
      <c r="N4" s="4" t="s">
        <v>310</v>
      </c>
      <c r="O4" s="4">
        <v>0.02</v>
      </c>
      <c r="P4" s="34"/>
      <c r="Q4" s="34">
        <f>$O4</f>
        <v>0.02</v>
      </c>
      <c r="R4" s="34"/>
      <c r="S4" s="34">
        <f>$O4</f>
        <v>0.02</v>
      </c>
      <c r="T4" s="34">
        <f>$O4</f>
        <v>0.02</v>
      </c>
      <c r="U4" s="34">
        <f>$O4</f>
        <v>0.02</v>
      </c>
      <c r="V4" s="34">
        <f>$O4</f>
        <v>0.02</v>
      </c>
      <c r="W4" s="35">
        <v>0</v>
      </c>
      <c r="X4" s="35"/>
      <c r="Y4" s="35"/>
      <c r="Z4" s="35"/>
      <c r="AA4" s="35"/>
      <c r="AB4" s="35"/>
      <c r="AC4" s="34">
        <f>$O4</f>
        <v>0.02</v>
      </c>
      <c r="AD4" s="34">
        <f>$O4</f>
        <v>0.02</v>
      </c>
      <c r="AE4" s="34">
        <f>$O4</f>
        <v>0.02</v>
      </c>
      <c r="AF4" s="35">
        <v>0</v>
      </c>
      <c r="AG4" s="35"/>
      <c r="AH4" s="35"/>
      <c r="AI4" s="35"/>
      <c r="AJ4" s="35"/>
      <c r="AK4" s="35"/>
      <c r="AL4" s="34">
        <f>$O4</f>
        <v>0.02</v>
      </c>
      <c r="AM4" s="34">
        <f>$O4</f>
        <v>0.02</v>
      </c>
      <c r="AN4" s="34">
        <f>$O4</f>
        <v>0.02</v>
      </c>
      <c r="AO4" s="35">
        <v>0</v>
      </c>
      <c r="AP4" s="35"/>
      <c r="AQ4" s="35"/>
      <c r="AR4" s="35"/>
      <c r="AS4" s="35"/>
      <c r="AT4" s="35"/>
      <c r="AU4" s="34">
        <f t="shared" ref="AU4:BB4" si="0">$O4</f>
        <v>0.02</v>
      </c>
      <c r="AV4" s="34">
        <f t="shared" si="0"/>
        <v>0.02</v>
      </c>
      <c r="AW4" s="34">
        <f t="shared" si="0"/>
        <v>0.02</v>
      </c>
      <c r="AX4" s="34">
        <f t="shared" si="0"/>
        <v>0.02</v>
      </c>
      <c r="AY4" s="34">
        <f t="shared" si="0"/>
        <v>0.02</v>
      </c>
      <c r="AZ4" s="34">
        <f t="shared" si="0"/>
        <v>0.02</v>
      </c>
      <c r="BA4" s="34">
        <f t="shared" si="0"/>
        <v>0.02</v>
      </c>
      <c r="BB4" s="34">
        <f t="shared" si="0"/>
        <v>0.02</v>
      </c>
      <c r="BC4" s="35"/>
      <c r="BD4" s="34">
        <f>$O4</f>
        <v>0.02</v>
      </c>
      <c r="BE4" s="34">
        <f>$O4</f>
        <v>0.02</v>
      </c>
      <c r="BF4" s="34">
        <f>$O4</f>
        <v>0.02</v>
      </c>
      <c r="BG4" s="34">
        <f>$O4</f>
        <v>0.02</v>
      </c>
      <c r="BH4" s="34">
        <f>$O4</f>
        <v>0.02</v>
      </c>
      <c r="BI4" s="35"/>
      <c r="BJ4" s="34">
        <f>$O4</f>
        <v>0.02</v>
      </c>
      <c r="BK4" s="34">
        <f>$O4</f>
        <v>0.02</v>
      </c>
      <c r="BL4" s="34">
        <f>$O4</f>
        <v>0.02</v>
      </c>
      <c r="BM4" s="34">
        <f>$O4</f>
        <v>0.02</v>
      </c>
      <c r="BN4" s="34">
        <f>$O4</f>
        <v>0.02</v>
      </c>
      <c r="BO4" s="35"/>
      <c r="BP4" s="34">
        <f>$O4</f>
        <v>0.02</v>
      </c>
      <c r="BQ4" s="34">
        <f>$O4</f>
        <v>0.02</v>
      </c>
      <c r="BR4" s="34">
        <f>$O4</f>
        <v>0.02</v>
      </c>
      <c r="BS4" s="34">
        <f>$O4</f>
        <v>0.02</v>
      </c>
      <c r="BT4" s="34">
        <f>$O4</f>
        <v>0.02</v>
      </c>
      <c r="BU4" s="35"/>
      <c r="BV4" s="34">
        <f>$O4</f>
        <v>0.02</v>
      </c>
      <c r="BW4" s="35"/>
      <c r="BX4" s="34">
        <f>$O4</f>
        <v>0.02</v>
      </c>
      <c r="BY4" s="35"/>
      <c r="BZ4" s="34">
        <f>$O4</f>
        <v>0.02</v>
      </c>
      <c r="CA4" s="35"/>
    </row>
    <row r="5" spans="1:79" x14ac:dyDescent="0.25">
      <c r="O5" s="4" t="s">
        <v>311</v>
      </c>
      <c r="P5" s="34" t="str">
        <f>IF(ISBLANK(P$2),"",P$2+(ABS(P$3-P$2)*P$4))</f>
        <v/>
      </c>
      <c r="Q5" s="34" t="str">
        <f t="shared" ref="Q5:CA5" si="1">IF(ISBLANK(Q$2),"",Q$2+(ABS(Q$3-Q$2)*Q$4))</f>
        <v/>
      </c>
      <c r="R5" s="34" t="str">
        <f t="shared" si="1"/>
        <v/>
      </c>
      <c r="S5" s="34">
        <f t="shared" si="1"/>
        <v>76.5</v>
      </c>
      <c r="T5" s="34">
        <f t="shared" si="1"/>
        <v>76.5</v>
      </c>
      <c r="U5" s="34">
        <f t="shared" si="1"/>
        <v>40.799999999999997</v>
      </c>
      <c r="V5" s="34" t="str">
        <f t="shared" si="1"/>
        <v/>
      </c>
      <c r="W5" s="34" t="str">
        <f t="shared" si="1"/>
        <v/>
      </c>
      <c r="X5" s="34" t="str">
        <f t="shared" si="1"/>
        <v/>
      </c>
      <c r="Y5" s="34" t="str">
        <f t="shared" si="1"/>
        <v/>
      </c>
      <c r="Z5" s="34" t="str">
        <f t="shared" si="1"/>
        <v/>
      </c>
      <c r="AA5" s="34" t="str">
        <f t="shared" si="1"/>
        <v/>
      </c>
      <c r="AB5" s="34" t="str">
        <f t="shared" si="1"/>
        <v/>
      </c>
      <c r="AC5" s="34" t="str">
        <f t="shared" si="1"/>
        <v/>
      </c>
      <c r="AD5" s="34">
        <f t="shared" si="1"/>
        <v>76.5</v>
      </c>
      <c r="AE5" s="34">
        <f t="shared" si="1"/>
        <v>76.5</v>
      </c>
      <c r="AF5" s="34" t="str">
        <f t="shared" si="1"/>
        <v/>
      </c>
      <c r="AG5" s="34" t="str">
        <f t="shared" si="1"/>
        <v/>
      </c>
      <c r="AH5" s="34" t="str">
        <f t="shared" si="1"/>
        <v/>
      </c>
      <c r="AI5" s="34" t="str">
        <f t="shared" si="1"/>
        <v/>
      </c>
      <c r="AJ5" s="34" t="str">
        <f t="shared" si="1"/>
        <v/>
      </c>
      <c r="AK5" s="34" t="str">
        <f t="shared" si="1"/>
        <v/>
      </c>
      <c r="AL5" s="34" t="str">
        <f t="shared" si="1"/>
        <v/>
      </c>
      <c r="AM5" s="34">
        <f t="shared" si="1"/>
        <v>76.5</v>
      </c>
      <c r="AN5" s="34">
        <f t="shared" si="1"/>
        <v>76.5</v>
      </c>
      <c r="AO5" s="34" t="str">
        <f t="shared" si="1"/>
        <v/>
      </c>
      <c r="AP5" s="34" t="str">
        <f t="shared" si="1"/>
        <v/>
      </c>
      <c r="AQ5" s="34" t="str">
        <f t="shared" si="1"/>
        <v/>
      </c>
      <c r="AR5" s="34" t="str">
        <f t="shared" si="1"/>
        <v/>
      </c>
      <c r="AS5" s="34" t="str">
        <f t="shared" si="1"/>
        <v/>
      </c>
      <c r="AT5" s="34" t="str">
        <f t="shared" si="1"/>
        <v/>
      </c>
      <c r="AU5" s="34" t="str">
        <f t="shared" si="1"/>
        <v/>
      </c>
      <c r="AV5" s="34">
        <f t="shared" si="1"/>
        <v>76.5</v>
      </c>
      <c r="AW5" s="34">
        <f t="shared" si="1"/>
        <v>76.5</v>
      </c>
      <c r="AX5" s="34">
        <f t="shared" si="1"/>
        <v>2.6059999999999999</v>
      </c>
      <c r="AY5" s="34" t="str">
        <f t="shared" si="1"/>
        <v/>
      </c>
      <c r="AZ5" s="34">
        <f t="shared" si="1"/>
        <v>2.6059999999999999</v>
      </c>
      <c r="BA5" s="34" t="str">
        <f t="shared" si="1"/>
        <v/>
      </c>
      <c r="BB5" s="34">
        <f t="shared" si="1"/>
        <v>-144</v>
      </c>
      <c r="BC5" s="34" t="str">
        <f t="shared" si="1"/>
        <v/>
      </c>
      <c r="BD5" s="34">
        <f t="shared" si="1"/>
        <v>2.6059999999999999</v>
      </c>
      <c r="BE5" s="34" t="str">
        <f t="shared" si="1"/>
        <v/>
      </c>
      <c r="BF5" s="34">
        <f t="shared" si="1"/>
        <v>2.6059999999999999</v>
      </c>
      <c r="BG5" s="34" t="str">
        <f t="shared" si="1"/>
        <v/>
      </c>
      <c r="BH5" s="34">
        <f t="shared" si="1"/>
        <v>-144</v>
      </c>
      <c r="BI5" s="34" t="str">
        <f t="shared" si="1"/>
        <v/>
      </c>
      <c r="BJ5" s="34">
        <f t="shared" si="1"/>
        <v>2.6059999999999999</v>
      </c>
      <c r="BK5" s="34" t="str">
        <f t="shared" si="1"/>
        <v/>
      </c>
      <c r="BL5" s="34">
        <f t="shared" si="1"/>
        <v>2.6059999999999999</v>
      </c>
      <c r="BM5" s="34" t="str">
        <f t="shared" si="1"/>
        <v/>
      </c>
      <c r="BN5" s="34">
        <f t="shared" si="1"/>
        <v>-144</v>
      </c>
      <c r="BO5" s="34" t="str">
        <f t="shared" si="1"/>
        <v/>
      </c>
      <c r="BP5" s="34">
        <f t="shared" si="1"/>
        <v>2.6059999999999999</v>
      </c>
      <c r="BQ5" s="34" t="str">
        <f t="shared" si="1"/>
        <v/>
      </c>
      <c r="BR5" s="34">
        <f t="shared" si="1"/>
        <v>2.6059999999999999</v>
      </c>
      <c r="BS5" s="34" t="str">
        <f t="shared" si="1"/>
        <v/>
      </c>
      <c r="BT5" s="34">
        <f t="shared" si="1"/>
        <v>-144</v>
      </c>
      <c r="BU5" s="34" t="str">
        <f t="shared" si="1"/>
        <v/>
      </c>
      <c r="BV5" s="34">
        <f t="shared" si="1"/>
        <v>-192</v>
      </c>
      <c r="BW5" s="34" t="str">
        <f t="shared" si="1"/>
        <v/>
      </c>
      <c r="BX5" s="34">
        <f t="shared" si="1"/>
        <v>-192</v>
      </c>
      <c r="BY5" s="34" t="str">
        <f t="shared" si="1"/>
        <v/>
      </c>
      <c r="BZ5" s="34">
        <f t="shared" si="1"/>
        <v>-192</v>
      </c>
      <c r="CA5" s="34" t="str">
        <f t="shared" si="1"/>
        <v/>
      </c>
    </row>
    <row r="6" spans="1:79" x14ac:dyDescent="0.25">
      <c r="O6" s="4" t="s">
        <v>312</v>
      </c>
      <c r="P6" s="34" t="str">
        <f>IF(ISBLANK(P$3),"",P$3-(ABS(P$3-P$2)*P$4))</f>
        <v/>
      </c>
      <c r="Q6" s="34">
        <f t="shared" ref="Q6:CA6" si="2">IF(ISBLANK(Q$3),"",Q$3-(ABS(Q$3-Q$2)*Q$4))</f>
        <v>245</v>
      </c>
      <c r="R6" s="34" t="str">
        <f t="shared" si="2"/>
        <v/>
      </c>
      <c r="S6" s="34" t="str">
        <f t="shared" si="2"/>
        <v/>
      </c>
      <c r="T6" s="34" t="str">
        <f t="shared" si="2"/>
        <v/>
      </c>
      <c r="U6" s="34" t="str">
        <f t="shared" si="2"/>
        <v/>
      </c>
      <c r="V6" s="34">
        <f t="shared" si="2"/>
        <v>58.8</v>
      </c>
      <c r="W6" s="34">
        <f t="shared" si="2"/>
        <v>0</v>
      </c>
      <c r="X6" s="34" t="str">
        <f t="shared" si="2"/>
        <v/>
      </c>
      <c r="Y6" s="34" t="str">
        <f t="shared" si="2"/>
        <v/>
      </c>
      <c r="Z6" s="34" t="str">
        <f t="shared" si="2"/>
        <v/>
      </c>
      <c r="AA6" s="34" t="str">
        <f t="shared" si="2"/>
        <v/>
      </c>
      <c r="AB6" s="34" t="str">
        <f t="shared" si="2"/>
        <v/>
      </c>
      <c r="AC6" s="34">
        <f t="shared" si="2"/>
        <v>294</v>
      </c>
      <c r="AD6" s="34" t="str">
        <f t="shared" si="2"/>
        <v/>
      </c>
      <c r="AE6" s="34" t="str">
        <f t="shared" si="2"/>
        <v/>
      </c>
      <c r="AF6" s="34">
        <f t="shared" si="2"/>
        <v>0</v>
      </c>
      <c r="AG6" s="34" t="str">
        <f t="shared" si="2"/>
        <v/>
      </c>
      <c r="AH6" s="34" t="str">
        <f t="shared" si="2"/>
        <v/>
      </c>
      <c r="AI6" s="34" t="str">
        <f t="shared" si="2"/>
        <v/>
      </c>
      <c r="AJ6" s="34" t="str">
        <f t="shared" si="2"/>
        <v/>
      </c>
      <c r="AK6" s="34" t="str">
        <f t="shared" si="2"/>
        <v/>
      </c>
      <c r="AL6" s="34">
        <f t="shared" si="2"/>
        <v>294</v>
      </c>
      <c r="AM6" s="34" t="str">
        <f t="shared" si="2"/>
        <v/>
      </c>
      <c r="AN6" s="34" t="str">
        <f t="shared" si="2"/>
        <v/>
      </c>
      <c r="AO6" s="34">
        <f t="shared" si="2"/>
        <v>0</v>
      </c>
      <c r="AP6" s="34" t="str">
        <f t="shared" si="2"/>
        <v/>
      </c>
      <c r="AQ6" s="34" t="str">
        <f t="shared" si="2"/>
        <v/>
      </c>
      <c r="AR6" s="34" t="str">
        <f t="shared" si="2"/>
        <v/>
      </c>
      <c r="AS6" s="34" t="str">
        <f t="shared" si="2"/>
        <v/>
      </c>
      <c r="AT6" s="34" t="str">
        <f t="shared" si="2"/>
        <v/>
      </c>
      <c r="AU6" s="34">
        <f t="shared" si="2"/>
        <v>294</v>
      </c>
      <c r="AV6" s="34" t="str">
        <f t="shared" si="2"/>
        <v/>
      </c>
      <c r="AW6" s="34" t="str">
        <f t="shared" si="2"/>
        <v/>
      </c>
      <c r="AX6" s="34">
        <f t="shared" si="2"/>
        <v>2.8940000000000001</v>
      </c>
      <c r="AY6" s="34" t="str">
        <f t="shared" si="2"/>
        <v/>
      </c>
      <c r="AZ6" s="34">
        <f t="shared" si="2"/>
        <v>2.8940000000000001</v>
      </c>
      <c r="BA6" s="34" t="str">
        <f t="shared" si="2"/>
        <v/>
      </c>
      <c r="BB6" s="34">
        <f t="shared" si="2"/>
        <v>144</v>
      </c>
      <c r="BC6" s="34" t="str">
        <f t="shared" si="2"/>
        <v/>
      </c>
      <c r="BD6" s="34">
        <f t="shared" si="2"/>
        <v>2.8940000000000001</v>
      </c>
      <c r="BE6" s="34" t="str">
        <f t="shared" si="2"/>
        <v/>
      </c>
      <c r="BF6" s="34">
        <f t="shared" si="2"/>
        <v>2.8940000000000001</v>
      </c>
      <c r="BG6" s="34" t="str">
        <f t="shared" si="2"/>
        <v/>
      </c>
      <c r="BH6" s="34">
        <f t="shared" si="2"/>
        <v>144</v>
      </c>
      <c r="BI6" s="34" t="str">
        <f t="shared" si="2"/>
        <v/>
      </c>
      <c r="BJ6" s="34">
        <f t="shared" si="2"/>
        <v>2.8940000000000001</v>
      </c>
      <c r="BK6" s="34" t="str">
        <f t="shared" si="2"/>
        <v/>
      </c>
      <c r="BL6" s="34">
        <f t="shared" si="2"/>
        <v>2.8940000000000001</v>
      </c>
      <c r="BM6" s="34" t="str">
        <f t="shared" si="2"/>
        <v/>
      </c>
      <c r="BN6" s="34">
        <f t="shared" si="2"/>
        <v>144</v>
      </c>
      <c r="BO6" s="34" t="str">
        <f t="shared" si="2"/>
        <v/>
      </c>
      <c r="BP6" s="34">
        <f t="shared" si="2"/>
        <v>2.8940000000000001</v>
      </c>
      <c r="BQ6" s="34" t="str">
        <f t="shared" si="2"/>
        <v/>
      </c>
      <c r="BR6" s="34">
        <f t="shared" si="2"/>
        <v>2.8940000000000001</v>
      </c>
      <c r="BS6" s="34" t="str">
        <f t="shared" si="2"/>
        <v/>
      </c>
      <c r="BT6" s="34">
        <f t="shared" si="2"/>
        <v>144</v>
      </c>
      <c r="BU6" s="34" t="str">
        <f t="shared" si="2"/>
        <v/>
      </c>
      <c r="BV6" s="34">
        <f t="shared" si="2"/>
        <v>192</v>
      </c>
      <c r="BW6" s="34" t="str">
        <f t="shared" si="2"/>
        <v/>
      </c>
      <c r="BX6" s="34">
        <f t="shared" si="2"/>
        <v>192</v>
      </c>
      <c r="BY6" s="34" t="str">
        <f t="shared" si="2"/>
        <v/>
      </c>
      <c r="BZ6" s="34">
        <f t="shared" si="2"/>
        <v>192</v>
      </c>
      <c r="CA6" s="34" t="str">
        <f t="shared" si="2"/>
        <v/>
      </c>
    </row>
    <row r="7" spans="1:79" s="9" customFormat="1" ht="223.5" x14ac:dyDescent="0.25">
      <c r="A7" t="s">
        <v>204</v>
      </c>
      <c r="B7" t="s">
        <v>205</v>
      </c>
      <c r="C7" t="s">
        <v>203</v>
      </c>
      <c r="D7" t="s">
        <v>295</v>
      </c>
      <c r="E7" s="9" t="s">
        <v>307</v>
      </c>
      <c r="F7" s="9" t="s">
        <v>313</v>
      </c>
      <c r="G7" s="9" t="s">
        <v>314</v>
      </c>
      <c r="H7" s="59" t="s">
        <v>315</v>
      </c>
      <c r="I7" s="9" t="s">
        <v>325</v>
      </c>
      <c r="J7" s="9" t="s">
        <v>349</v>
      </c>
      <c r="K7" s="62" t="s">
        <v>362</v>
      </c>
      <c r="L7" s="9" t="s">
        <v>326</v>
      </c>
      <c r="M7" s="9" t="s">
        <v>304</v>
      </c>
      <c r="N7" s="9" t="s">
        <v>248</v>
      </c>
      <c r="O7" s="9" t="s">
        <v>206</v>
      </c>
      <c r="P7" s="82" t="s">
        <v>271</v>
      </c>
      <c r="Q7" s="73" t="s">
        <v>133</v>
      </c>
      <c r="R7" s="74" t="s">
        <v>133</v>
      </c>
      <c r="S7" s="73" t="s">
        <v>136</v>
      </c>
      <c r="T7" s="73" t="s">
        <v>138</v>
      </c>
      <c r="U7" s="73" t="s">
        <v>140</v>
      </c>
      <c r="V7" s="73" t="s">
        <v>141</v>
      </c>
      <c r="W7" s="73" t="s">
        <v>142</v>
      </c>
      <c r="X7" s="74" t="s">
        <v>252</v>
      </c>
      <c r="Y7" s="74" t="s">
        <v>253</v>
      </c>
      <c r="Z7" s="74" t="s">
        <v>254</v>
      </c>
      <c r="AA7" s="74" t="s">
        <v>280</v>
      </c>
      <c r="AB7" s="74" t="s">
        <v>255</v>
      </c>
      <c r="AC7" s="73" t="s">
        <v>143</v>
      </c>
      <c r="AD7" s="73" t="s">
        <v>146</v>
      </c>
      <c r="AE7" s="73" t="s">
        <v>148</v>
      </c>
      <c r="AF7" s="73" t="s">
        <v>150</v>
      </c>
      <c r="AG7" s="74" t="s">
        <v>259</v>
      </c>
      <c r="AH7" s="74" t="s">
        <v>256</v>
      </c>
      <c r="AI7" s="74" t="s">
        <v>257</v>
      </c>
      <c r="AJ7" s="74" t="s">
        <v>279</v>
      </c>
      <c r="AK7" s="74" t="s">
        <v>258</v>
      </c>
      <c r="AL7" s="73" t="s">
        <v>151</v>
      </c>
      <c r="AM7" s="73" t="s">
        <v>153</v>
      </c>
      <c r="AN7" s="73" t="s">
        <v>155</v>
      </c>
      <c r="AO7" s="73" t="s">
        <v>157</v>
      </c>
      <c r="AP7" s="74" t="s">
        <v>260</v>
      </c>
      <c r="AQ7" s="74" t="s">
        <v>261</v>
      </c>
      <c r="AR7" s="74" t="s">
        <v>262</v>
      </c>
      <c r="AS7" s="74" t="s">
        <v>281</v>
      </c>
      <c r="AT7" s="74" t="s">
        <v>263</v>
      </c>
      <c r="AU7" s="73" t="s">
        <v>158</v>
      </c>
      <c r="AV7" s="73" t="s">
        <v>160</v>
      </c>
      <c r="AW7" s="73" t="s">
        <v>162</v>
      </c>
      <c r="AX7" s="73" t="s">
        <v>164</v>
      </c>
      <c r="AY7" s="75" t="s">
        <v>328</v>
      </c>
      <c r="AZ7" s="73" t="s">
        <v>167</v>
      </c>
      <c r="BA7" s="75" t="s">
        <v>329</v>
      </c>
      <c r="BB7" s="73" t="s">
        <v>251</v>
      </c>
      <c r="BC7" s="74" t="s">
        <v>251</v>
      </c>
      <c r="BD7" s="73" t="s">
        <v>169</v>
      </c>
      <c r="BE7" s="75" t="s">
        <v>330</v>
      </c>
      <c r="BF7" s="73" t="s">
        <v>170</v>
      </c>
      <c r="BG7" s="75" t="s">
        <v>331</v>
      </c>
      <c r="BH7" s="73" t="s">
        <v>172</v>
      </c>
      <c r="BI7" s="74" t="s">
        <v>172</v>
      </c>
      <c r="BJ7" s="73" t="s">
        <v>174</v>
      </c>
      <c r="BK7" s="75" t="s">
        <v>332</v>
      </c>
      <c r="BL7" s="73" t="s">
        <v>176</v>
      </c>
      <c r="BM7" s="75" t="s">
        <v>333</v>
      </c>
      <c r="BN7" s="73" t="s">
        <v>178</v>
      </c>
      <c r="BO7" s="74" t="s">
        <v>178</v>
      </c>
      <c r="BP7" s="73" t="s">
        <v>181</v>
      </c>
      <c r="BQ7" s="75" t="s">
        <v>334</v>
      </c>
      <c r="BR7" s="73" t="s">
        <v>182</v>
      </c>
      <c r="BS7" s="75" t="s">
        <v>335</v>
      </c>
      <c r="BT7" s="73" t="s">
        <v>183</v>
      </c>
      <c r="BU7" s="74" t="s">
        <v>183</v>
      </c>
      <c r="BV7" s="73" t="s">
        <v>186</v>
      </c>
      <c r="BW7" s="74" t="s">
        <v>186</v>
      </c>
      <c r="BX7" s="73" t="s">
        <v>189</v>
      </c>
      <c r="BY7" s="74" t="s">
        <v>189</v>
      </c>
      <c r="BZ7" s="73" t="s">
        <v>192</v>
      </c>
      <c r="CA7" s="76" t="s">
        <v>192</v>
      </c>
    </row>
    <row r="8" spans="1:79" x14ac:dyDescent="0.25">
      <c r="I8" t="s">
        <v>117</v>
      </c>
      <c r="J8" t="s">
        <v>117</v>
      </c>
      <c r="M8" t="s">
        <v>250</v>
      </c>
      <c r="N8" t="s">
        <v>249</v>
      </c>
      <c r="P8" s="83" t="s">
        <v>113</v>
      </c>
      <c r="Q8" s="78" t="s">
        <v>115</v>
      </c>
      <c r="R8" s="79" t="s">
        <v>111</v>
      </c>
      <c r="S8" s="78" t="s">
        <v>111</v>
      </c>
      <c r="T8" s="78" t="s">
        <v>111</v>
      </c>
      <c r="U8" s="78" t="s">
        <v>112</v>
      </c>
      <c r="V8" s="78" t="s">
        <v>112</v>
      </c>
      <c r="W8" s="78" t="s">
        <v>282</v>
      </c>
      <c r="X8" s="79" t="s">
        <v>111</v>
      </c>
      <c r="Y8" s="79" t="s">
        <v>118</v>
      </c>
      <c r="Z8" s="79" t="s">
        <v>111</v>
      </c>
      <c r="AA8" s="79" t="s">
        <v>111</v>
      </c>
      <c r="AB8" s="79" t="s">
        <v>118</v>
      </c>
      <c r="AC8" s="78" t="s">
        <v>115</v>
      </c>
      <c r="AD8" s="78" t="s">
        <v>111</v>
      </c>
      <c r="AE8" s="78" t="s">
        <v>111</v>
      </c>
      <c r="AF8" s="78" t="s">
        <v>282</v>
      </c>
      <c r="AG8" s="79" t="s">
        <v>111</v>
      </c>
      <c r="AH8" s="79" t="s">
        <v>118</v>
      </c>
      <c r="AI8" s="79" t="s">
        <v>111</v>
      </c>
      <c r="AJ8" s="79" t="s">
        <v>111</v>
      </c>
      <c r="AK8" s="79" t="s">
        <v>118</v>
      </c>
      <c r="AL8" s="78" t="s">
        <v>115</v>
      </c>
      <c r="AM8" s="78" t="s">
        <v>111</v>
      </c>
      <c r="AN8" s="78" t="s">
        <v>111</v>
      </c>
      <c r="AO8" s="78" t="s">
        <v>282</v>
      </c>
      <c r="AP8" s="79" t="s">
        <v>111</v>
      </c>
      <c r="AQ8" s="79" t="s">
        <v>118</v>
      </c>
      <c r="AR8" s="79" t="s">
        <v>111</v>
      </c>
      <c r="AS8" s="79" t="s">
        <v>111</v>
      </c>
      <c r="AT8" s="79" t="s">
        <v>118</v>
      </c>
      <c r="AU8" s="78" t="s">
        <v>115</v>
      </c>
      <c r="AV8" s="78" t="s">
        <v>111</v>
      </c>
      <c r="AW8" s="78" t="s">
        <v>111</v>
      </c>
      <c r="AX8" s="78" t="s">
        <v>117</v>
      </c>
      <c r="AY8" s="80" t="s">
        <v>117</v>
      </c>
      <c r="AZ8" s="78" t="s">
        <v>117</v>
      </c>
      <c r="BA8" s="80" t="s">
        <v>117</v>
      </c>
      <c r="BB8" s="78" t="s">
        <v>115</v>
      </c>
      <c r="BC8" s="79" t="s">
        <v>111</v>
      </c>
      <c r="BD8" s="78" t="s">
        <v>117</v>
      </c>
      <c r="BE8" s="80" t="s">
        <v>117</v>
      </c>
      <c r="BF8" s="78" t="s">
        <v>117</v>
      </c>
      <c r="BG8" s="80" t="s">
        <v>117</v>
      </c>
      <c r="BH8" s="78" t="s">
        <v>115</v>
      </c>
      <c r="BI8" s="79" t="s">
        <v>111</v>
      </c>
      <c r="BJ8" s="78" t="s">
        <v>117</v>
      </c>
      <c r="BK8" s="80" t="s">
        <v>117</v>
      </c>
      <c r="BL8" s="78" t="s">
        <v>117</v>
      </c>
      <c r="BM8" s="80" t="s">
        <v>117</v>
      </c>
      <c r="BN8" s="78" t="s">
        <v>115</v>
      </c>
      <c r="BO8" s="79" t="s">
        <v>111</v>
      </c>
      <c r="BP8" s="78" t="s">
        <v>117</v>
      </c>
      <c r="BQ8" s="80" t="s">
        <v>117</v>
      </c>
      <c r="BR8" s="78" t="s">
        <v>117</v>
      </c>
      <c r="BS8" s="80" t="s">
        <v>117</v>
      </c>
      <c r="BT8" s="78" t="s">
        <v>115</v>
      </c>
      <c r="BU8" s="79" t="s">
        <v>111</v>
      </c>
      <c r="BV8" s="78" t="s">
        <v>195</v>
      </c>
      <c r="BW8" s="79" t="s">
        <v>111</v>
      </c>
      <c r="BX8" s="78" t="s">
        <v>195</v>
      </c>
      <c r="BY8" s="79" t="s">
        <v>111</v>
      </c>
      <c r="BZ8" s="78" t="s">
        <v>195</v>
      </c>
      <c r="CA8" s="81" t="s">
        <v>111</v>
      </c>
    </row>
    <row r="9" spans="1:79" x14ac:dyDescent="0.25">
      <c r="A9" t="s">
        <v>369</v>
      </c>
      <c r="B9" s="71" t="s">
        <v>370</v>
      </c>
      <c r="C9" t="s">
        <v>394</v>
      </c>
      <c r="D9" t="s">
        <v>363</v>
      </c>
      <c r="E9" t="s">
        <v>367</v>
      </c>
      <c r="F9" t="s">
        <v>361</v>
      </c>
      <c r="G9" t="s">
        <v>365</v>
      </c>
      <c r="H9" t="s">
        <v>371</v>
      </c>
      <c r="I9" s="65">
        <v>0</v>
      </c>
      <c r="J9">
        <v>3.3170000000000002</v>
      </c>
      <c r="K9" t="s">
        <v>361</v>
      </c>
      <c r="L9" t="s">
        <v>372</v>
      </c>
      <c r="M9" t="s">
        <v>375</v>
      </c>
      <c r="N9">
        <v>25</v>
      </c>
      <c r="O9" s="25">
        <v>1</v>
      </c>
      <c r="P9" s="5">
        <v>25.2</v>
      </c>
      <c r="Q9" s="5">
        <v>5</v>
      </c>
      <c r="R9" s="5">
        <v>20.81</v>
      </c>
      <c r="S9" s="5">
        <v>196.25899999999999</v>
      </c>
      <c r="T9" s="5">
        <v>197.21899999999999</v>
      </c>
      <c r="U9" s="5">
        <v>49.981000000000002</v>
      </c>
      <c r="V9" s="5">
        <v>50.012999999999998</v>
      </c>
      <c r="W9" s="5">
        <v>0</v>
      </c>
      <c r="X9" s="5">
        <v>3918.68</v>
      </c>
      <c r="Y9" s="5">
        <v>790</v>
      </c>
      <c r="Z9" s="5">
        <v>49.6</v>
      </c>
      <c r="AA9" s="5">
        <v>49.6</v>
      </c>
      <c r="AB9" s="5">
        <v>872</v>
      </c>
      <c r="AC9" s="5">
        <v>12</v>
      </c>
      <c r="AD9" s="5">
        <v>122.77200000000001</v>
      </c>
      <c r="AE9" s="5">
        <v>136.45500000000001</v>
      </c>
      <c r="AF9" s="5">
        <v>0</v>
      </c>
      <c r="AG9" s="5">
        <v>3918.68</v>
      </c>
      <c r="AH9" s="5">
        <v>789</v>
      </c>
      <c r="AI9" s="5">
        <v>49.6</v>
      </c>
      <c r="AJ9" s="5">
        <v>49.6</v>
      </c>
      <c r="AK9" s="5">
        <v>853</v>
      </c>
      <c r="AL9" s="5">
        <v>12</v>
      </c>
      <c r="AM9" s="5">
        <v>127.715</v>
      </c>
      <c r="AN9" s="5">
        <v>128.40600000000001</v>
      </c>
      <c r="AO9" s="5">
        <v>0</v>
      </c>
      <c r="AP9" s="5">
        <v>3949.68</v>
      </c>
      <c r="AQ9" s="5">
        <v>795</v>
      </c>
      <c r="AR9" s="5">
        <v>18.600000000000001</v>
      </c>
      <c r="AS9" s="5">
        <v>12.4</v>
      </c>
      <c r="AT9" s="5">
        <v>864</v>
      </c>
      <c r="AU9" s="5">
        <v>5</v>
      </c>
      <c r="AV9" s="5">
        <v>127.77</v>
      </c>
      <c r="AW9" s="5">
        <v>129.96100000000001</v>
      </c>
      <c r="AX9" s="5">
        <v>2.794</v>
      </c>
      <c r="AY9" s="5">
        <v>3.22</v>
      </c>
      <c r="AZ9" s="5">
        <v>2.7869999999999999</v>
      </c>
      <c r="BA9" s="5">
        <v>3.218</v>
      </c>
      <c r="BB9" s="5">
        <v>2</v>
      </c>
      <c r="BC9" s="5">
        <v>9.2249999999999996</v>
      </c>
      <c r="BD9" s="5">
        <v>2.786</v>
      </c>
      <c r="BE9" s="5">
        <v>3.2149999999999999</v>
      </c>
      <c r="BF9" s="5">
        <v>2.7810000000000001</v>
      </c>
      <c r="BG9" s="5">
        <v>3.2170000000000001</v>
      </c>
      <c r="BH9" s="5">
        <v>-1</v>
      </c>
      <c r="BI9" s="5">
        <v>-5.5709999999999997</v>
      </c>
      <c r="BJ9" s="5">
        <v>2.7930000000000001</v>
      </c>
      <c r="BK9" s="5">
        <v>3.218</v>
      </c>
      <c r="BL9" s="5">
        <v>2.7890000000000001</v>
      </c>
      <c r="BM9" s="5">
        <v>3.22</v>
      </c>
      <c r="BN9" s="5">
        <v>-1</v>
      </c>
      <c r="BO9" s="5">
        <v>-5.0060000000000002</v>
      </c>
      <c r="BP9" s="5">
        <v>2.7919999999999998</v>
      </c>
      <c r="BQ9" s="5">
        <v>3.2189999999999999</v>
      </c>
      <c r="BR9" s="5">
        <v>2.7829999999999999</v>
      </c>
      <c r="BS9" s="5">
        <v>3.2160000000000002</v>
      </c>
      <c r="BT9" s="5">
        <v>-2</v>
      </c>
      <c r="BU9" s="5">
        <v>-8.8469999999999995</v>
      </c>
      <c r="BV9" s="5">
        <v>-1</v>
      </c>
      <c r="BW9" s="5">
        <v>-44.292000000000002</v>
      </c>
      <c r="BX9" s="5">
        <v>1</v>
      </c>
      <c r="BY9" s="5">
        <v>41.499000000000002</v>
      </c>
      <c r="BZ9" s="5">
        <v>-0.4</v>
      </c>
      <c r="CA9" s="5">
        <v>-17.498999999999999</v>
      </c>
    </row>
    <row r="10" spans="1:79" x14ac:dyDescent="0.25">
      <c r="A10" t="s">
        <v>369</v>
      </c>
      <c r="B10" s="71" t="s">
        <v>370</v>
      </c>
      <c r="C10" t="s">
        <v>395</v>
      </c>
      <c r="D10" t="s">
        <v>363</v>
      </c>
      <c r="E10" t="s">
        <v>367</v>
      </c>
      <c r="F10" t="s">
        <v>361</v>
      </c>
      <c r="G10" t="s">
        <v>365</v>
      </c>
      <c r="H10" t="s">
        <v>371</v>
      </c>
      <c r="I10" s="65">
        <v>-0.05</v>
      </c>
      <c r="J10">
        <v>3.19</v>
      </c>
      <c r="K10" t="s">
        <v>361</v>
      </c>
      <c r="L10" t="s">
        <v>372</v>
      </c>
      <c r="M10" t="s">
        <v>368</v>
      </c>
      <c r="N10">
        <v>25</v>
      </c>
      <c r="O10" s="25">
        <v>1</v>
      </c>
      <c r="P10" s="5">
        <v>25.2</v>
      </c>
      <c r="Q10" s="5">
        <v>6</v>
      </c>
      <c r="R10" s="5">
        <v>21.85</v>
      </c>
      <c r="S10" s="5">
        <v>198.714</v>
      </c>
      <c r="T10" s="5">
        <v>198.13200000000001</v>
      </c>
      <c r="U10" s="5">
        <v>49.978000000000002</v>
      </c>
      <c r="V10" s="5">
        <v>50.012999999999998</v>
      </c>
      <c r="W10" s="5">
        <v>0</v>
      </c>
      <c r="X10" s="5">
        <v>3931.08</v>
      </c>
      <c r="Y10" s="5">
        <v>797</v>
      </c>
      <c r="Z10" s="5">
        <v>37.200000000000003</v>
      </c>
      <c r="AA10" s="5">
        <v>37.200000000000003</v>
      </c>
      <c r="AB10" s="5">
        <v>877</v>
      </c>
      <c r="AC10" s="5">
        <v>9</v>
      </c>
      <c r="AD10" s="5">
        <v>122.761</v>
      </c>
      <c r="AE10" s="5">
        <v>124.28700000000001</v>
      </c>
      <c r="AF10" s="5">
        <v>0</v>
      </c>
      <c r="AG10" s="5">
        <v>3918.68</v>
      </c>
      <c r="AH10" s="5">
        <v>800</v>
      </c>
      <c r="AI10" s="5">
        <v>49.6</v>
      </c>
      <c r="AJ10" s="5">
        <v>49.6</v>
      </c>
      <c r="AK10" s="5">
        <v>866</v>
      </c>
      <c r="AL10" s="5">
        <v>12</v>
      </c>
      <c r="AM10" s="5">
        <v>119.307</v>
      </c>
      <c r="AN10" s="5">
        <v>120.599</v>
      </c>
      <c r="AO10" s="5">
        <v>0</v>
      </c>
      <c r="AP10" s="5">
        <v>3949.68</v>
      </c>
      <c r="AQ10" s="5">
        <v>803</v>
      </c>
      <c r="AR10" s="5">
        <v>18.600000000000001</v>
      </c>
      <c r="AS10" s="5">
        <v>18.600000000000001</v>
      </c>
      <c r="AT10" s="5">
        <v>866</v>
      </c>
      <c r="AU10" s="5">
        <v>5</v>
      </c>
      <c r="AV10" s="5">
        <v>123.255</v>
      </c>
      <c r="AW10" s="5">
        <v>120.913</v>
      </c>
      <c r="AX10" s="5">
        <v>2.7330000000000001</v>
      </c>
      <c r="AY10" s="5">
        <v>3.1619999999999999</v>
      </c>
      <c r="AZ10" s="5">
        <v>2.7269999999999999</v>
      </c>
      <c r="BA10" s="5">
        <v>3.16</v>
      </c>
      <c r="BB10" s="5">
        <v>2</v>
      </c>
      <c r="BC10" s="5">
        <v>8.9109999999999996</v>
      </c>
      <c r="BD10" s="5">
        <v>2.7250000000000001</v>
      </c>
      <c r="BE10" s="5">
        <v>3.157</v>
      </c>
      <c r="BF10" s="5">
        <v>2.72</v>
      </c>
      <c r="BG10" s="5">
        <v>3.1589999999999998</v>
      </c>
      <c r="BH10" s="5">
        <v>-1</v>
      </c>
      <c r="BI10" s="5">
        <v>-5.5419999999999998</v>
      </c>
      <c r="BJ10" s="5">
        <v>2.7320000000000002</v>
      </c>
      <c r="BK10" s="5">
        <v>3.161</v>
      </c>
      <c r="BL10" s="5">
        <v>2.7290000000000001</v>
      </c>
      <c r="BM10" s="5">
        <v>3.1640000000000001</v>
      </c>
      <c r="BN10" s="5">
        <v>0.4</v>
      </c>
      <c r="BO10" s="5">
        <v>1.484</v>
      </c>
      <c r="BP10" s="5">
        <v>2.7309999999999999</v>
      </c>
      <c r="BQ10" s="5">
        <v>3.1629999999999998</v>
      </c>
      <c r="BR10" s="5">
        <v>2.722</v>
      </c>
      <c r="BS10" s="5">
        <v>3.1589999999999998</v>
      </c>
      <c r="BT10" s="5">
        <v>-2</v>
      </c>
      <c r="BU10" s="5">
        <v>-8.6940000000000008</v>
      </c>
      <c r="BV10" s="5">
        <v>-1</v>
      </c>
      <c r="BW10" s="5">
        <v>-44.191000000000003</v>
      </c>
      <c r="BX10" s="5">
        <v>0.8</v>
      </c>
      <c r="BY10" s="5">
        <v>31.015999999999998</v>
      </c>
      <c r="BZ10" s="5">
        <v>-0.4</v>
      </c>
      <c r="CA10" s="5">
        <v>-15.167</v>
      </c>
    </row>
    <row r="11" spans="1:79" x14ac:dyDescent="0.25">
      <c r="A11" t="s">
        <v>369</v>
      </c>
      <c r="B11" s="71" t="s">
        <v>370</v>
      </c>
      <c r="C11" t="s">
        <v>396</v>
      </c>
      <c r="D11" t="s">
        <v>363</v>
      </c>
      <c r="E11" t="s">
        <v>367</v>
      </c>
      <c r="F11" t="s">
        <v>361</v>
      </c>
      <c r="G11" t="s">
        <v>365</v>
      </c>
      <c r="H11" t="s">
        <v>371</v>
      </c>
      <c r="I11" s="65">
        <v>-0.05</v>
      </c>
      <c r="J11">
        <v>3.19</v>
      </c>
      <c r="K11" t="s">
        <v>361</v>
      </c>
      <c r="L11" t="s">
        <v>372</v>
      </c>
      <c r="M11" t="s">
        <v>366</v>
      </c>
      <c r="N11">
        <v>25</v>
      </c>
      <c r="O11" s="25">
        <v>1</v>
      </c>
      <c r="P11" s="5">
        <v>25.2</v>
      </c>
      <c r="Q11" s="5">
        <v>5</v>
      </c>
      <c r="R11" s="5">
        <v>21.02</v>
      </c>
      <c r="S11" s="5">
        <v>205.33</v>
      </c>
      <c r="T11" s="5">
        <v>198.45500000000001</v>
      </c>
      <c r="U11" s="5">
        <v>49.978000000000002</v>
      </c>
      <c r="V11" s="5">
        <v>50.012999999999998</v>
      </c>
      <c r="W11" s="5">
        <v>0</v>
      </c>
      <c r="X11" s="5">
        <v>3918.7</v>
      </c>
      <c r="Y11" s="5">
        <v>799</v>
      </c>
      <c r="Z11" s="5">
        <v>49.6</v>
      </c>
      <c r="AA11" s="5">
        <v>49.6</v>
      </c>
      <c r="AB11" s="5">
        <v>872</v>
      </c>
      <c r="AC11" s="5">
        <v>12</v>
      </c>
      <c r="AD11" s="5">
        <v>128.71799999999999</v>
      </c>
      <c r="AE11" s="5">
        <v>120.89100000000001</v>
      </c>
      <c r="AF11" s="5">
        <v>0</v>
      </c>
      <c r="AG11" s="5">
        <v>3924.9</v>
      </c>
      <c r="AH11" s="5">
        <v>798</v>
      </c>
      <c r="AI11" s="5">
        <v>43.4</v>
      </c>
      <c r="AJ11" s="5">
        <v>43.4</v>
      </c>
      <c r="AK11" s="5">
        <v>861</v>
      </c>
      <c r="AL11" s="5">
        <v>11</v>
      </c>
      <c r="AM11" s="5">
        <v>127.81399999999999</v>
      </c>
      <c r="AN11" s="5">
        <v>131.58199999999999</v>
      </c>
      <c r="AO11" s="5">
        <v>0</v>
      </c>
      <c r="AP11" s="5">
        <v>3949.7</v>
      </c>
      <c r="AQ11" s="5">
        <v>798</v>
      </c>
      <c r="AR11" s="5">
        <v>18.600000000000001</v>
      </c>
      <c r="AS11" s="5">
        <v>18.600000000000001</v>
      </c>
      <c r="AT11" s="5">
        <v>869</v>
      </c>
      <c r="AU11" s="5">
        <v>5</v>
      </c>
      <c r="AV11" s="5">
        <v>128.53200000000001</v>
      </c>
      <c r="AW11" s="5">
        <v>129.81800000000001</v>
      </c>
      <c r="AX11" s="5">
        <v>2.7309999999999999</v>
      </c>
      <c r="AY11" s="5">
        <v>3.161</v>
      </c>
      <c r="AZ11" s="5">
        <v>2.7250000000000001</v>
      </c>
      <c r="BA11" s="5">
        <v>3.16</v>
      </c>
      <c r="BB11" s="5">
        <v>1</v>
      </c>
      <c r="BC11" s="5">
        <v>5.6989999999999998</v>
      </c>
      <c r="BD11" s="5">
        <v>2.7229999999999999</v>
      </c>
      <c r="BE11" s="5">
        <v>3.157</v>
      </c>
      <c r="BF11" s="5">
        <v>2.718</v>
      </c>
      <c r="BG11" s="5">
        <v>3.1579999999999999</v>
      </c>
      <c r="BH11" s="5">
        <v>-1</v>
      </c>
      <c r="BI11" s="5">
        <v>-5.5019999999999998</v>
      </c>
      <c r="BJ11" s="5">
        <v>2.7309999999999999</v>
      </c>
      <c r="BK11" s="5">
        <v>3.16</v>
      </c>
      <c r="BL11" s="5">
        <v>2.7269999999999999</v>
      </c>
      <c r="BM11" s="5">
        <v>3.161</v>
      </c>
      <c r="BN11" s="5">
        <v>0.02</v>
      </c>
      <c r="BO11" s="5">
        <v>6.3E-2</v>
      </c>
      <c r="BP11" s="5">
        <v>2.7309999999999999</v>
      </c>
      <c r="BQ11" s="5">
        <v>3.16</v>
      </c>
      <c r="BR11" s="5">
        <v>2.7229999999999999</v>
      </c>
      <c r="BS11" s="5">
        <v>3.1560000000000001</v>
      </c>
      <c r="BT11" s="5">
        <v>-2</v>
      </c>
      <c r="BU11" s="5">
        <v>-9.2050000000000001</v>
      </c>
      <c r="BV11" s="5">
        <v>-2</v>
      </c>
      <c r="BW11" s="5">
        <v>-63.975000000000001</v>
      </c>
      <c r="BX11" s="5">
        <v>0.8</v>
      </c>
      <c r="BY11" s="5">
        <v>29.939</v>
      </c>
      <c r="BZ11" s="5">
        <v>-0.8</v>
      </c>
      <c r="CA11" s="5">
        <v>-31.231999999999999</v>
      </c>
    </row>
    <row r="12" spans="1:79" x14ac:dyDescent="0.25">
      <c r="A12" t="s">
        <v>369</v>
      </c>
      <c r="B12" s="71" t="s">
        <v>370</v>
      </c>
      <c r="C12" t="s">
        <v>397</v>
      </c>
      <c r="D12" t="s">
        <v>363</v>
      </c>
      <c r="E12" t="s">
        <v>367</v>
      </c>
      <c r="F12" t="s">
        <v>361</v>
      </c>
      <c r="G12" t="s">
        <v>365</v>
      </c>
      <c r="H12" t="s">
        <v>371</v>
      </c>
      <c r="I12" s="65">
        <v>0.05</v>
      </c>
      <c r="J12">
        <v>3.464</v>
      </c>
      <c r="K12" t="s">
        <v>361</v>
      </c>
      <c r="L12" t="s">
        <v>372</v>
      </c>
      <c r="M12" t="s">
        <v>366</v>
      </c>
      <c r="N12">
        <v>25</v>
      </c>
      <c r="O12" s="25">
        <v>1</v>
      </c>
      <c r="P12" s="5">
        <v>25.2</v>
      </c>
      <c r="Q12" s="5">
        <v>5</v>
      </c>
      <c r="R12" s="5">
        <v>18.239999999999998</v>
      </c>
      <c r="S12" s="5">
        <v>193.887</v>
      </c>
      <c r="T12" s="5">
        <v>194.53899999999999</v>
      </c>
      <c r="U12" s="5">
        <v>49.981999999999999</v>
      </c>
      <c r="V12" s="5">
        <v>50.014000000000003</v>
      </c>
      <c r="W12" s="5">
        <v>0</v>
      </c>
      <c r="X12" s="5">
        <v>3906.28</v>
      </c>
      <c r="Y12" s="5">
        <v>618</v>
      </c>
      <c r="Z12" s="5">
        <v>62.01</v>
      </c>
      <c r="AA12" s="5">
        <v>55.81</v>
      </c>
      <c r="AB12" s="5">
        <v>808</v>
      </c>
      <c r="AC12" s="5">
        <v>16</v>
      </c>
      <c r="AD12" s="5">
        <v>90.430999999999997</v>
      </c>
      <c r="AE12" s="5">
        <v>85.632000000000005</v>
      </c>
      <c r="AF12" s="5">
        <v>0</v>
      </c>
      <c r="AG12" s="5">
        <v>3918.68</v>
      </c>
      <c r="AH12" s="5">
        <v>794</v>
      </c>
      <c r="AI12" s="5">
        <v>49.61</v>
      </c>
      <c r="AJ12" s="5">
        <v>49.61</v>
      </c>
      <c r="AK12" s="5">
        <v>857</v>
      </c>
      <c r="AL12" s="5">
        <v>13</v>
      </c>
      <c r="AM12" s="5">
        <v>122.55800000000001</v>
      </c>
      <c r="AN12" s="5">
        <v>123.229</v>
      </c>
      <c r="AO12" s="5">
        <v>0</v>
      </c>
      <c r="AP12" s="5">
        <v>3949.68</v>
      </c>
      <c r="AQ12" s="5">
        <v>803</v>
      </c>
      <c r="AR12" s="5">
        <v>18.61</v>
      </c>
      <c r="AS12" s="5">
        <v>18.61</v>
      </c>
      <c r="AT12" s="5">
        <v>864</v>
      </c>
      <c r="AU12" s="5">
        <v>5</v>
      </c>
      <c r="AV12" s="5">
        <v>118.721</v>
      </c>
      <c r="AW12" s="5">
        <v>118.92400000000001</v>
      </c>
      <c r="AX12" s="5">
        <v>2.8559999999999999</v>
      </c>
      <c r="AY12" s="5">
        <v>3.2829999999999999</v>
      </c>
      <c r="AZ12" s="5">
        <v>2.85</v>
      </c>
      <c r="BA12" s="5">
        <v>3.2810000000000001</v>
      </c>
      <c r="BB12" s="5">
        <v>2</v>
      </c>
      <c r="BC12" s="5">
        <v>9.3480000000000008</v>
      </c>
      <c r="BD12" s="5">
        <v>2.8780000000000001</v>
      </c>
      <c r="BE12" s="5">
        <v>3.2530000000000001</v>
      </c>
      <c r="BF12" s="5">
        <v>2.8439999999999999</v>
      </c>
      <c r="BG12" s="5">
        <v>3.2810000000000001</v>
      </c>
      <c r="BH12" s="5">
        <v>1</v>
      </c>
      <c r="BI12" s="5">
        <v>3.8879999999999999</v>
      </c>
      <c r="BJ12" s="5">
        <v>2.8559999999999999</v>
      </c>
      <c r="BK12" s="5">
        <v>3.2829999999999999</v>
      </c>
      <c r="BL12" s="5">
        <v>2.8519999999999999</v>
      </c>
      <c r="BM12" s="5">
        <v>3.2850000000000001</v>
      </c>
      <c r="BN12" s="5">
        <v>9.0000000000000011E-2</v>
      </c>
      <c r="BO12" s="5">
        <v>0.34599999999999997</v>
      </c>
      <c r="BP12" s="5">
        <v>2.855</v>
      </c>
      <c r="BQ12" s="5">
        <v>3.2839999999999998</v>
      </c>
      <c r="BR12" s="5">
        <v>2.8450000000000002</v>
      </c>
      <c r="BS12" s="5">
        <v>3.282</v>
      </c>
      <c r="BT12" s="5">
        <v>-2</v>
      </c>
      <c r="BU12" s="5">
        <v>-8.8800000000000008</v>
      </c>
      <c r="BV12" s="5">
        <v>-2</v>
      </c>
      <c r="BW12" s="5">
        <v>-67.881</v>
      </c>
      <c r="BX12" s="5">
        <v>1</v>
      </c>
      <c r="BY12" s="5">
        <v>37.99</v>
      </c>
      <c r="BZ12" s="5">
        <v>-0.8</v>
      </c>
      <c r="CA12" s="5">
        <v>-33.314</v>
      </c>
    </row>
    <row r="13" spans="1:79" x14ac:dyDescent="0.25">
      <c r="A13" t="s">
        <v>369</v>
      </c>
      <c r="B13" s="71" t="s">
        <v>370</v>
      </c>
      <c r="C13" t="s">
        <v>398</v>
      </c>
      <c r="D13" t="s">
        <v>363</v>
      </c>
      <c r="E13" t="s">
        <v>367</v>
      </c>
      <c r="F13" t="s">
        <v>361</v>
      </c>
      <c r="G13" t="s">
        <v>365</v>
      </c>
      <c r="H13" t="s">
        <v>371</v>
      </c>
      <c r="I13" s="65">
        <v>0.05</v>
      </c>
      <c r="J13">
        <v>3.464</v>
      </c>
      <c r="K13" t="s">
        <v>361</v>
      </c>
      <c r="L13" t="s">
        <v>372</v>
      </c>
      <c r="M13" t="s">
        <v>368</v>
      </c>
      <c r="N13">
        <v>25</v>
      </c>
      <c r="O13" s="25">
        <v>1</v>
      </c>
      <c r="P13" s="5">
        <v>25.2</v>
      </c>
      <c r="Q13" s="5">
        <v>5</v>
      </c>
      <c r="R13" s="5">
        <v>19.02</v>
      </c>
      <c r="S13" s="5">
        <v>191.45599999999999</v>
      </c>
      <c r="T13" s="5">
        <v>189.304</v>
      </c>
      <c r="U13" s="5">
        <v>49.981000000000002</v>
      </c>
      <c r="V13" s="5">
        <v>50.015000000000001</v>
      </c>
      <c r="W13" s="5">
        <v>0</v>
      </c>
      <c r="X13" s="5">
        <v>3943.48</v>
      </c>
      <c r="Y13" s="5">
        <v>764</v>
      </c>
      <c r="Z13" s="5">
        <v>24.8</v>
      </c>
      <c r="AA13" s="5">
        <v>24.8</v>
      </c>
      <c r="AB13" s="5">
        <v>844</v>
      </c>
      <c r="AC13" s="5">
        <v>6</v>
      </c>
      <c r="AD13" s="5">
        <v>103.22199999999999</v>
      </c>
      <c r="AE13" s="5">
        <v>105.24299999999999</v>
      </c>
      <c r="AF13" s="5">
        <v>0</v>
      </c>
      <c r="AG13" s="5">
        <v>3918.68</v>
      </c>
      <c r="AH13" s="5">
        <v>793</v>
      </c>
      <c r="AI13" s="5">
        <v>49.6</v>
      </c>
      <c r="AJ13" s="5">
        <v>49.6</v>
      </c>
      <c r="AK13" s="5">
        <v>861</v>
      </c>
      <c r="AL13" s="5">
        <v>12</v>
      </c>
      <c r="AM13" s="5">
        <v>116.244</v>
      </c>
      <c r="AN13" s="5">
        <v>118.752</v>
      </c>
      <c r="AO13" s="5">
        <v>0</v>
      </c>
      <c r="AP13" s="5">
        <v>3955.88</v>
      </c>
      <c r="AQ13" s="5">
        <v>800</v>
      </c>
      <c r="AR13" s="5">
        <v>12.4</v>
      </c>
      <c r="AS13" s="5">
        <v>12.4</v>
      </c>
      <c r="AT13" s="5">
        <v>869</v>
      </c>
      <c r="AU13" s="5">
        <v>3</v>
      </c>
      <c r="AV13" s="5">
        <v>117.285</v>
      </c>
      <c r="AW13" s="5">
        <v>115.81100000000001</v>
      </c>
      <c r="AX13" s="5">
        <v>2.8580000000000001</v>
      </c>
      <c r="AY13" s="5">
        <v>3.2869999999999999</v>
      </c>
      <c r="AZ13" s="5">
        <v>2.8519999999999999</v>
      </c>
      <c r="BA13" s="5">
        <v>3.2839999999999998</v>
      </c>
      <c r="BB13" s="5">
        <v>2</v>
      </c>
      <c r="BC13" s="5">
        <v>8.7349999999999994</v>
      </c>
      <c r="BD13" s="5">
        <v>2.8650000000000002</v>
      </c>
      <c r="BE13" s="5">
        <v>3.2679999999999998</v>
      </c>
      <c r="BF13" s="5">
        <v>2.8450000000000002</v>
      </c>
      <c r="BG13" s="5">
        <v>3.282</v>
      </c>
      <c r="BH13" s="5">
        <v>-0.2</v>
      </c>
      <c r="BI13" s="5">
        <v>-0.76700000000000002</v>
      </c>
      <c r="BJ13" s="5">
        <v>2.8580000000000001</v>
      </c>
      <c r="BK13" s="5">
        <v>3.2839999999999998</v>
      </c>
      <c r="BL13" s="5">
        <v>2.855</v>
      </c>
      <c r="BM13" s="5">
        <v>3.2869999999999999</v>
      </c>
      <c r="BN13" s="5">
        <v>-6.9999999999999993E-2</v>
      </c>
      <c r="BO13" s="5">
        <v>-0.28599999999999998</v>
      </c>
      <c r="BP13" s="5">
        <v>2.8559999999999999</v>
      </c>
      <c r="BQ13" s="5">
        <v>3.2869999999999999</v>
      </c>
      <c r="BR13" s="5">
        <v>2.8460000000000001</v>
      </c>
      <c r="BS13" s="5">
        <v>3.2829999999999999</v>
      </c>
      <c r="BT13" s="5">
        <v>-2</v>
      </c>
      <c r="BU13" s="5">
        <v>-9.7479999999999993</v>
      </c>
      <c r="BV13" s="5">
        <v>-1</v>
      </c>
      <c r="BW13" s="5">
        <v>-46.902999999999999</v>
      </c>
      <c r="BX13" s="5">
        <v>0.9</v>
      </c>
      <c r="BY13" s="5">
        <v>36.143999999999998</v>
      </c>
      <c r="BZ13" s="5">
        <v>-0.5</v>
      </c>
      <c r="CA13" s="5">
        <v>-19.760000000000002</v>
      </c>
    </row>
    <row r="14" spans="1:79" x14ac:dyDescent="0.25">
      <c r="A14" t="s">
        <v>369</v>
      </c>
      <c r="B14" s="71" t="s">
        <v>399</v>
      </c>
      <c r="C14" t="s">
        <v>416</v>
      </c>
      <c r="D14" t="s">
        <v>363</v>
      </c>
      <c r="E14" t="s">
        <v>367</v>
      </c>
      <c r="F14" t="s">
        <v>361</v>
      </c>
      <c r="G14" t="s">
        <v>365</v>
      </c>
      <c r="H14" t="s">
        <v>371</v>
      </c>
      <c r="I14" s="65">
        <v>0</v>
      </c>
      <c r="J14">
        <v>3.3170000000000002</v>
      </c>
      <c r="K14" t="s">
        <v>361</v>
      </c>
      <c r="L14" t="s">
        <v>372</v>
      </c>
      <c r="M14" t="s">
        <v>375</v>
      </c>
      <c r="N14">
        <v>25</v>
      </c>
      <c r="O14" s="25">
        <v>1</v>
      </c>
      <c r="P14" s="5">
        <v>25.2</v>
      </c>
      <c r="Q14" s="5">
        <v>5</v>
      </c>
      <c r="R14" s="5">
        <v>18.52</v>
      </c>
      <c r="S14" s="5">
        <v>189.036</v>
      </c>
      <c r="T14" s="5">
        <v>199.49100000000001</v>
      </c>
      <c r="U14" s="5">
        <v>49.978000000000002</v>
      </c>
      <c r="V14" s="5">
        <v>50.012</v>
      </c>
      <c r="W14" s="5">
        <v>0</v>
      </c>
      <c r="X14" s="5">
        <v>3924.86</v>
      </c>
      <c r="Y14" s="5">
        <v>797</v>
      </c>
      <c r="Z14" s="5">
        <v>43.4</v>
      </c>
      <c r="AA14" s="5">
        <v>43.4</v>
      </c>
      <c r="AB14" s="5">
        <v>878</v>
      </c>
      <c r="AC14" s="5">
        <v>11</v>
      </c>
      <c r="AD14" s="5">
        <v>116.959</v>
      </c>
      <c r="AE14" s="5">
        <v>121.03100000000001</v>
      </c>
      <c r="AF14" s="5">
        <v>0</v>
      </c>
      <c r="AG14" s="5">
        <v>3918.66</v>
      </c>
      <c r="AH14" s="5">
        <v>810</v>
      </c>
      <c r="AI14" s="5">
        <v>49.6</v>
      </c>
      <c r="AJ14" s="5">
        <v>49.6</v>
      </c>
      <c r="AK14" s="5">
        <v>876</v>
      </c>
      <c r="AL14" s="5">
        <v>12</v>
      </c>
      <c r="AM14" s="5">
        <v>113.39</v>
      </c>
      <c r="AN14" s="5">
        <v>120.154</v>
      </c>
      <c r="AO14" s="5">
        <v>0</v>
      </c>
      <c r="AP14" s="5">
        <v>3943.46</v>
      </c>
      <c r="AQ14" s="5">
        <v>821</v>
      </c>
      <c r="AR14" s="5">
        <v>24.8</v>
      </c>
      <c r="AS14" s="5">
        <v>24.8</v>
      </c>
      <c r="AT14" s="5">
        <v>887</v>
      </c>
      <c r="AU14" s="5">
        <v>6</v>
      </c>
      <c r="AV14" s="5">
        <v>121.84399999999999</v>
      </c>
      <c r="AW14" s="5">
        <v>120.497</v>
      </c>
      <c r="AX14" s="5">
        <v>2.7850000000000001</v>
      </c>
      <c r="AY14" s="5">
        <v>3.2160000000000002</v>
      </c>
      <c r="AZ14" s="5">
        <v>2.7650000000000001</v>
      </c>
      <c r="BA14" s="5">
        <v>3.2</v>
      </c>
      <c r="BB14" s="5">
        <v>2</v>
      </c>
      <c r="BC14" s="5">
        <v>8.3290000000000006</v>
      </c>
      <c r="BD14" s="5">
        <v>2.7730000000000001</v>
      </c>
      <c r="BE14" s="5">
        <v>3.2090000000000001</v>
      </c>
      <c r="BF14" s="5">
        <v>2.7650000000000001</v>
      </c>
      <c r="BG14" s="5">
        <v>3.206</v>
      </c>
      <c r="BH14" s="5">
        <v>-2</v>
      </c>
      <c r="BI14" s="5">
        <v>-8.3390000000000004</v>
      </c>
      <c r="BJ14" s="5">
        <v>2.7789999999999999</v>
      </c>
      <c r="BK14" s="5">
        <v>3.2130000000000001</v>
      </c>
      <c r="BL14" s="5">
        <v>2.762</v>
      </c>
      <c r="BM14" s="5">
        <v>3.2029999999999998</v>
      </c>
      <c r="BN14" s="5">
        <v>-0.2</v>
      </c>
      <c r="BO14" s="5">
        <v>-0.64600000000000002</v>
      </c>
      <c r="BP14" s="5">
        <v>2.7749999999999999</v>
      </c>
      <c r="BQ14" s="5">
        <v>3.2160000000000002</v>
      </c>
      <c r="BR14" s="5">
        <v>2.7570000000000001</v>
      </c>
      <c r="BS14" s="5">
        <v>3.2040000000000002</v>
      </c>
      <c r="BT14" s="5">
        <v>-3</v>
      </c>
      <c r="BU14" s="5">
        <v>-10.337999999999999</v>
      </c>
      <c r="BV14" s="5">
        <v>-1</v>
      </c>
      <c r="BW14" s="5">
        <v>-42.354999999999997</v>
      </c>
      <c r="BX14" s="5">
        <v>0.4</v>
      </c>
      <c r="BY14" s="5">
        <v>15.529</v>
      </c>
      <c r="BZ14" s="5">
        <v>-0.8</v>
      </c>
      <c r="CA14" s="5">
        <v>-31.959</v>
      </c>
    </row>
    <row r="15" spans="1:79" x14ac:dyDescent="0.25">
      <c r="A15" t="s">
        <v>369</v>
      </c>
      <c r="B15" s="71" t="s">
        <v>399</v>
      </c>
      <c r="C15" t="s">
        <v>418</v>
      </c>
      <c r="D15" t="s">
        <v>363</v>
      </c>
      <c r="E15" t="s">
        <v>367</v>
      </c>
      <c r="F15" t="s">
        <v>361</v>
      </c>
      <c r="G15" t="s">
        <v>365</v>
      </c>
      <c r="H15" t="s">
        <v>371</v>
      </c>
      <c r="I15" s="65">
        <v>-0.05</v>
      </c>
      <c r="J15">
        <v>3.18</v>
      </c>
      <c r="K15" t="s">
        <v>361</v>
      </c>
      <c r="L15" t="s">
        <v>372</v>
      </c>
      <c r="M15" t="s">
        <v>368</v>
      </c>
      <c r="N15">
        <v>25</v>
      </c>
      <c r="O15" s="25">
        <v>1</v>
      </c>
      <c r="P15" s="5">
        <v>25.2</v>
      </c>
      <c r="Q15" s="5">
        <v>5</v>
      </c>
      <c r="R15" s="5">
        <v>20.22</v>
      </c>
      <c r="S15" s="5">
        <v>187.375</v>
      </c>
      <c r="T15" s="5">
        <v>188.751</v>
      </c>
      <c r="U15" s="5">
        <v>49.975000000000001</v>
      </c>
      <c r="V15" s="5">
        <v>50.01</v>
      </c>
      <c r="W15" s="5">
        <v>0</v>
      </c>
      <c r="X15" s="5">
        <v>3931.06</v>
      </c>
      <c r="Y15" s="5">
        <v>807</v>
      </c>
      <c r="Z15" s="5">
        <v>37.200000000000003</v>
      </c>
      <c r="AA15" s="5">
        <v>37.200000000000003</v>
      </c>
      <c r="AB15" s="5">
        <v>884</v>
      </c>
      <c r="AC15" s="5">
        <v>9</v>
      </c>
      <c r="AD15" s="5">
        <v>116.913</v>
      </c>
      <c r="AE15" s="5">
        <v>122.133</v>
      </c>
      <c r="AF15" s="5">
        <v>0</v>
      </c>
      <c r="AG15" s="5">
        <v>3924.86</v>
      </c>
      <c r="AH15" s="5">
        <v>818</v>
      </c>
      <c r="AI15" s="5">
        <v>43.4</v>
      </c>
      <c r="AJ15" s="5">
        <v>43.4</v>
      </c>
      <c r="AK15" s="5">
        <v>889</v>
      </c>
      <c r="AL15" s="5">
        <v>11</v>
      </c>
      <c r="AM15" s="5">
        <v>117.46</v>
      </c>
      <c r="AN15" s="5">
        <v>121.196</v>
      </c>
      <c r="AO15" s="5">
        <v>0</v>
      </c>
      <c r="AP15" s="5">
        <v>3943.46</v>
      </c>
      <c r="AQ15" s="5">
        <v>823</v>
      </c>
      <c r="AR15" s="5">
        <v>24.8</v>
      </c>
      <c r="AS15" s="5">
        <v>24.8</v>
      </c>
      <c r="AT15" s="5">
        <v>893</v>
      </c>
      <c r="AU15" s="5">
        <v>6</v>
      </c>
      <c r="AV15" s="5">
        <v>120.428</v>
      </c>
      <c r="AW15" s="5">
        <v>121.42100000000001</v>
      </c>
      <c r="AX15" s="5">
        <v>2.738</v>
      </c>
      <c r="AY15" s="5">
        <v>3.1709999999999998</v>
      </c>
      <c r="AZ15" s="5">
        <v>2.718</v>
      </c>
      <c r="BA15" s="5">
        <v>3.1560000000000001</v>
      </c>
      <c r="BB15" s="5">
        <v>2</v>
      </c>
      <c r="BC15" s="5">
        <v>6.181</v>
      </c>
      <c r="BD15" s="5">
        <v>2.7269999999999999</v>
      </c>
      <c r="BE15" s="5">
        <v>3.1619999999999999</v>
      </c>
      <c r="BF15" s="5">
        <v>2.7189999999999999</v>
      </c>
      <c r="BG15" s="5">
        <v>3.161</v>
      </c>
      <c r="BH15" s="5">
        <v>-1</v>
      </c>
      <c r="BI15" s="5">
        <v>-5.6150000000000002</v>
      </c>
      <c r="BJ15" s="5">
        <v>2.7309999999999999</v>
      </c>
      <c r="BK15" s="5">
        <v>3.169</v>
      </c>
      <c r="BL15" s="5">
        <v>2.7149999999999999</v>
      </c>
      <c r="BM15" s="5">
        <v>3.1589999999999998</v>
      </c>
      <c r="BN15" s="5">
        <v>-0.2</v>
      </c>
      <c r="BO15" s="5">
        <v>-0.622</v>
      </c>
      <c r="BP15" s="5">
        <v>2.7290000000000001</v>
      </c>
      <c r="BQ15" s="5">
        <v>3.1720000000000002</v>
      </c>
      <c r="BR15" s="5">
        <v>2.7109999999999999</v>
      </c>
      <c r="BS15" s="5">
        <v>3.1589999999999998</v>
      </c>
      <c r="BT15" s="5">
        <v>-2</v>
      </c>
      <c r="BU15" s="5">
        <v>-9.3529999999999998</v>
      </c>
      <c r="BV15" s="5">
        <v>-1</v>
      </c>
      <c r="BW15" s="5">
        <v>-44.76</v>
      </c>
      <c r="BX15" s="5">
        <v>0.4</v>
      </c>
      <c r="BY15" s="5">
        <v>14.37</v>
      </c>
      <c r="BZ15" s="5">
        <v>-0.9</v>
      </c>
      <c r="CA15" s="5">
        <v>-34.465000000000003</v>
      </c>
    </row>
    <row r="16" spans="1:79" x14ac:dyDescent="0.25">
      <c r="A16" t="s">
        <v>369</v>
      </c>
      <c r="B16" s="71" t="s">
        <v>399</v>
      </c>
      <c r="C16" t="s">
        <v>417</v>
      </c>
      <c r="D16" t="s">
        <v>363</v>
      </c>
      <c r="E16" t="s">
        <v>367</v>
      </c>
      <c r="F16" t="s">
        <v>361</v>
      </c>
      <c r="G16" t="s">
        <v>365</v>
      </c>
      <c r="H16" t="s">
        <v>371</v>
      </c>
      <c r="I16" s="65">
        <v>-0.05</v>
      </c>
      <c r="J16">
        <v>3.18</v>
      </c>
      <c r="K16" t="s">
        <v>361</v>
      </c>
      <c r="L16" t="s">
        <v>372</v>
      </c>
      <c r="M16" t="s">
        <v>366</v>
      </c>
      <c r="N16">
        <v>25</v>
      </c>
      <c r="O16" s="25">
        <v>1</v>
      </c>
      <c r="P16" s="5">
        <v>25.2</v>
      </c>
      <c r="Q16" s="5">
        <v>5</v>
      </c>
      <c r="R16" s="5">
        <v>18.829999999999998</v>
      </c>
      <c r="S16" s="5">
        <v>190.08099999999999</v>
      </c>
      <c r="T16" s="5">
        <v>197.93700000000001</v>
      </c>
      <c r="U16" s="5">
        <v>49.976999999999997</v>
      </c>
      <c r="V16" s="5">
        <v>50.011000000000003</v>
      </c>
      <c r="W16" s="5">
        <v>0</v>
      </c>
      <c r="X16" s="5">
        <v>3931.08</v>
      </c>
      <c r="Y16" s="5">
        <v>805</v>
      </c>
      <c r="Z16" s="5">
        <v>37.200000000000003</v>
      </c>
      <c r="AA16" s="5">
        <v>37.200000000000003</v>
      </c>
      <c r="AB16" s="5">
        <v>880</v>
      </c>
      <c r="AC16" s="5">
        <v>9</v>
      </c>
      <c r="AD16" s="5">
        <v>123.5</v>
      </c>
      <c r="AE16" s="5">
        <v>121.962</v>
      </c>
      <c r="AF16" s="5">
        <v>0</v>
      </c>
      <c r="AG16" s="5">
        <v>3918.68</v>
      </c>
      <c r="AH16" s="5">
        <v>819</v>
      </c>
      <c r="AI16" s="5">
        <v>49.6</v>
      </c>
      <c r="AJ16" s="5">
        <v>49.6</v>
      </c>
      <c r="AK16" s="5">
        <v>878</v>
      </c>
      <c r="AL16" s="5">
        <v>12</v>
      </c>
      <c r="AM16" s="5">
        <v>118.578</v>
      </c>
      <c r="AN16" s="5">
        <v>118.911</v>
      </c>
      <c r="AO16" s="5">
        <v>0</v>
      </c>
      <c r="AP16" s="5">
        <v>3943.48</v>
      </c>
      <c r="AQ16" s="5">
        <v>824</v>
      </c>
      <c r="AR16" s="5">
        <v>24.8</v>
      </c>
      <c r="AS16" s="5">
        <v>18.600000000000001</v>
      </c>
      <c r="AT16" s="5">
        <v>891</v>
      </c>
      <c r="AU16" s="5">
        <v>6</v>
      </c>
      <c r="AV16" s="5">
        <v>124.383</v>
      </c>
      <c r="AW16" s="5">
        <v>125.286</v>
      </c>
      <c r="AX16" s="5">
        <v>2.7370000000000001</v>
      </c>
      <c r="AY16" s="5">
        <v>3.169</v>
      </c>
      <c r="AZ16" s="5">
        <v>2.7170000000000001</v>
      </c>
      <c r="BA16" s="5">
        <v>3.1539999999999999</v>
      </c>
      <c r="BB16" s="5">
        <v>2</v>
      </c>
      <c r="BC16" s="5">
        <v>6.47</v>
      </c>
      <c r="BD16" s="5">
        <v>2.7250000000000001</v>
      </c>
      <c r="BE16" s="5">
        <v>3.1629999999999998</v>
      </c>
      <c r="BF16" s="5">
        <v>2.7170000000000001</v>
      </c>
      <c r="BG16" s="5">
        <v>3.16</v>
      </c>
      <c r="BH16" s="5">
        <v>-2</v>
      </c>
      <c r="BI16" s="5">
        <v>-7.2060000000000004</v>
      </c>
      <c r="BJ16" s="5">
        <v>2.7290000000000001</v>
      </c>
      <c r="BK16" s="5">
        <v>3.1669999999999998</v>
      </c>
      <c r="BL16" s="5">
        <v>2.7130000000000001</v>
      </c>
      <c r="BM16" s="5">
        <v>3.1579999999999999</v>
      </c>
      <c r="BN16" s="5">
        <v>-0.1</v>
      </c>
      <c r="BO16" s="5">
        <v>-0.46700000000000003</v>
      </c>
      <c r="BP16" s="5">
        <v>2.7290000000000001</v>
      </c>
      <c r="BQ16" s="5">
        <v>3.17</v>
      </c>
      <c r="BR16" s="5">
        <v>2.7109999999999999</v>
      </c>
      <c r="BS16" s="5">
        <v>3.1560000000000001</v>
      </c>
      <c r="BT16" s="5">
        <v>-3</v>
      </c>
      <c r="BU16" s="5">
        <v>-12.688000000000001</v>
      </c>
      <c r="BV16" s="5">
        <v>-1</v>
      </c>
      <c r="BW16" s="5">
        <v>-38.454999999999998</v>
      </c>
      <c r="BX16" s="5">
        <v>0.4</v>
      </c>
      <c r="BY16" s="5">
        <v>16.699000000000002</v>
      </c>
      <c r="BZ16" s="5">
        <v>-0.8</v>
      </c>
      <c r="CA16" s="5">
        <v>-29.89</v>
      </c>
    </row>
    <row r="17" spans="1:79" x14ac:dyDescent="0.25">
      <c r="A17" t="s">
        <v>369</v>
      </c>
      <c r="B17" s="71" t="s">
        <v>399</v>
      </c>
      <c r="C17" t="s">
        <v>419</v>
      </c>
      <c r="D17" t="s">
        <v>363</v>
      </c>
      <c r="E17" t="s">
        <v>367</v>
      </c>
      <c r="F17" t="s">
        <v>361</v>
      </c>
      <c r="G17" t="s">
        <v>365</v>
      </c>
      <c r="H17" t="s">
        <v>371</v>
      </c>
      <c r="I17" s="65">
        <v>0.05</v>
      </c>
      <c r="J17">
        <v>3.43</v>
      </c>
      <c r="K17" t="s">
        <v>361</v>
      </c>
      <c r="L17" t="s">
        <v>372</v>
      </c>
      <c r="M17" t="s">
        <v>366</v>
      </c>
      <c r="N17">
        <v>25</v>
      </c>
      <c r="O17" s="25">
        <v>1</v>
      </c>
      <c r="P17" s="5">
        <v>25.2</v>
      </c>
      <c r="Q17" s="5">
        <v>5</v>
      </c>
      <c r="R17" s="5">
        <v>20.3</v>
      </c>
      <c r="S17" s="5">
        <v>191.01300000000001</v>
      </c>
      <c r="T17" s="5">
        <v>192.19399999999999</v>
      </c>
      <c r="U17" s="5">
        <v>49.975000000000001</v>
      </c>
      <c r="V17" s="5">
        <v>50.009</v>
      </c>
      <c r="W17" s="5">
        <v>0</v>
      </c>
      <c r="X17" s="5">
        <v>3924.86</v>
      </c>
      <c r="Y17" s="5">
        <v>784</v>
      </c>
      <c r="Z17" s="5">
        <v>43.4</v>
      </c>
      <c r="AA17" s="5">
        <v>43.4</v>
      </c>
      <c r="AB17" s="5">
        <v>862</v>
      </c>
      <c r="AC17" s="5">
        <v>11</v>
      </c>
      <c r="AD17" s="5">
        <v>115.22199999999999</v>
      </c>
      <c r="AE17" s="5">
        <v>115.65900000000001</v>
      </c>
      <c r="AF17" s="5">
        <v>0</v>
      </c>
      <c r="AG17" s="5">
        <v>3924.86</v>
      </c>
      <c r="AH17" s="5">
        <v>800</v>
      </c>
      <c r="AI17" s="5">
        <v>43.4</v>
      </c>
      <c r="AJ17" s="5">
        <v>43.4</v>
      </c>
      <c r="AK17" s="5">
        <v>866</v>
      </c>
      <c r="AL17" s="5">
        <v>11</v>
      </c>
      <c r="AM17" s="5">
        <v>112.333</v>
      </c>
      <c r="AN17" s="5">
        <v>115.47</v>
      </c>
      <c r="AO17" s="5">
        <v>0</v>
      </c>
      <c r="AP17" s="5">
        <v>3943.46</v>
      </c>
      <c r="AQ17" s="5">
        <v>811</v>
      </c>
      <c r="AR17" s="5">
        <v>24.8</v>
      </c>
      <c r="AS17" s="5">
        <v>24.8</v>
      </c>
      <c r="AT17" s="5">
        <v>877</v>
      </c>
      <c r="AU17" s="5">
        <v>6</v>
      </c>
      <c r="AV17" s="5">
        <v>118.565</v>
      </c>
      <c r="AW17" s="5">
        <v>121.43899999999999</v>
      </c>
      <c r="AX17" s="5">
        <v>2.85</v>
      </c>
      <c r="AY17" s="5">
        <v>3.2730000000000001</v>
      </c>
      <c r="AZ17" s="5">
        <v>2.83</v>
      </c>
      <c r="BA17" s="5">
        <v>3.26</v>
      </c>
      <c r="BB17" s="5">
        <v>1</v>
      </c>
      <c r="BC17" s="5">
        <v>4.5129999999999999</v>
      </c>
      <c r="BD17" s="5">
        <v>2.839</v>
      </c>
      <c r="BE17" s="5">
        <v>3.2679999999999998</v>
      </c>
      <c r="BF17" s="5">
        <v>2.831</v>
      </c>
      <c r="BG17" s="5">
        <v>3.266</v>
      </c>
      <c r="BH17" s="5">
        <v>-2</v>
      </c>
      <c r="BI17" s="5">
        <v>-6.8179999999999996</v>
      </c>
      <c r="BJ17" s="5">
        <v>2.843</v>
      </c>
      <c r="BK17" s="5">
        <v>3.2730000000000001</v>
      </c>
      <c r="BL17" s="5">
        <v>2.8260000000000001</v>
      </c>
      <c r="BM17" s="5">
        <v>3.2629999999999999</v>
      </c>
      <c r="BN17" s="5">
        <v>-0.4</v>
      </c>
      <c r="BO17" s="5">
        <v>-1.49</v>
      </c>
      <c r="BP17" s="5">
        <v>2.8410000000000002</v>
      </c>
      <c r="BQ17" s="5">
        <v>3.274</v>
      </c>
      <c r="BR17" s="5">
        <v>2.8220000000000001</v>
      </c>
      <c r="BS17" s="5">
        <v>3.2629999999999999</v>
      </c>
      <c r="BT17" s="5">
        <v>-2</v>
      </c>
      <c r="BU17" s="5">
        <v>-8.9649999999999999</v>
      </c>
      <c r="BV17" s="5">
        <v>-1</v>
      </c>
      <c r="BW17" s="5">
        <v>-40.912999999999997</v>
      </c>
      <c r="BX17" s="5">
        <v>0.4</v>
      </c>
      <c r="BY17" s="5">
        <v>17.355</v>
      </c>
      <c r="BZ17" s="5">
        <v>-0.9</v>
      </c>
      <c r="CA17" s="5">
        <v>-34.758000000000003</v>
      </c>
    </row>
    <row r="18" spans="1:79" x14ac:dyDescent="0.25">
      <c r="A18" t="s">
        <v>369</v>
      </c>
      <c r="B18" s="71" t="s">
        <v>399</v>
      </c>
      <c r="C18" t="s">
        <v>424</v>
      </c>
      <c r="D18" t="s">
        <v>363</v>
      </c>
      <c r="E18" t="s">
        <v>367</v>
      </c>
      <c r="F18" t="s">
        <v>361</v>
      </c>
      <c r="G18" t="s">
        <v>365</v>
      </c>
      <c r="H18" t="s">
        <v>371</v>
      </c>
      <c r="I18" s="65">
        <v>0.05</v>
      </c>
      <c r="J18">
        <v>3.43</v>
      </c>
      <c r="K18" t="s">
        <v>361</v>
      </c>
      <c r="L18" t="s">
        <v>372</v>
      </c>
      <c r="M18" t="s">
        <v>368</v>
      </c>
      <c r="N18">
        <v>25</v>
      </c>
      <c r="O18" s="25">
        <v>1</v>
      </c>
      <c r="P18" s="5">
        <v>25.2</v>
      </c>
      <c r="Q18" s="5">
        <v>5</v>
      </c>
      <c r="R18" s="5">
        <v>19.62</v>
      </c>
      <c r="S18" s="5">
        <v>187.143</v>
      </c>
      <c r="T18" s="5">
        <v>190.529</v>
      </c>
      <c r="U18" s="5">
        <v>49.973999999999997</v>
      </c>
      <c r="V18" s="5">
        <v>50.008000000000003</v>
      </c>
      <c r="W18" s="5">
        <v>0</v>
      </c>
      <c r="X18" s="5">
        <v>3924.84</v>
      </c>
      <c r="Y18" s="5">
        <v>795</v>
      </c>
      <c r="Z18" s="5">
        <v>43.41</v>
      </c>
      <c r="AA18" s="5">
        <v>43.41</v>
      </c>
      <c r="AB18" s="5">
        <v>868</v>
      </c>
      <c r="AC18" s="5">
        <v>11</v>
      </c>
      <c r="AD18" s="5">
        <v>110.911</v>
      </c>
      <c r="AE18" s="5">
        <v>120.70699999999999</v>
      </c>
      <c r="AF18" s="5">
        <v>0</v>
      </c>
      <c r="AG18" s="5">
        <v>3918.64</v>
      </c>
      <c r="AH18" s="5">
        <v>810</v>
      </c>
      <c r="AI18" s="5">
        <v>49.61</v>
      </c>
      <c r="AJ18" s="5">
        <v>49.61</v>
      </c>
      <c r="AK18" s="5">
        <v>871</v>
      </c>
      <c r="AL18" s="5">
        <v>13</v>
      </c>
      <c r="AM18" s="5">
        <v>109.759</v>
      </c>
      <c r="AN18" s="5">
        <v>111.63</v>
      </c>
      <c r="AO18" s="5">
        <v>0</v>
      </c>
      <c r="AP18" s="5">
        <v>3943.44</v>
      </c>
      <c r="AQ18" s="5">
        <v>817</v>
      </c>
      <c r="AR18" s="5">
        <v>24.81</v>
      </c>
      <c r="AS18" s="5">
        <v>24.81</v>
      </c>
      <c r="AT18" s="5">
        <v>884</v>
      </c>
      <c r="AU18" s="5">
        <v>6</v>
      </c>
      <c r="AV18" s="5">
        <v>115.973</v>
      </c>
      <c r="AW18" s="5">
        <v>114.51</v>
      </c>
      <c r="AX18" s="5">
        <v>2.8519999999999999</v>
      </c>
      <c r="AY18" s="5">
        <v>3.278</v>
      </c>
      <c r="AZ18" s="5">
        <v>2.831</v>
      </c>
      <c r="BA18" s="5">
        <v>3.2629999999999999</v>
      </c>
      <c r="BB18" s="5">
        <v>2</v>
      </c>
      <c r="BC18" s="5">
        <v>7.46</v>
      </c>
      <c r="BD18" s="5">
        <v>2.8410000000000002</v>
      </c>
      <c r="BE18" s="5">
        <v>3.27</v>
      </c>
      <c r="BF18" s="5">
        <v>2.8319999999999999</v>
      </c>
      <c r="BG18" s="5">
        <v>3.2669999999999999</v>
      </c>
      <c r="BH18" s="5">
        <v>-2</v>
      </c>
      <c r="BI18" s="5">
        <v>-6.0960000000000001</v>
      </c>
      <c r="BJ18" s="5">
        <v>2.843</v>
      </c>
      <c r="BK18" s="5">
        <v>3.2759999999999998</v>
      </c>
      <c r="BL18" s="5">
        <v>2.827</v>
      </c>
      <c r="BM18" s="5">
        <v>3.266</v>
      </c>
      <c r="BN18" s="5">
        <v>0.2</v>
      </c>
      <c r="BO18" s="5">
        <v>0.97799999999999998</v>
      </c>
      <c r="BP18" s="5">
        <v>2.843</v>
      </c>
      <c r="BQ18" s="5">
        <v>3.278</v>
      </c>
      <c r="BR18" s="5">
        <v>2.8220000000000001</v>
      </c>
      <c r="BS18" s="5">
        <v>3.2650000000000001</v>
      </c>
      <c r="BT18" s="5">
        <v>-2</v>
      </c>
      <c r="BU18" s="5">
        <v>-9.0969999999999995</v>
      </c>
      <c r="BV18" s="5">
        <v>-1</v>
      </c>
      <c r="BW18" s="5">
        <v>-43.039000000000001</v>
      </c>
      <c r="BX18" s="5">
        <v>0.3</v>
      </c>
      <c r="BY18" s="5">
        <v>10.041</v>
      </c>
      <c r="BZ18" s="5">
        <v>-0.9</v>
      </c>
      <c r="CA18" s="5">
        <v>-36.146999999999998</v>
      </c>
    </row>
    <row r="19" spans="1:79" x14ac:dyDescent="0.25">
      <c r="C19" s="55"/>
      <c r="H19" s="55"/>
      <c r="I19" s="66"/>
      <c r="J19" s="63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x14ac:dyDescent="0.25">
      <c r="H20" s="55"/>
      <c r="I20" s="63"/>
      <c r="J20" s="63"/>
      <c r="K20" s="63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x14ac:dyDescent="0.25">
      <c r="C21" s="55"/>
      <c r="H21" s="55"/>
      <c r="I21" s="66"/>
      <c r="J21" s="63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x14ac:dyDescent="0.25">
      <c r="H22" s="55"/>
      <c r="I22" s="63"/>
      <c r="J22" s="63"/>
      <c r="K22" s="63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x14ac:dyDescent="0.25">
      <c r="C23" s="55"/>
      <c r="H23" s="55"/>
      <c r="I23" s="66"/>
      <c r="J23" s="63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x14ac:dyDescent="0.25">
      <c r="H24" s="55"/>
      <c r="I24" s="63"/>
      <c r="J24" s="63"/>
      <c r="K24" s="63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x14ac:dyDescent="0.25">
      <c r="C25" s="55"/>
      <c r="H25" s="55"/>
      <c r="I25" s="66"/>
      <c r="J25" s="63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x14ac:dyDescent="0.25">
      <c r="H26" s="55"/>
      <c r="I26" s="63"/>
      <c r="J26" s="63"/>
      <c r="K26" s="63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x14ac:dyDescent="0.25">
      <c r="C27" s="55"/>
      <c r="H27" s="55"/>
      <c r="I27" s="66"/>
      <c r="J27" s="63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x14ac:dyDescent="0.25">
      <c r="H28" s="55"/>
      <c r="I28" s="63"/>
      <c r="J28" s="63"/>
      <c r="K28" s="63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x14ac:dyDescent="0.25">
      <c r="C29" s="55"/>
      <c r="H29" s="55"/>
      <c r="I29" s="66"/>
      <c r="J29" s="63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x14ac:dyDescent="0.25">
      <c r="H30" s="55"/>
      <c r="I30" s="63"/>
      <c r="J30" s="63"/>
      <c r="K30" s="63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x14ac:dyDescent="0.25">
      <c r="C31" s="55"/>
      <c r="H31" s="55"/>
      <c r="I31" s="66"/>
      <c r="J31" s="6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x14ac:dyDescent="0.25">
      <c r="H32" s="55"/>
      <c r="I32" s="63"/>
      <c r="J32" s="63"/>
      <c r="K32" s="63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3:79" x14ac:dyDescent="0.25">
      <c r="C33" s="55"/>
      <c r="H33" s="55"/>
      <c r="I33" s="66"/>
      <c r="J33" s="63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3:79" x14ac:dyDescent="0.25">
      <c r="H34" s="55"/>
      <c r="I34" s="63"/>
      <c r="J34" s="63"/>
      <c r="K34" s="63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3:79" x14ac:dyDescent="0.25">
      <c r="C35" s="55"/>
      <c r="H35" s="55"/>
      <c r="I35" s="66"/>
      <c r="J35" s="63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3:79" x14ac:dyDescent="0.25">
      <c r="H36" s="55"/>
      <c r="I36" s="63"/>
      <c r="J36" s="63"/>
      <c r="K36" s="63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3:79" x14ac:dyDescent="0.25">
      <c r="C37" s="55"/>
      <c r="H37" s="55"/>
      <c r="I37" s="66"/>
      <c r="J37" s="63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3:79" x14ac:dyDescent="0.25">
      <c r="H38" s="55"/>
      <c r="I38" s="63"/>
      <c r="J38" s="63"/>
      <c r="K38" s="63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3:79" x14ac:dyDescent="0.25">
      <c r="C39" s="55"/>
      <c r="H39" s="55"/>
      <c r="I39" s="66"/>
      <c r="J39" s="63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3:79" x14ac:dyDescent="0.25">
      <c r="H40" s="55"/>
      <c r="I40" s="63"/>
      <c r="J40" s="63"/>
      <c r="K40" s="63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3:79" x14ac:dyDescent="0.25">
      <c r="C41" s="55"/>
      <c r="H41" s="55"/>
      <c r="I41" s="66"/>
      <c r="J41" s="63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3:79" x14ac:dyDescent="0.25">
      <c r="H42" s="55"/>
      <c r="I42" s="63"/>
      <c r="J42" s="63"/>
      <c r="K42" s="63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3:79" x14ac:dyDescent="0.25">
      <c r="C43" s="55"/>
      <c r="H43" s="55"/>
      <c r="I43" s="66"/>
      <c r="J43" s="63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3:79" x14ac:dyDescent="0.25">
      <c r="H44" s="55"/>
      <c r="I44" s="63"/>
      <c r="J44" s="63"/>
      <c r="K44" s="63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3:79" x14ac:dyDescent="0.25">
      <c r="C45" s="55"/>
      <c r="H45" s="55"/>
      <c r="I45" s="66"/>
      <c r="J45" s="63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3:79" x14ac:dyDescent="0.25">
      <c r="H46" s="55"/>
      <c r="I46" s="63"/>
      <c r="J46" s="63"/>
      <c r="K46" s="63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3:79" x14ac:dyDescent="0.25">
      <c r="C47" s="55"/>
      <c r="H47" s="55"/>
      <c r="I47" s="66"/>
      <c r="J47" s="63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3:79" x14ac:dyDescent="0.25">
      <c r="H48" s="55"/>
      <c r="I48" s="63"/>
      <c r="J48" s="63"/>
      <c r="K48" s="63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3:79" x14ac:dyDescent="0.25">
      <c r="C49" s="55"/>
      <c r="H49" s="55"/>
      <c r="I49" s="66"/>
      <c r="J49" s="63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3:79" x14ac:dyDescent="0.25">
      <c r="H50" s="55"/>
      <c r="I50" s="63"/>
      <c r="J50" s="63"/>
      <c r="K50" s="63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3:79" x14ac:dyDescent="0.25">
      <c r="C51" s="55"/>
      <c r="H51" s="55"/>
      <c r="I51" s="66"/>
      <c r="J51" s="63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3:79" x14ac:dyDescent="0.25">
      <c r="H52" s="55"/>
      <c r="I52" s="63"/>
      <c r="J52" s="63"/>
      <c r="K52" s="63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3:79" x14ac:dyDescent="0.25">
      <c r="C53" s="55"/>
      <c r="H53" s="55"/>
      <c r="I53" s="66"/>
      <c r="J53" s="63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3:79" x14ac:dyDescent="0.25">
      <c r="H54" s="55"/>
      <c r="I54" s="63"/>
      <c r="J54" s="63"/>
      <c r="K54" s="63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3:79" x14ac:dyDescent="0.25">
      <c r="C55" s="55"/>
      <c r="H55" s="55"/>
      <c r="I55" s="66"/>
      <c r="J55" s="63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3:79" x14ac:dyDescent="0.25">
      <c r="H56" s="55"/>
      <c r="I56" s="63"/>
      <c r="J56" s="63"/>
      <c r="K56" s="63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3:79" x14ac:dyDescent="0.25">
      <c r="C57" s="55"/>
      <c r="H57" s="55"/>
      <c r="I57" s="66"/>
      <c r="J57" s="63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3:79" x14ac:dyDescent="0.25">
      <c r="H58" s="55"/>
      <c r="I58" s="63"/>
      <c r="J58" s="63"/>
      <c r="K58" s="63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3:79" x14ac:dyDescent="0.25">
      <c r="C59" s="55"/>
      <c r="H59" s="55"/>
      <c r="I59" s="66"/>
      <c r="J59" s="63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3:79" x14ac:dyDescent="0.25"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3:79" x14ac:dyDescent="0.25"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3:79" x14ac:dyDescent="0.25"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3:79" x14ac:dyDescent="0.25"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3:79" x14ac:dyDescent="0.25"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6:79" x14ac:dyDescent="0.25"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6:79" x14ac:dyDescent="0.25"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6:79" x14ac:dyDescent="0.25"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6:79" x14ac:dyDescent="0.25"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6:79" x14ac:dyDescent="0.25"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6:79" x14ac:dyDescent="0.25"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6:79" x14ac:dyDescent="0.25"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6:79" x14ac:dyDescent="0.25"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6:79" x14ac:dyDescent="0.25"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6:79" x14ac:dyDescent="0.25"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6:79" x14ac:dyDescent="0.25"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6:79" x14ac:dyDescent="0.25"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6:79" x14ac:dyDescent="0.25"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6:79" x14ac:dyDescent="0.25"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6:79" x14ac:dyDescent="0.25"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6:79" x14ac:dyDescent="0.25"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6:79" x14ac:dyDescent="0.25"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6:79" x14ac:dyDescent="0.25"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6:79" x14ac:dyDescent="0.25"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6:79" x14ac:dyDescent="0.25"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6:79" x14ac:dyDescent="0.25"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6:79" x14ac:dyDescent="0.25"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6:79" x14ac:dyDescent="0.25"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6:79" x14ac:dyDescent="0.25"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6:79" x14ac:dyDescent="0.25"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6:79" x14ac:dyDescent="0.25"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6:79" x14ac:dyDescent="0.25"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6:79" x14ac:dyDescent="0.25"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6:79" x14ac:dyDescent="0.25"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6:79" x14ac:dyDescent="0.25"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6:79" x14ac:dyDescent="0.25"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6:79" x14ac:dyDescent="0.25"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6:79" x14ac:dyDescent="0.25"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6:79" x14ac:dyDescent="0.25"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6:79" x14ac:dyDescent="0.25"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6:79" x14ac:dyDescent="0.25"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6:79" x14ac:dyDescent="0.25"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6:79" x14ac:dyDescent="0.25"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6:79" x14ac:dyDescent="0.25"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6:79" x14ac:dyDescent="0.25"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6:79" x14ac:dyDescent="0.25"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</sheetData>
  <conditionalFormatting sqref="P60:CA191 P9:CA13 P19:CA19">
    <cfRule type="expression" priority="82" stopIfTrue="1">
      <formula>OR(ISBLANK(P9),AND(ISBLANK(P$2),ISBLANK(P$3)))</formula>
    </cfRule>
    <cfRule type="expression" dxfId="550" priority="83" stopIfTrue="1">
      <formula>OR(AND(ISNUMBER(P$2),P9&lt;P$2),AND(ISNUMBER(P$3),P9&gt;P$3))</formula>
    </cfRule>
    <cfRule type="expression" dxfId="549" priority="84" stopIfTrue="1">
      <formula>OR(AND(ISNUMBER(P$2),P9&lt;P$5),AND(ISNUMBER(P$3),P9&gt;P$6))</formula>
    </cfRule>
    <cfRule type="expression" dxfId="548" priority="85" stopIfTrue="1">
      <formula>ISNUMBER(P9)</formula>
    </cfRule>
  </conditionalFormatting>
  <conditionalFormatting sqref="P2:CA6">
    <cfRule type="expression" dxfId="547" priority="81" stopIfTrue="1">
      <formula>_xlfn.ISFORMULA(P2)</formula>
    </cfRule>
  </conditionalFormatting>
  <conditionalFormatting sqref="P20:CA23">
    <cfRule type="expression" priority="77" stopIfTrue="1">
      <formula>OR(ISBLANK(P20),AND(ISBLANK(P$2),ISBLANK(P$3)))</formula>
    </cfRule>
    <cfRule type="expression" dxfId="546" priority="78" stopIfTrue="1">
      <formula>OR(AND(ISNUMBER(P$2),P20&lt;P$2),AND(ISNUMBER(P$3),P20&gt;P$3))</formula>
    </cfRule>
    <cfRule type="expression" dxfId="545" priority="79" stopIfTrue="1">
      <formula>OR(AND(ISNUMBER(P$2),P20&lt;P$5),AND(ISNUMBER(P$3),P20&gt;P$6))</formula>
    </cfRule>
    <cfRule type="expression" dxfId="544" priority="80" stopIfTrue="1">
      <formula>ISNUMBER(P20)</formula>
    </cfRule>
  </conditionalFormatting>
  <conditionalFormatting sqref="P24:CA25">
    <cfRule type="expression" priority="73" stopIfTrue="1">
      <formula>OR(ISBLANK(P24),AND(ISBLANK(P$2),ISBLANK(P$3)))</formula>
    </cfRule>
    <cfRule type="expression" dxfId="543" priority="74" stopIfTrue="1">
      <formula>OR(AND(ISNUMBER(P$2),P24&lt;P$2),AND(ISNUMBER(P$3),P24&gt;P$3))</formula>
    </cfRule>
    <cfRule type="expression" dxfId="542" priority="75" stopIfTrue="1">
      <formula>OR(AND(ISNUMBER(P$2),P24&lt;P$5),AND(ISNUMBER(P$3),P24&gt;P$6))</formula>
    </cfRule>
    <cfRule type="expression" dxfId="541" priority="76" stopIfTrue="1">
      <formula>ISNUMBER(P24)</formula>
    </cfRule>
  </conditionalFormatting>
  <conditionalFormatting sqref="P26:CA27">
    <cfRule type="expression" priority="69" stopIfTrue="1">
      <formula>OR(ISBLANK(P26),AND(ISBLANK(P$2),ISBLANK(P$3)))</formula>
    </cfRule>
    <cfRule type="expression" dxfId="540" priority="70" stopIfTrue="1">
      <formula>OR(AND(ISNUMBER(P$2),P26&lt;P$2),AND(ISNUMBER(P$3),P26&gt;P$3))</formula>
    </cfRule>
    <cfRule type="expression" dxfId="539" priority="71" stopIfTrue="1">
      <formula>OR(AND(ISNUMBER(P$2),P26&lt;P$5),AND(ISNUMBER(P$3),P26&gt;P$6))</formula>
    </cfRule>
    <cfRule type="expression" dxfId="538" priority="72" stopIfTrue="1">
      <formula>ISNUMBER(P26)</formula>
    </cfRule>
  </conditionalFormatting>
  <conditionalFormatting sqref="P28:CA29">
    <cfRule type="expression" priority="65" stopIfTrue="1">
      <formula>OR(ISBLANK(P28),AND(ISBLANK(P$2),ISBLANK(P$3)))</formula>
    </cfRule>
    <cfRule type="expression" dxfId="537" priority="66" stopIfTrue="1">
      <formula>OR(AND(ISNUMBER(P$2),P28&lt;P$2),AND(ISNUMBER(P$3),P28&gt;P$3))</formula>
    </cfRule>
    <cfRule type="expression" dxfId="536" priority="67" stopIfTrue="1">
      <formula>OR(AND(ISNUMBER(P$2),P28&lt;P$5),AND(ISNUMBER(P$3),P28&gt;P$6))</formula>
    </cfRule>
    <cfRule type="expression" dxfId="535" priority="68" stopIfTrue="1">
      <formula>ISNUMBER(P28)</formula>
    </cfRule>
  </conditionalFormatting>
  <conditionalFormatting sqref="P30:CA31">
    <cfRule type="expression" priority="61" stopIfTrue="1">
      <formula>OR(ISBLANK(P30),AND(ISBLANK(P$2),ISBLANK(P$3)))</formula>
    </cfRule>
    <cfRule type="expression" dxfId="534" priority="62" stopIfTrue="1">
      <formula>OR(AND(ISNUMBER(P$2),P30&lt;P$2),AND(ISNUMBER(P$3),P30&gt;P$3))</formula>
    </cfRule>
    <cfRule type="expression" dxfId="533" priority="63" stopIfTrue="1">
      <formula>OR(AND(ISNUMBER(P$2),P30&lt;P$5),AND(ISNUMBER(P$3),P30&gt;P$6))</formula>
    </cfRule>
    <cfRule type="expression" dxfId="532" priority="64" stopIfTrue="1">
      <formula>ISNUMBER(P30)</formula>
    </cfRule>
  </conditionalFormatting>
  <conditionalFormatting sqref="P32:CA33">
    <cfRule type="expression" priority="57" stopIfTrue="1">
      <formula>OR(ISBLANK(P32),AND(ISBLANK(P$2),ISBLANK(P$3)))</formula>
    </cfRule>
    <cfRule type="expression" dxfId="531" priority="58" stopIfTrue="1">
      <formula>OR(AND(ISNUMBER(P$2),P32&lt;P$2),AND(ISNUMBER(P$3),P32&gt;P$3))</formula>
    </cfRule>
    <cfRule type="expression" dxfId="530" priority="59" stopIfTrue="1">
      <formula>OR(AND(ISNUMBER(P$2),P32&lt;P$5),AND(ISNUMBER(P$3),P32&gt;P$6))</formula>
    </cfRule>
    <cfRule type="expression" dxfId="529" priority="60" stopIfTrue="1">
      <formula>ISNUMBER(P32)</formula>
    </cfRule>
  </conditionalFormatting>
  <conditionalFormatting sqref="P34:CA35">
    <cfRule type="expression" priority="53" stopIfTrue="1">
      <formula>OR(ISBLANK(P34),AND(ISBLANK(P$2),ISBLANK(P$3)))</formula>
    </cfRule>
    <cfRule type="expression" dxfId="528" priority="54" stopIfTrue="1">
      <formula>OR(AND(ISNUMBER(P$2),P34&lt;P$2),AND(ISNUMBER(P$3),P34&gt;P$3))</formula>
    </cfRule>
    <cfRule type="expression" dxfId="527" priority="55" stopIfTrue="1">
      <formula>OR(AND(ISNUMBER(P$2),P34&lt;P$5),AND(ISNUMBER(P$3),P34&gt;P$6))</formula>
    </cfRule>
    <cfRule type="expression" dxfId="526" priority="56" stopIfTrue="1">
      <formula>ISNUMBER(P34)</formula>
    </cfRule>
  </conditionalFormatting>
  <conditionalFormatting sqref="P36:CA37">
    <cfRule type="expression" priority="49" stopIfTrue="1">
      <formula>OR(ISBLANK(P36),AND(ISBLANK(P$2),ISBLANK(P$3)))</formula>
    </cfRule>
    <cfRule type="expression" dxfId="525" priority="50" stopIfTrue="1">
      <formula>OR(AND(ISNUMBER(P$2),P36&lt;P$2),AND(ISNUMBER(P$3),P36&gt;P$3))</formula>
    </cfRule>
    <cfRule type="expression" dxfId="524" priority="51" stopIfTrue="1">
      <formula>OR(AND(ISNUMBER(P$2),P36&lt;P$5),AND(ISNUMBER(P$3),P36&gt;P$6))</formula>
    </cfRule>
    <cfRule type="expression" dxfId="523" priority="52" stopIfTrue="1">
      <formula>ISNUMBER(P36)</formula>
    </cfRule>
  </conditionalFormatting>
  <conditionalFormatting sqref="P38:CA39">
    <cfRule type="expression" priority="45" stopIfTrue="1">
      <formula>OR(ISBLANK(P38),AND(ISBLANK(P$2),ISBLANK(P$3)))</formula>
    </cfRule>
    <cfRule type="expression" dxfId="522" priority="46" stopIfTrue="1">
      <formula>OR(AND(ISNUMBER(P$2),P38&lt;P$2),AND(ISNUMBER(P$3),P38&gt;P$3))</formula>
    </cfRule>
    <cfRule type="expression" dxfId="521" priority="47" stopIfTrue="1">
      <formula>OR(AND(ISNUMBER(P$2),P38&lt;P$5),AND(ISNUMBER(P$3),P38&gt;P$6))</formula>
    </cfRule>
    <cfRule type="expression" dxfId="520" priority="48" stopIfTrue="1">
      <formula>ISNUMBER(P38)</formula>
    </cfRule>
  </conditionalFormatting>
  <conditionalFormatting sqref="P40:CA41">
    <cfRule type="expression" priority="41" stopIfTrue="1">
      <formula>OR(ISBLANK(P40),AND(ISBLANK(P$2),ISBLANK(P$3)))</formula>
    </cfRule>
    <cfRule type="expression" dxfId="519" priority="42" stopIfTrue="1">
      <formula>OR(AND(ISNUMBER(P$2),P40&lt;P$2),AND(ISNUMBER(P$3),P40&gt;P$3))</formula>
    </cfRule>
    <cfRule type="expression" dxfId="518" priority="43" stopIfTrue="1">
      <formula>OR(AND(ISNUMBER(P$2),P40&lt;P$5),AND(ISNUMBER(P$3),P40&gt;P$6))</formula>
    </cfRule>
    <cfRule type="expression" dxfId="517" priority="44" stopIfTrue="1">
      <formula>ISNUMBER(P40)</formula>
    </cfRule>
  </conditionalFormatting>
  <conditionalFormatting sqref="P42:CA43">
    <cfRule type="expression" priority="37" stopIfTrue="1">
      <formula>OR(ISBLANK(P42),AND(ISBLANK(P$2),ISBLANK(P$3)))</formula>
    </cfRule>
    <cfRule type="expression" dxfId="516" priority="38" stopIfTrue="1">
      <formula>OR(AND(ISNUMBER(P$2),P42&lt;P$2),AND(ISNUMBER(P$3),P42&gt;P$3))</formula>
    </cfRule>
    <cfRule type="expression" dxfId="515" priority="39" stopIfTrue="1">
      <formula>OR(AND(ISNUMBER(P$2),P42&lt;P$5),AND(ISNUMBER(P$3),P42&gt;P$6))</formula>
    </cfRule>
    <cfRule type="expression" dxfId="514" priority="40" stopIfTrue="1">
      <formula>ISNUMBER(P42)</formula>
    </cfRule>
  </conditionalFormatting>
  <conditionalFormatting sqref="P44:CA45">
    <cfRule type="expression" priority="33" stopIfTrue="1">
      <formula>OR(ISBLANK(P44),AND(ISBLANK(P$2),ISBLANK(P$3)))</formula>
    </cfRule>
    <cfRule type="expression" dxfId="513" priority="34" stopIfTrue="1">
      <formula>OR(AND(ISNUMBER(P$2),P44&lt;P$2),AND(ISNUMBER(P$3),P44&gt;P$3))</formula>
    </cfRule>
    <cfRule type="expression" dxfId="512" priority="35" stopIfTrue="1">
      <formula>OR(AND(ISNUMBER(P$2),P44&lt;P$5),AND(ISNUMBER(P$3),P44&gt;P$6))</formula>
    </cfRule>
    <cfRule type="expression" dxfId="511" priority="36" stopIfTrue="1">
      <formula>ISNUMBER(P44)</formula>
    </cfRule>
  </conditionalFormatting>
  <conditionalFormatting sqref="P46:CA47">
    <cfRule type="expression" priority="29" stopIfTrue="1">
      <formula>OR(ISBLANK(P46),AND(ISBLANK(P$2),ISBLANK(P$3)))</formula>
    </cfRule>
    <cfRule type="expression" dxfId="510" priority="30" stopIfTrue="1">
      <formula>OR(AND(ISNUMBER(P$2),P46&lt;P$2),AND(ISNUMBER(P$3),P46&gt;P$3))</formula>
    </cfRule>
    <cfRule type="expression" dxfId="509" priority="31" stopIfTrue="1">
      <formula>OR(AND(ISNUMBER(P$2),P46&lt;P$5),AND(ISNUMBER(P$3),P46&gt;P$6))</formula>
    </cfRule>
    <cfRule type="expression" dxfId="508" priority="32" stopIfTrue="1">
      <formula>ISNUMBER(P46)</formula>
    </cfRule>
  </conditionalFormatting>
  <conditionalFormatting sqref="P48:CA49">
    <cfRule type="expression" priority="25" stopIfTrue="1">
      <formula>OR(ISBLANK(P48),AND(ISBLANK(P$2),ISBLANK(P$3)))</formula>
    </cfRule>
    <cfRule type="expression" dxfId="507" priority="26" stopIfTrue="1">
      <formula>OR(AND(ISNUMBER(P$2),P48&lt;P$2),AND(ISNUMBER(P$3),P48&gt;P$3))</formula>
    </cfRule>
    <cfRule type="expression" dxfId="506" priority="27" stopIfTrue="1">
      <formula>OR(AND(ISNUMBER(P$2),P48&lt;P$5),AND(ISNUMBER(P$3),P48&gt;P$6))</formula>
    </cfRule>
    <cfRule type="expression" dxfId="505" priority="28" stopIfTrue="1">
      <formula>ISNUMBER(P48)</formula>
    </cfRule>
  </conditionalFormatting>
  <conditionalFormatting sqref="P50:CA51">
    <cfRule type="expression" priority="21" stopIfTrue="1">
      <formula>OR(ISBLANK(P50),AND(ISBLANK(P$2),ISBLANK(P$3)))</formula>
    </cfRule>
    <cfRule type="expression" dxfId="504" priority="22" stopIfTrue="1">
      <formula>OR(AND(ISNUMBER(P$2),P50&lt;P$2),AND(ISNUMBER(P$3),P50&gt;P$3))</formula>
    </cfRule>
    <cfRule type="expression" dxfId="503" priority="23" stopIfTrue="1">
      <formula>OR(AND(ISNUMBER(P$2),P50&lt;P$5),AND(ISNUMBER(P$3),P50&gt;P$6))</formula>
    </cfRule>
    <cfRule type="expression" dxfId="502" priority="24" stopIfTrue="1">
      <formula>ISNUMBER(P50)</formula>
    </cfRule>
  </conditionalFormatting>
  <conditionalFormatting sqref="P52:CA53">
    <cfRule type="expression" priority="17" stopIfTrue="1">
      <formula>OR(ISBLANK(P52),AND(ISBLANK(P$2),ISBLANK(P$3)))</formula>
    </cfRule>
    <cfRule type="expression" dxfId="501" priority="18" stopIfTrue="1">
      <formula>OR(AND(ISNUMBER(P$2),P52&lt;P$2),AND(ISNUMBER(P$3),P52&gt;P$3))</formula>
    </cfRule>
    <cfRule type="expression" dxfId="500" priority="19" stopIfTrue="1">
      <formula>OR(AND(ISNUMBER(P$2),P52&lt;P$5),AND(ISNUMBER(P$3),P52&gt;P$6))</formula>
    </cfRule>
    <cfRule type="expression" dxfId="499" priority="20" stopIfTrue="1">
      <formula>ISNUMBER(P52)</formula>
    </cfRule>
  </conditionalFormatting>
  <conditionalFormatting sqref="P54:CA55">
    <cfRule type="expression" priority="13" stopIfTrue="1">
      <formula>OR(ISBLANK(P54),AND(ISBLANK(P$2),ISBLANK(P$3)))</formula>
    </cfRule>
    <cfRule type="expression" dxfId="498" priority="14" stopIfTrue="1">
      <formula>OR(AND(ISNUMBER(P$2),P54&lt;P$2),AND(ISNUMBER(P$3),P54&gt;P$3))</formula>
    </cfRule>
    <cfRule type="expression" dxfId="497" priority="15" stopIfTrue="1">
      <formula>OR(AND(ISNUMBER(P$2),P54&lt;P$5),AND(ISNUMBER(P$3),P54&gt;P$6))</formula>
    </cfRule>
    <cfRule type="expression" dxfId="496" priority="16" stopIfTrue="1">
      <formula>ISNUMBER(P54)</formula>
    </cfRule>
  </conditionalFormatting>
  <conditionalFormatting sqref="P56:CA57">
    <cfRule type="expression" priority="9" stopIfTrue="1">
      <formula>OR(ISBLANK(P56),AND(ISBLANK(P$2),ISBLANK(P$3)))</formula>
    </cfRule>
    <cfRule type="expression" dxfId="495" priority="10" stopIfTrue="1">
      <formula>OR(AND(ISNUMBER(P$2),P56&lt;P$2),AND(ISNUMBER(P$3),P56&gt;P$3))</formula>
    </cfRule>
    <cfRule type="expression" dxfId="494" priority="11" stopIfTrue="1">
      <formula>OR(AND(ISNUMBER(P$2),P56&lt;P$5),AND(ISNUMBER(P$3),P56&gt;P$6))</formula>
    </cfRule>
    <cfRule type="expression" dxfId="493" priority="12" stopIfTrue="1">
      <formula>ISNUMBER(P56)</formula>
    </cfRule>
  </conditionalFormatting>
  <conditionalFormatting sqref="P58:CA59">
    <cfRule type="expression" priority="5" stopIfTrue="1">
      <formula>OR(ISBLANK(P58),AND(ISBLANK(P$2),ISBLANK(P$3)))</formula>
    </cfRule>
    <cfRule type="expression" dxfId="492" priority="6" stopIfTrue="1">
      <formula>OR(AND(ISNUMBER(P$2),P58&lt;P$2),AND(ISNUMBER(P$3),P58&gt;P$3))</formula>
    </cfRule>
    <cfRule type="expression" dxfId="491" priority="7" stopIfTrue="1">
      <formula>OR(AND(ISNUMBER(P$2),P58&lt;P$5),AND(ISNUMBER(P$3),P58&gt;P$6))</formula>
    </cfRule>
    <cfRule type="expression" dxfId="490" priority="8" stopIfTrue="1">
      <formula>ISNUMBER(P58)</formula>
    </cfRule>
  </conditionalFormatting>
  <conditionalFormatting sqref="P14:CA18">
    <cfRule type="expression" priority="1" stopIfTrue="1">
      <formula>OR(ISBLANK(P14),AND(ISBLANK(P$2),ISBLANK(P$3)))</formula>
    </cfRule>
    <cfRule type="expression" dxfId="489" priority="2" stopIfTrue="1">
      <formula>OR(AND(ISNUMBER(P$2),P14&lt;P$2),AND(ISNUMBER(P$3),P14&gt;P$3))</formula>
    </cfRule>
    <cfRule type="expression" dxfId="488" priority="3" stopIfTrue="1">
      <formula>OR(AND(ISNUMBER(P$2),P14&lt;P$5),AND(ISNUMBER(P$3),P14&gt;P$6))</formula>
    </cfRule>
    <cfRule type="expression" dxfId="487" priority="4" stopIfTrue="1">
      <formula>ISNUMBER(P14)</formula>
    </cfRule>
  </conditionalFormatting>
  <hyperlinks>
    <hyperlink ref="H7" location="'Test Info'!A1" display="Operating Condition" xr:uid="{64B40EAC-D7C2-43EF-83B9-3380E29B18DF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111"/>
  <sheetViews>
    <sheetView zoomScale="70" zoomScaleNormal="70" workbookViewId="0">
      <selection activeCell="P18" sqref="P18"/>
    </sheetView>
  </sheetViews>
  <sheetFormatPr defaultRowHeight="15" x14ac:dyDescent="0.25"/>
  <cols>
    <col min="1" max="1" width="11.7109375" bestFit="1" customWidth="1"/>
    <col min="2" max="2" width="16.140625" customWidth="1"/>
    <col min="3" max="3" width="12" customWidth="1"/>
    <col min="4" max="4" width="5.28515625" bestFit="1" customWidth="1"/>
    <col min="5" max="5" width="12.42578125" bestFit="1" customWidth="1"/>
    <col min="6" max="6" width="5.28515625" bestFit="1" customWidth="1"/>
    <col min="7" max="7" width="6.42578125" bestFit="1" customWidth="1"/>
    <col min="8" max="8" width="10.28515625" bestFit="1" customWidth="1"/>
    <col min="9" max="9" width="5.28515625" bestFit="1" customWidth="1"/>
    <col min="10" max="10" width="7.42578125" bestFit="1" customWidth="1"/>
    <col min="11" max="11" width="5.28515625" style="61" bestFit="1" customWidth="1"/>
    <col min="12" max="12" width="7.7109375" bestFit="1" customWidth="1"/>
    <col min="13" max="13" width="5.7109375" bestFit="1" customWidth="1"/>
    <col min="14" max="14" width="5.28515625" customWidth="1"/>
    <col min="15" max="15" width="3.42578125" customWidth="1"/>
    <col min="16" max="16" width="10" bestFit="1" customWidth="1"/>
    <col min="17" max="17" width="7.42578125" bestFit="1" customWidth="1"/>
    <col min="18" max="18" width="7.42578125" customWidth="1"/>
    <col min="19" max="20" width="10" bestFit="1" customWidth="1"/>
    <col min="21" max="22" width="7.42578125" bestFit="1" customWidth="1"/>
    <col min="23" max="23" width="5.28515625" bestFit="1" customWidth="1"/>
    <col min="24" max="24" width="8.7109375" bestFit="1" customWidth="1"/>
    <col min="25" max="25" width="5.28515625" bestFit="1" customWidth="1"/>
    <col min="26" max="27" width="7.42578125" bestFit="1" customWidth="1"/>
    <col min="28" max="28" width="5.28515625" bestFit="1" customWidth="1"/>
    <col min="29" max="29" width="7.42578125" bestFit="1" customWidth="1"/>
    <col min="30" max="31" width="10" bestFit="1" customWidth="1"/>
    <col min="32" max="32" width="5.28515625" bestFit="1" customWidth="1"/>
    <col min="33" max="33" width="8.7109375" bestFit="1" customWidth="1"/>
    <col min="34" max="34" width="5.28515625" bestFit="1" customWidth="1"/>
    <col min="35" max="36" width="7.42578125" bestFit="1" customWidth="1"/>
    <col min="37" max="37" width="5.28515625" bestFit="1" customWidth="1"/>
    <col min="38" max="38" width="7.42578125" bestFit="1" customWidth="1"/>
    <col min="39" max="39" width="10" bestFit="1" customWidth="1"/>
    <col min="40" max="40" width="8.7109375" bestFit="1" customWidth="1"/>
    <col min="41" max="41" width="5.28515625" bestFit="1" customWidth="1"/>
    <col min="42" max="42" width="8.7109375" bestFit="1" customWidth="1"/>
    <col min="43" max="43" width="5.28515625" bestFit="1" customWidth="1"/>
    <col min="44" max="45" width="7.42578125" bestFit="1" customWidth="1"/>
    <col min="46" max="46" width="5.28515625" bestFit="1" customWidth="1"/>
    <col min="47" max="47" width="7.42578125" bestFit="1" customWidth="1"/>
    <col min="48" max="49" width="10" bestFit="1" customWidth="1"/>
    <col min="50" max="50" width="8.28515625" customWidth="1"/>
    <col min="51" max="51" width="7.42578125" bestFit="1" customWidth="1"/>
    <col min="52" max="53" width="7.28515625" customWidth="1"/>
    <col min="54" max="54" width="7" customWidth="1"/>
    <col min="55" max="55" width="6.28515625" bestFit="1" customWidth="1"/>
    <col min="56" max="56" width="7.28515625" customWidth="1"/>
    <col min="57" max="57" width="7.42578125" customWidth="1"/>
    <col min="58" max="58" width="7.28515625" customWidth="1"/>
    <col min="59" max="59" width="7.42578125" bestFit="1" customWidth="1"/>
    <col min="60" max="60" width="7" customWidth="1"/>
    <col min="61" max="61" width="6" bestFit="1" customWidth="1"/>
    <col min="62" max="65" width="7.28515625" customWidth="1"/>
    <col min="66" max="66" width="7" customWidth="1"/>
    <col min="67" max="67" width="6" bestFit="1" customWidth="1"/>
    <col min="68" max="71" width="7.28515625" customWidth="1"/>
    <col min="72" max="72" width="7" customWidth="1"/>
    <col min="73" max="73" width="6" customWidth="1"/>
    <col min="74" max="74" width="8.140625" customWidth="1"/>
    <col min="75" max="75" width="7" bestFit="1" customWidth="1"/>
    <col min="76" max="76" width="8.140625" customWidth="1"/>
    <col min="77" max="77" width="7.7109375" bestFit="1" customWidth="1"/>
    <col min="78" max="78" width="8.140625" customWidth="1"/>
    <col min="79" max="79" width="6.7109375" bestFit="1" customWidth="1"/>
  </cols>
  <sheetData>
    <row r="1" spans="1:79" x14ac:dyDescent="0.25">
      <c r="H1" s="24"/>
      <c r="I1" s="24"/>
      <c r="J1" s="24"/>
      <c r="K1" s="60"/>
      <c r="N1" s="24"/>
      <c r="O1" s="54" t="s">
        <v>302</v>
      </c>
      <c r="P1" s="34"/>
      <c r="Q1" s="34" t="s">
        <v>197</v>
      </c>
      <c r="R1" s="34"/>
      <c r="S1" s="34" t="s">
        <v>196</v>
      </c>
      <c r="T1" s="34" t="s">
        <v>196</v>
      </c>
      <c r="U1" s="34" t="s">
        <v>198</v>
      </c>
      <c r="V1" s="34" t="s">
        <v>199</v>
      </c>
      <c r="W1" s="35" t="s">
        <v>125</v>
      </c>
      <c r="X1" s="35"/>
      <c r="Y1" s="35"/>
      <c r="Z1" s="35"/>
      <c r="AA1" s="35"/>
      <c r="AB1" s="35"/>
      <c r="AC1" s="34" t="s">
        <v>121</v>
      </c>
      <c r="AD1" s="34" t="s">
        <v>196</v>
      </c>
      <c r="AE1" s="34" t="s">
        <v>196</v>
      </c>
      <c r="AF1" s="35" t="s">
        <v>125</v>
      </c>
      <c r="AG1" s="35"/>
      <c r="AH1" s="35"/>
      <c r="AI1" s="35"/>
      <c r="AJ1" s="35"/>
      <c r="AK1" s="35"/>
      <c r="AL1" s="34" t="s">
        <v>121</v>
      </c>
      <c r="AM1" s="34" t="s">
        <v>196</v>
      </c>
      <c r="AN1" s="34" t="s">
        <v>196</v>
      </c>
      <c r="AO1" s="35" t="s">
        <v>125</v>
      </c>
      <c r="AP1" s="35"/>
      <c r="AQ1" s="35"/>
      <c r="AR1" s="35"/>
      <c r="AS1" s="35"/>
      <c r="AT1" s="35"/>
      <c r="AU1" s="34" t="s">
        <v>121</v>
      </c>
      <c r="AV1" s="34" t="s">
        <v>196</v>
      </c>
      <c r="AW1" s="34" t="s">
        <v>196</v>
      </c>
      <c r="AX1" s="34" t="s">
        <v>200</v>
      </c>
      <c r="AY1" s="34"/>
      <c r="AZ1" s="34" t="s">
        <v>200</v>
      </c>
      <c r="BA1" s="34"/>
      <c r="BB1" s="35" t="s">
        <v>132</v>
      </c>
      <c r="BC1" s="35"/>
      <c r="BD1" s="34" t="s">
        <v>200</v>
      </c>
      <c r="BE1" s="34"/>
      <c r="BF1" s="34" t="s">
        <v>200</v>
      </c>
      <c r="BG1" s="34"/>
      <c r="BH1" s="35" t="s">
        <v>132</v>
      </c>
      <c r="BI1" s="35"/>
      <c r="BJ1" s="34" t="s">
        <v>200</v>
      </c>
      <c r="BK1" s="34"/>
      <c r="BL1" s="34" t="s">
        <v>200</v>
      </c>
      <c r="BM1" s="34"/>
      <c r="BN1" s="35" t="s">
        <v>132</v>
      </c>
      <c r="BO1" s="35"/>
      <c r="BP1" s="34" t="s">
        <v>200</v>
      </c>
      <c r="BQ1" s="34"/>
      <c r="BR1" s="34" t="s">
        <v>200</v>
      </c>
      <c r="BS1" s="34"/>
      <c r="BT1" s="35" t="s">
        <v>132</v>
      </c>
      <c r="BU1" s="35"/>
      <c r="BV1" s="35" t="s">
        <v>201</v>
      </c>
      <c r="BW1" s="35"/>
      <c r="BX1" s="35" t="s">
        <v>201</v>
      </c>
      <c r="BY1" s="35"/>
      <c r="BZ1" s="35" t="s">
        <v>201</v>
      </c>
      <c r="CA1" s="35"/>
    </row>
    <row r="2" spans="1:79" x14ac:dyDescent="0.25">
      <c r="B2" t="s">
        <v>358</v>
      </c>
      <c r="O2" s="4" t="s">
        <v>309</v>
      </c>
      <c r="P2" s="34"/>
      <c r="Q2" s="34"/>
      <c r="R2" s="34"/>
      <c r="S2" s="34">
        <v>75</v>
      </c>
      <c r="T2" s="34">
        <v>75</v>
      </c>
      <c r="U2" s="34">
        <v>40</v>
      </c>
      <c r="V2" s="34"/>
      <c r="W2" s="35"/>
      <c r="X2" s="35"/>
      <c r="Y2" s="35"/>
      <c r="Z2" s="35"/>
      <c r="AA2" s="35"/>
      <c r="AB2" s="35"/>
      <c r="AC2" s="34"/>
      <c r="AD2" s="34">
        <v>75</v>
      </c>
      <c r="AE2" s="34">
        <v>75</v>
      </c>
      <c r="AF2" s="35"/>
      <c r="AG2" s="35"/>
      <c r="AH2" s="35"/>
      <c r="AI2" s="35"/>
      <c r="AJ2" s="35"/>
      <c r="AK2" s="35"/>
      <c r="AL2" s="34"/>
      <c r="AM2" s="34">
        <v>75</v>
      </c>
      <c r="AN2" s="34">
        <v>75</v>
      </c>
      <c r="AO2" s="35"/>
      <c r="AP2" s="35"/>
      <c r="AQ2" s="35"/>
      <c r="AR2" s="35"/>
      <c r="AS2" s="35"/>
      <c r="AT2" s="35"/>
      <c r="AU2" s="34"/>
      <c r="AV2" s="34">
        <v>75</v>
      </c>
      <c r="AW2" s="34">
        <v>75</v>
      </c>
      <c r="AX2" s="34">
        <v>2.6</v>
      </c>
      <c r="AY2" s="34"/>
      <c r="AZ2" s="34">
        <v>2.6</v>
      </c>
      <c r="BA2" s="34"/>
      <c r="BB2" s="35">
        <v>-150</v>
      </c>
      <c r="BC2" s="35"/>
      <c r="BD2" s="34">
        <v>2.6</v>
      </c>
      <c r="BE2" s="34"/>
      <c r="BF2" s="34">
        <v>2.6</v>
      </c>
      <c r="BG2" s="34"/>
      <c r="BH2" s="35">
        <v>-150</v>
      </c>
      <c r="BI2" s="35"/>
      <c r="BJ2" s="34">
        <v>2.6</v>
      </c>
      <c r="BK2" s="34"/>
      <c r="BL2" s="34">
        <v>2.6</v>
      </c>
      <c r="BM2" s="34"/>
      <c r="BN2" s="35">
        <v>-150</v>
      </c>
      <c r="BO2" s="35"/>
      <c r="BP2" s="34">
        <v>2.6</v>
      </c>
      <c r="BQ2" s="34"/>
      <c r="BR2" s="34">
        <v>2.6</v>
      </c>
      <c r="BS2" s="34"/>
      <c r="BT2" s="35">
        <v>-150</v>
      </c>
      <c r="BU2" s="35"/>
      <c r="BV2" s="35">
        <v>-200</v>
      </c>
      <c r="BW2" s="35"/>
      <c r="BX2" s="35">
        <v>-200</v>
      </c>
      <c r="BY2" s="35"/>
      <c r="BZ2" s="35">
        <v>-200</v>
      </c>
      <c r="CA2" s="35"/>
    </row>
    <row r="3" spans="1:79" x14ac:dyDescent="0.25">
      <c r="B3" t="s">
        <v>359</v>
      </c>
      <c r="O3" s="4" t="s">
        <v>308</v>
      </c>
      <c r="P3" s="34"/>
      <c r="Q3" s="34">
        <v>250</v>
      </c>
      <c r="R3" s="34"/>
      <c r="S3" s="34"/>
      <c r="T3" s="34"/>
      <c r="U3" s="34"/>
      <c r="V3" s="34">
        <v>60</v>
      </c>
      <c r="W3" s="35">
        <v>0</v>
      </c>
      <c r="X3" s="35"/>
      <c r="Y3" s="35"/>
      <c r="Z3" s="35"/>
      <c r="AA3" s="35"/>
      <c r="AB3" s="35"/>
      <c r="AC3" s="34">
        <v>300</v>
      </c>
      <c r="AD3" s="34"/>
      <c r="AE3" s="34"/>
      <c r="AF3" s="35">
        <v>0</v>
      </c>
      <c r="AG3" s="35"/>
      <c r="AH3" s="35"/>
      <c r="AI3" s="35"/>
      <c r="AJ3" s="35"/>
      <c r="AK3" s="35"/>
      <c r="AL3" s="34">
        <v>300</v>
      </c>
      <c r="AM3" s="34"/>
      <c r="AN3" s="34"/>
      <c r="AO3" s="35">
        <v>0</v>
      </c>
      <c r="AP3" s="35"/>
      <c r="AQ3" s="35"/>
      <c r="AR3" s="35"/>
      <c r="AS3" s="35"/>
      <c r="AT3" s="35"/>
      <c r="AU3" s="34">
        <v>300</v>
      </c>
      <c r="AV3" s="34"/>
      <c r="AW3" s="34"/>
      <c r="AX3" s="34">
        <v>2.9</v>
      </c>
      <c r="AY3" s="34"/>
      <c r="AZ3" s="34">
        <v>2.9</v>
      </c>
      <c r="BA3" s="34"/>
      <c r="BB3" s="35">
        <v>150</v>
      </c>
      <c r="BC3" s="35"/>
      <c r="BD3" s="34">
        <v>2.9</v>
      </c>
      <c r="BE3" s="34"/>
      <c r="BF3" s="34">
        <v>2.9</v>
      </c>
      <c r="BG3" s="34"/>
      <c r="BH3" s="35">
        <v>150</v>
      </c>
      <c r="BI3" s="35"/>
      <c r="BJ3" s="34">
        <v>2.9</v>
      </c>
      <c r="BK3" s="34"/>
      <c r="BL3" s="34">
        <v>2.9</v>
      </c>
      <c r="BM3" s="34"/>
      <c r="BN3" s="35">
        <v>150</v>
      </c>
      <c r="BO3" s="35"/>
      <c r="BP3" s="34">
        <v>2.9</v>
      </c>
      <c r="BQ3" s="34"/>
      <c r="BR3" s="34">
        <v>2.9</v>
      </c>
      <c r="BS3" s="34"/>
      <c r="BT3" s="35">
        <v>150</v>
      </c>
      <c r="BU3" s="35"/>
      <c r="BV3" s="35">
        <v>200</v>
      </c>
      <c r="BW3" s="35"/>
      <c r="BX3" s="35">
        <v>200</v>
      </c>
      <c r="BY3" s="35"/>
      <c r="BZ3" s="35">
        <v>200</v>
      </c>
      <c r="CA3" s="35"/>
    </row>
    <row r="4" spans="1:79" x14ac:dyDescent="0.25">
      <c r="N4" s="4" t="s">
        <v>310</v>
      </c>
      <c r="O4" s="4">
        <v>0.02</v>
      </c>
      <c r="P4" s="34"/>
      <c r="Q4" s="34">
        <f>$O4</f>
        <v>0.02</v>
      </c>
      <c r="R4" s="34"/>
      <c r="S4" s="34">
        <f>$O4</f>
        <v>0.02</v>
      </c>
      <c r="T4" s="34">
        <f>$O4</f>
        <v>0.02</v>
      </c>
      <c r="U4" s="34">
        <f>$O4</f>
        <v>0.02</v>
      </c>
      <c r="V4" s="34">
        <f>$O4</f>
        <v>0.02</v>
      </c>
      <c r="W4" s="35">
        <v>0</v>
      </c>
      <c r="X4" s="35"/>
      <c r="Y4" s="35"/>
      <c r="Z4" s="35"/>
      <c r="AA4" s="35"/>
      <c r="AB4" s="35"/>
      <c r="AC4" s="34">
        <f>$O4</f>
        <v>0.02</v>
      </c>
      <c r="AD4" s="34">
        <f>$O4</f>
        <v>0.02</v>
      </c>
      <c r="AE4" s="34">
        <f>$O4</f>
        <v>0.02</v>
      </c>
      <c r="AF4" s="35">
        <v>0</v>
      </c>
      <c r="AG4" s="35"/>
      <c r="AH4" s="35"/>
      <c r="AI4" s="35"/>
      <c r="AJ4" s="35"/>
      <c r="AK4" s="35"/>
      <c r="AL4" s="34">
        <f>$O4</f>
        <v>0.02</v>
      </c>
      <c r="AM4" s="34">
        <f>$O4</f>
        <v>0.02</v>
      </c>
      <c r="AN4" s="34">
        <f>$O4</f>
        <v>0.02</v>
      </c>
      <c r="AO4" s="35">
        <v>0</v>
      </c>
      <c r="AP4" s="35"/>
      <c r="AQ4" s="35"/>
      <c r="AR4" s="35"/>
      <c r="AS4" s="35"/>
      <c r="AT4" s="35"/>
      <c r="AU4" s="34">
        <f t="shared" ref="AU4:BB4" si="0">$O4</f>
        <v>0.02</v>
      </c>
      <c r="AV4" s="34">
        <f t="shared" si="0"/>
        <v>0.02</v>
      </c>
      <c r="AW4" s="34">
        <f t="shared" si="0"/>
        <v>0.02</v>
      </c>
      <c r="AX4" s="34">
        <f t="shared" si="0"/>
        <v>0.02</v>
      </c>
      <c r="AY4" s="34">
        <f t="shared" si="0"/>
        <v>0.02</v>
      </c>
      <c r="AZ4" s="34">
        <f t="shared" si="0"/>
        <v>0.02</v>
      </c>
      <c r="BA4" s="34">
        <f t="shared" si="0"/>
        <v>0.02</v>
      </c>
      <c r="BB4" s="34">
        <f t="shared" si="0"/>
        <v>0.02</v>
      </c>
      <c r="BC4" s="35"/>
      <c r="BD4" s="34">
        <f>$O4</f>
        <v>0.02</v>
      </c>
      <c r="BE4" s="34">
        <f>$O4</f>
        <v>0.02</v>
      </c>
      <c r="BF4" s="34">
        <f>$O4</f>
        <v>0.02</v>
      </c>
      <c r="BG4" s="34">
        <f>$O4</f>
        <v>0.02</v>
      </c>
      <c r="BH4" s="34">
        <f>$O4</f>
        <v>0.02</v>
      </c>
      <c r="BI4" s="35"/>
      <c r="BJ4" s="34">
        <f>$O4</f>
        <v>0.02</v>
      </c>
      <c r="BK4" s="34">
        <f>$O4</f>
        <v>0.02</v>
      </c>
      <c r="BL4" s="34">
        <f>$O4</f>
        <v>0.02</v>
      </c>
      <c r="BM4" s="34">
        <f>$O4</f>
        <v>0.02</v>
      </c>
      <c r="BN4" s="34">
        <f>$O4</f>
        <v>0.02</v>
      </c>
      <c r="BO4" s="35"/>
      <c r="BP4" s="34">
        <f>$O4</f>
        <v>0.02</v>
      </c>
      <c r="BQ4" s="34">
        <f>$O4</f>
        <v>0.02</v>
      </c>
      <c r="BR4" s="34">
        <f>$O4</f>
        <v>0.02</v>
      </c>
      <c r="BS4" s="34">
        <f>$O4</f>
        <v>0.02</v>
      </c>
      <c r="BT4" s="34">
        <f>$O4</f>
        <v>0.02</v>
      </c>
      <c r="BU4" s="35"/>
      <c r="BV4" s="34">
        <f>$O4</f>
        <v>0.02</v>
      </c>
      <c r="BW4" s="35"/>
      <c r="BX4" s="34">
        <f>$O4</f>
        <v>0.02</v>
      </c>
      <c r="BY4" s="35"/>
      <c r="BZ4" s="34">
        <f>$O4</f>
        <v>0.02</v>
      </c>
      <c r="CA4" s="35"/>
    </row>
    <row r="5" spans="1:79" x14ac:dyDescent="0.25">
      <c r="O5" s="4" t="s">
        <v>311</v>
      </c>
      <c r="P5" s="34" t="str">
        <f>IF(ISBLANK(P$2),"",P$2+(ABS(P$3-P$2)*P$4))</f>
        <v/>
      </c>
      <c r="Q5" s="34" t="str">
        <f t="shared" ref="Q5:CA5" si="1">IF(ISBLANK(Q$2),"",Q$2+(ABS(Q$3-Q$2)*Q$4))</f>
        <v/>
      </c>
      <c r="R5" s="34" t="str">
        <f t="shared" si="1"/>
        <v/>
      </c>
      <c r="S5" s="34">
        <f t="shared" si="1"/>
        <v>76.5</v>
      </c>
      <c r="T5" s="34">
        <f t="shared" si="1"/>
        <v>76.5</v>
      </c>
      <c r="U5" s="34">
        <f t="shared" si="1"/>
        <v>40.799999999999997</v>
      </c>
      <c r="V5" s="34" t="str">
        <f t="shared" si="1"/>
        <v/>
      </c>
      <c r="W5" s="34" t="str">
        <f t="shared" si="1"/>
        <v/>
      </c>
      <c r="X5" s="34" t="str">
        <f t="shared" si="1"/>
        <v/>
      </c>
      <c r="Y5" s="34" t="str">
        <f t="shared" si="1"/>
        <v/>
      </c>
      <c r="Z5" s="34" t="str">
        <f t="shared" si="1"/>
        <v/>
      </c>
      <c r="AA5" s="34" t="str">
        <f t="shared" si="1"/>
        <v/>
      </c>
      <c r="AB5" s="34" t="str">
        <f t="shared" si="1"/>
        <v/>
      </c>
      <c r="AC5" s="34" t="str">
        <f t="shared" si="1"/>
        <v/>
      </c>
      <c r="AD5" s="34">
        <f t="shared" si="1"/>
        <v>76.5</v>
      </c>
      <c r="AE5" s="34">
        <f t="shared" si="1"/>
        <v>76.5</v>
      </c>
      <c r="AF5" s="34" t="str">
        <f t="shared" si="1"/>
        <v/>
      </c>
      <c r="AG5" s="34" t="str">
        <f t="shared" si="1"/>
        <v/>
      </c>
      <c r="AH5" s="34" t="str">
        <f t="shared" si="1"/>
        <v/>
      </c>
      <c r="AI5" s="34" t="str">
        <f t="shared" si="1"/>
        <v/>
      </c>
      <c r="AJ5" s="34" t="str">
        <f t="shared" si="1"/>
        <v/>
      </c>
      <c r="AK5" s="34" t="str">
        <f t="shared" si="1"/>
        <v/>
      </c>
      <c r="AL5" s="34" t="str">
        <f t="shared" si="1"/>
        <v/>
      </c>
      <c r="AM5" s="34">
        <f t="shared" si="1"/>
        <v>76.5</v>
      </c>
      <c r="AN5" s="34">
        <f t="shared" si="1"/>
        <v>76.5</v>
      </c>
      <c r="AO5" s="34" t="str">
        <f t="shared" si="1"/>
        <v/>
      </c>
      <c r="AP5" s="34" t="str">
        <f t="shared" si="1"/>
        <v/>
      </c>
      <c r="AQ5" s="34" t="str">
        <f t="shared" si="1"/>
        <v/>
      </c>
      <c r="AR5" s="34" t="str">
        <f t="shared" si="1"/>
        <v/>
      </c>
      <c r="AS5" s="34" t="str">
        <f t="shared" si="1"/>
        <v/>
      </c>
      <c r="AT5" s="34" t="str">
        <f t="shared" si="1"/>
        <v/>
      </c>
      <c r="AU5" s="34" t="str">
        <f t="shared" si="1"/>
        <v/>
      </c>
      <c r="AV5" s="34">
        <f t="shared" si="1"/>
        <v>76.5</v>
      </c>
      <c r="AW5" s="34">
        <f t="shared" si="1"/>
        <v>76.5</v>
      </c>
      <c r="AX5" s="34">
        <f t="shared" si="1"/>
        <v>2.6059999999999999</v>
      </c>
      <c r="AY5" s="34" t="str">
        <f t="shared" si="1"/>
        <v/>
      </c>
      <c r="AZ5" s="34">
        <f t="shared" si="1"/>
        <v>2.6059999999999999</v>
      </c>
      <c r="BA5" s="34" t="str">
        <f t="shared" si="1"/>
        <v/>
      </c>
      <c r="BB5" s="34">
        <f t="shared" si="1"/>
        <v>-144</v>
      </c>
      <c r="BC5" s="34" t="str">
        <f t="shared" si="1"/>
        <v/>
      </c>
      <c r="BD5" s="34">
        <f t="shared" si="1"/>
        <v>2.6059999999999999</v>
      </c>
      <c r="BE5" s="34" t="str">
        <f t="shared" si="1"/>
        <v/>
      </c>
      <c r="BF5" s="34">
        <f t="shared" si="1"/>
        <v>2.6059999999999999</v>
      </c>
      <c r="BG5" s="34" t="str">
        <f t="shared" si="1"/>
        <v/>
      </c>
      <c r="BH5" s="34">
        <f t="shared" si="1"/>
        <v>-144</v>
      </c>
      <c r="BI5" s="34" t="str">
        <f t="shared" si="1"/>
        <v/>
      </c>
      <c r="BJ5" s="34">
        <f t="shared" si="1"/>
        <v>2.6059999999999999</v>
      </c>
      <c r="BK5" s="34" t="str">
        <f t="shared" si="1"/>
        <v/>
      </c>
      <c r="BL5" s="34">
        <f t="shared" si="1"/>
        <v>2.6059999999999999</v>
      </c>
      <c r="BM5" s="34" t="str">
        <f t="shared" si="1"/>
        <v/>
      </c>
      <c r="BN5" s="34">
        <f t="shared" si="1"/>
        <v>-144</v>
      </c>
      <c r="BO5" s="34" t="str">
        <f t="shared" si="1"/>
        <v/>
      </c>
      <c r="BP5" s="34">
        <f t="shared" si="1"/>
        <v>2.6059999999999999</v>
      </c>
      <c r="BQ5" s="34" t="str">
        <f t="shared" si="1"/>
        <v/>
      </c>
      <c r="BR5" s="34">
        <f t="shared" si="1"/>
        <v>2.6059999999999999</v>
      </c>
      <c r="BS5" s="34" t="str">
        <f t="shared" si="1"/>
        <v/>
      </c>
      <c r="BT5" s="34">
        <f t="shared" si="1"/>
        <v>-144</v>
      </c>
      <c r="BU5" s="34" t="str">
        <f t="shared" si="1"/>
        <v/>
      </c>
      <c r="BV5" s="34">
        <f t="shared" si="1"/>
        <v>-192</v>
      </c>
      <c r="BW5" s="34" t="str">
        <f t="shared" si="1"/>
        <v/>
      </c>
      <c r="BX5" s="34">
        <f t="shared" si="1"/>
        <v>-192</v>
      </c>
      <c r="BY5" s="34" t="str">
        <f t="shared" si="1"/>
        <v/>
      </c>
      <c r="BZ5" s="34">
        <f t="shared" si="1"/>
        <v>-192</v>
      </c>
      <c r="CA5" s="34" t="str">
        <f t="shared" si="1"/>
        <v/>
      </c>
    </row>
    <row r="6" spans="1:79" x14ac:dyDescent="0.25">
      <c r="O6" s="4" t="s">
        <v>312</v>
      </c>
      <c r="P6" s="34" t="str">
        <f>IF(ISBLANK(P$3),"",P$3-(ABS(P$3-P$2)*P$4))</f>
        <v/>
      </c>
      <c r="Q6" s="34">
        <f t="shared" ref="Q6:CA6" si="2">IF(ISBLANK(Q$3),"",Q$3-(ABS(Q$3-Q$2)*Q$4))</f>
        <v>245</v>
      </c>
      <c r="R6" s="34" t="str">
        <f t="shared" si="2"/>
        <v/>
      </c>
      <c r="S6" s="34" t="str">
        <f t="shared" si="2"/>
        <v/>
      </c>
      <c r="T6" s="34" t="str">
        <f t="shared" si="2"/>
        <v/>
      </c>
      <c r="U6" s="34" t="str">
        <f t="shared" si="2"/>
        <v/>
      </c>
      <c r="V6" s="34">
        <f t="shared" si="2"/>
        <v>58.8</v>
      </c>
      <c r="W6" s="34">
        <f t="shared" si="2"/>
        <v>0</v>
      </c>
      <c r="X6" s="34" t="str">
        <f t="shared" si="2"/>
        <v/>
      </c>
      <c r="Y6" s="34" t="str">
        <f t="shared" si="2"/>
        <v/>
      </c>
      <c r="Z6" s="34" t="str">
        <f t="shared" si="2"/>
        <v/>
      </c>
      <c r="AA6" s="34" t="str">
        <f t="shared" si="2"/>
        <v/>
      </c>
      <c r="AB6" s="34" t="str">
        <f t="shared" si="2"/>
        <v/>
      </c>
      <c r="AC6" s="34">
        <f t="shared" si="2"/>
        <v>294</v>
      </c>
      <c r="AD6" s="34" t="str">
        <f t="shared" si="2"/>
        <v/>
      </c>
      <c r="AE6" s="34" t="str">
        <f t="shared" si="2"/>
        <v/>
      </c>
      <c r="AF6" s="34">
        <f t="shared" si="2"/>
        <v>0</v>
      </c>
      <c r="AG6" s="34" t="str">
        <f t="shared" si="2"/>
        <v/>
      </c>
      <c r="AH6" s="34" t="str">
        <f t="shared" si="2"/>
        <v/>
      </c>
      <c r="AI6" s="34" t="str">
        <f t="shared" si="2"/>
        <v/>
      </c>
      <c r="AJ6" s="34" t="str">
        <f t="shared" si="2"/>
        <v/>
      </c>
      <c r="AK6" s="34" t="str">
        <f t="shared" si="2"/>
        <v/>
      </c>
      <c r="AL6" s="34">
        <f t="shared" si="2"/>
        <v>294</v>
      </c>
      <c r="AM6" s="34" t="str">
        <f t="shared" si="2"/>
        <v/>
      </c>
      <c r="AN6" s="34" t="str">
        <f t="shared" si="2"/>
        <v/>
      </c>
      <c r="AO6" s="34">
        <f t="shared" si="2"/>
        <v>0</v>
      </c>
      <c r="AP6" s="34" t="str">
        <f t="shared" si="2"/>
        <v/>
      </c>
      <c r="AQ6" s="34" t="str">
        <f t="shared" si="2"/>
        <v/>
      </c>
      <c r="AR6" s="34" t="str">
        <f t="shared" si="2"/>
        <v/>
      </c>
      <c r="AS6" s="34" t="str">
        <f t="shared" si="2"/>
        <v/>
      </c>
      <c r="AT6" s="34" t="str">
        <f t="shared" si="2"/>
        <v/>
      </c>
      <c r="AU6" s="34">
        <f t="shared" si="2"/>
        <v>294</v>
      </c>
      <c r="AV6" s="34" t="str">
        <f t="shared" si="2"/>
        <v/>
      </c>
      <c r="AW6" s="34" t="str">
        <f t="shared" si="2"/>
        <v/>
      </c>
      <c r="AX6" s="34">
        <f t="shared" si="2"/>
        <v>2.8940000000000001</v>
      </c>
      <c r="AY6" s="34" t="str">
        <f t="shared" si="2"/>
        <v/>
      </c>
      <c r="AZ6" s="34">
        <f t="shared" si="2"/>
        <v>2.8940000000000001</v>
      </c>
      <c r="BA6" s="34" t="str">
        <f t="shared" si="2"/>
        <v/>
      </c>
      <c r="BB6" s="34">
        <f t="shared" si="2"/>
        <v>144</v>
      </c>
      <c r="BC6" s="34" t="str">
        <f t="shared" si="2"/>
        <v/>
      </c>
      <c r="BD6" s="34">
        <f t="shared" si="2"/>
        <v>2.8940000000000001</v>
      </c>
      <c r="BE6" s="34" t="str">
        <f t="shared" si="2"/>
        <v/>
      </c>
      <c r="BF6" s="34">
        <f t="shared" si="2"/>
        <v>2.8940000000000001</v>
      </c>
      <c r="BG6" s="34" t="str">
        <f t="shared" si="2"/>
        <v/>
      </c>
      <c r="BH6" s="34">
        <f t="shared" si="2"/>
        <v>144</v>
      </c>
      <c r="BI6" s="34" t="str">
        <f t="shared" si="2"/>
        <v/>
      </c>
      <c r="BJ6" s="34">
        <f t="shared" si="2"/>
        <v>2.8940000000000001</v>
      </c>
      <c r="BK6" s="34" t="str">
        <f t="shared" si="2"/>
        <v/>
      </c>
      <c r="BL6" s="34">
        <f t="shared" si="2"/>
        <v>2.8940000000000001</v>
      </c>
      <c r="BM6" s="34" t="str">
        <f t="shared" si="2"/>
        <v/>
      </c>
      <c r="BN6" s="34">
        <f t="shared" si="2"/>
        <v>144</v>
      </c>
      <c r="BO6" s="34" t="str">
        <f t="shared" si="2"/>
        <v/>
      </c>
      <c r="BP6" s="34">
        <f t="shared" si="2"/>
        <v>2.8940000000000001</v>
      </c>
      <c r="BQ6" s="34" t="str">
        <f t="shared" si="2"/>
        <v/>
      </c>
      <c r="BR6" s="34">
        <f t="shared" si="2"/>
        <v>2.8940000000000001</v>
      </c>
      <c r="BS6" s="34" t="str">
        <f t="shared" si="2"/>
        <v/>
      </c>
      <c r="BT6" s="34">
        <f t="shared" si="2"/>
        <v>144</v>
      </c>
      <c r="BU6" s="34" t="str">
        <f t="shared" si="2"/>
        <v/>
      </c>
      <c r="BV6" s="34">
        <f t="shared" si="2"/>
        <v>192</v>
      </c>
      <c r="BW6" s="34" t="str">
        <f t="shared" si="2"/>
        <v/>
      </c>
      <c r="BX6" s="34">
        <f t="shared" si="2"/>
        <v>192</v>
      </c>
      <c r="BY6" s="34" t="str">
        <f t="shared" si="2"/>
        <v/>
      </c>
      <c r="BZ6" s="34">
        <f t="shared" si="2"/>
        <v>192</v>
      </c>
      <c r="CA6" s="34" t="str">
        <f t="shared" si="2"/>
        <v/>
      </c>
    </row>
    <row r="7" spans="1:79" s="9" customFormat="1" ht="223.5" x14ac:dyDescent="0.25">
      <c r="A7" t="s">
        <v>204</v>
      </c>
      <c r="B7" t="s">
        <v>205</v>
      </c>
      <c r="C7" t="s">
        <v>203</v>
      </c>
      <c r="D7" t="s">
        <v>295</v>
      </c>
      <c r="E7" s="9" t="s">
        <v>307</v>
      </c>
      <c r="F7" s="9" t="s">
        <v>313</v>
      </c>
      <c r="G7" s="9" t="s">
        <v>314</v>
      </c>
      <c r="H7" s="59" t="s">
        <v>315</v>
      </c>
      <c r="I7" s="9" t="s">
        <v>325</v>
      </c>
      <c r="J7" s="9" t="s">
        <v>349</v>
      </c>
      <c r="K7" s="62" t="s">
        <v>362</v>
      </c>
      <c r="L7" s="9" t="s">
        <v>326</v>
      </c>
      <c r="M7" s="9" t="s">
        <v>304</v>
      </c>
      <c r="N7" s="9" t="s">
        <v>248</v>
      </c>
      <c r="O7" s="9" t="s">
        <v>206</v>
      </c>
      <c r="P7" s="82" t="s">
        <v>271</v>
      </c>
      <c r="Q7" s="73" t="s">
        <v>133</v>
      </c>
      <c r="R7" s="74" t="s">
        <v>133</v>
      </c>
      <c r="S7" s="73" t="s">
        <v>136</v>
      </c>
      <c r="T7" s="73" t="s">
        <v>138</v>
      </c>
      <c r="U7" s="73" t="s">
        <v>140</v>
      </c>
      <c r="V7" s="73" t="s">
        <v>141</v>
      </c>
      <c r="W7" s="73" t="s">
        <v>142</v>
      </c>
      <c r="X7" s="74" t="s">
        <v>252</v>
      </c>
      <c r="Y7" s="74" t="s">
        <v>253</v>
      </c>
      <c r="Z7" s="74" t="s">
        <v>254</v>
      </c>
      <c r="AA7" s="74" t="s">
        <v>280</v>
      </c>
      <c r="AB7" s="74" t="s">
        <v>255</v>
      </c>
      <c r="AC7" s="73" t="s">
        <v>143</v>
      </c>
      <c r="AD7" s="73" t="s">
        <v>146</v>
      </c>
      <c r="AE7" s="73" t="s">
        <v>148</v>
      </c>
      <c r="AF7" s="73" t="s">
        <v>150</v>
      </c>
      <c r="AG7" s="74" t="s">
        <v>259</v>
      </c>
      <c r="AH7" s="74" t="s">
        <v>256</v>
      </c>
      <c r="AI7" s="74" t="s">
        <v>257</v>
      </c>
      <c r="AJ7" s="74" t="s">
        <v>279</v>
      </c>
      <c r="AK7" s="74" t="s">
        <v>258</v>
      </c>
      <c r="AL7" s="73" t="s">
        <v>151</v>
      </c>
      <c r="AM7" s="73" t="s">
        <v>153</v>
      </c>
      <c r="AN7" s="73" t="s">
        <v>155</v>
      </c>
      <c r="AO7" s="73" t="s">
        <v>157</v>
      </c>
      <c r="AP7" s="74" t="s">
        <v>260</v>
      </c>
      <c r="AQ7" s="74" t="s">
        <v>261</v>
      </c>
      <c r="AR7" s="74" t="s">
        <v>262</v>
      </c>
      <c r="AS7" s="74" t="s">
        <v>281</v>
      </c>
      <c r="AT7" s="74" t="s">
        <v>263</v>
      </c>
      <c r="AU7" s="73" t="s">
        <v>158</v>
      </c>
      <c r="AV7" s="73" t="s">
        <v>160</v>
      </c>
      <c r="AW7" s="73" t="s">
        <v>162</v>
      </c>
      <c r="AX7" s="73" t="s">
        <v>164</v>
      </c>
      <c r="AY7" s="75" t="s">
        <v>328</v>
      </c>
      <c r="AZ7" s="73" t="s">
        <v>167</v>
      </c>
      <c r="BA7" s="75" t="s">
        <v>329</v>
      </c>
      <c r="BB7" s="73" t="s">
        <v>251</v>
      </c>
      <c r="BC7" s="74" t="s">
        <v>251</v>
      </c>
      <c r="BD7" s="73" t="s">
        <v>169</v>
      </c>
      <c r="BE7" s="75" t="s">
        <v>330</v>
      </c>
      <c r="BF7" s="73" t="s">
        <v>170</v>
      </c>
      <c r="BG7" s="75" t="s">
        <v>331</v>
      </c>
      <c r="BH7" s="73" t="s">
        <v>172</v>
      </c>
      <c r="BI7" s="74" t="s">
        <v>172</v>
      </c>
      <c r="BJ7" s="73" t="s">
        <v>174</v>
      </c>
      <c r="BK7" s="75" t="s">
        <v>332</v>
      </c>
      <c r="BL7" s="73" t="s">
        <v>176</v>
      </c>
      <c r="BM7" s="75" t="s">
        <v>333</v>
      </c>
      <c r="BN7" s="73" t="s">
        <v>178</v>
      </c>
      <c r="BO7" s="74" t="s">
        <v>178</v>
      </c>
      <c r="BP7" s="73" t="s">
        <v>181</v>
      </c>
      <c r="BQ7" s="75" t="s">
        <v>334</v>
      </c>
      <c r="BR7" s="73" t="s">
        <v>182</v>
      </c>
      <c r="BS7" s="75" t="s">
        <v>335</v>
      </c>
      <c r="BT7" s="73" t="s">
        <v>183</v>
      </c>
      <c r="BU7" s="74" t="s">
        <v>183</v>
      </c>
      <c r="BV7" s="73" t="s">
        <v>186</v>
      </c>
      <c r="BW7" s="74" t="s">
        <v>186</v>
      </c>
      <c r="BX7" s="73" t="s">
        <v>189</v>
      </c>
      <c r="BY7" s="74" t="s">
        <v>189</v>
      </c>
      <c r="BZ7" s="73" t="s">
        <v>192</v>
      </c>
      <c r="CA7" s="76" t="s">
        <v>192</v>
      </c>
    </row>
    <row r="8" spans="1:79" x14ac:dyDescent="0.25">
      <c r="I8" t="s">
        <v>117</v>
      </c>
      <c r="J8" t="s">
        <v>117</v>
      </c>
      <c r="M8" t="s">
        <v>250</v>
      </c>
      <c r="N8" t="s">
        <v>249</v>
      </c>
      <c r="P8" s="83" t="s">
        <v>113</v>
      </c>
      <c r="Q8" s="78" t="s">
        <v>115</v>
      </c>
      <c r="R8" s="79" t="s">
        <v>111</v>
      </c>
      <c r="S8" s="78" t="s">
        <v>111</v>
      </c>
      <c r="T8" s="78" t="s">
        <v>111</v>
      </c>
      <c r="U8" s="78" t="s">
        <v>112</v>
      </c>
      <c r="V8" s="78" t="s">
        <v>112</v>
      </c>
      <c r="W8" s="78" t="s">
        <v>282</v>
      </c>
      <c r="X8" s="79" t="s">
        <v>111</v>
      </c>
      <c r="Y8" s="79" t="s">
        <v>118</v>
      </c>
      <c r="Z8" s="79" t="s">
        <v>111</v>
      </c>
      <c r="AA8" s="79" t="s">
        <v>111</v>
      </c>
      <c r="AB8" s="79" t="s">
        <v>118</v>
      </c>
      <c r="AC8" s="78" t="s">
        <v>115</v>
      </c>
      <c r="AD8" s="78" t="s">
        <v>111</v>
      </c>
      <c r="AE8" s="78" t="s">
        <v>111</v>
      </c>
      <c r="AF8" s="78" t="s">
        <v>282</v>
      </c>
      <c r="AG8" s="79" t="s">
        <v>111</v>
      </c>
      <c r="AH8" s="79" t="s">
        <v>118</v>
      </c>
      <c r="AI8" s="79" t="s">
        <v>111</v>
      </c>
      <c r="AJ8" s="79" t="s">
        <v>111</v>
      </c>
      <c r="AK8" s="79" t="s">
        <v>118</v>
      </c>
      <c r="AL8" s="78" t="s">
        <v>115</v>
      </c>
      <c r="AM8" s="78" t="s">
        <v>111</v>
      </c>
      <c r="AN8" s="78" t="s">
        <v>111</v>
      </c>
      <c r="AO8" s="78" t="s">
        <v>282</v>
      </c>
      <c r="AP8" s="79" t="s">
        <v>111</v>
      </c>
      <c r="AQ8" s="79" t="s">
        <v>118</v>
      </c>
      <c r="AR8" s="79" t="s">
        <v>111</v>
      </c>
      <c r="AS8" s="79" t="s">
        <v>111</v>
      </c>
      <c r="AT8" s="79" t="s">
        <v>118</v>
      </c>
      <c r="AU8" s="78" t="s">
        <v>115</v>
      </c>
      <c r="AV8" s="78" t="s">
        <v>111</v>
      </c>
      <c r="AW8" s="78" t="s">
        <v>111</v>
      </c>
      <c r="AX8" s="78" t="s">
        <v>117</v>
      </c>
      <c r="AY8" s="80" t="s">
        <v>117</v>
      </c>
      <c r="AZ8" s="78" t="s">
        <v>117</v>
      </c>
      <c r="BA8" s="80" t="s">
        <v>117</v>
      </c>
      <c r="BB8" s="78" t="s">
        <v>115</v>
      </c>
      <c r="BC8" s="79" t="s">
        <v>111</v>
      </c>
      <c r="BD8" s="78" t="s">
        <v>117</v>
      </c>
      <c r="BE8" s="80" t="s">
        <v>117</v>
      </c>
      <c r="BF8" s="78" t="s">
        <v>117</v>
      </c>
      <c r="BG8" s="80" t="s">
        <v>117</v>
      </c>
      <c r="BH8" s="78" t="s">
        <v>115</v>
      </c>
      <c r="BI8" s="79" t="s">
        <v>111</v>
      </c>
      <c r="BJ8" s="78" t="s">
        <v>117</v>
      </c>
      <c r="BK8" s="80" t="s">
        <v>117</v>
      </c>
      <c r="BL8" s="78" t="s">
        <v>117</v>
      </c>
      <c r="BM8" s="80" t="s">
        <v>117</v>
      </c>
      <c r="BN8" s="78" t="s">
        <v>115</v>
      </c>
      <c r="BO8" s="79" t="s">
        <v>111</v>
      </c>
      <c r="BP8" s="78" t="s">
        <v>117</v>
      </c>
      <c r="BQ8" s="80" t="s">
        <v>117</v>
      </c>
      <c r="BR8" s="78" t="s">
        <v>117</v>
      </c>
      <c r="BS8" s="80" t="s">
        <v>117</v>
      </c>
      <c r="BT8" s="78" t="s">
        <v>115</v>
      </c>
      <c r="BU8" s="79" t="s">
        <v>111</v>
      </c>
      <c r="BV8" s="78" t="s">
        <v>195</v>
      </c>
      <c r="BW8" s="79" t="s">
        <v>111</v>
      </c>
      <c r="BX8" s="78" t="s">
        <v>195</v>
      </c>
      <c r="BY8" s="79" t="s">
        <v>111</v>
      </c>
      <c r="BZ8" s="78" t="s">
        <v>195</v>
      </c>
      <c r="CA8" s="81" t="s">
        <v>111</v>
      </c>
    </row>
    <row r="9" spans="1:79" x14ac:dyDescent="0.25">
      <c r="A9" t="s">
        <v>369</v>
      </c>
      <c r="B9" s="71" t="s">
        <v>370</v>
      </c>
      <c r="C9" t="s">
        <v>389</v>
      </c>
      <c r="D9" t="s">
        <v>363</v>
      </c>
      <c r="E9" t="s">
        <v>367</v>
      </c>
      <c r="F9" t="s">
        <v>361</v>
      </c>
      <c r="G9" t="s">
        <v>365</v>
      </c>
      <c r="H9" t="s">
        <v>371</v>
      </c>
      <c r="I9" s="65">
        <v>0</v>
      </c>
      <c r="J9">
        <v>3.3170000000000002</v>
      </c>
      <c r="K9" t="s">
        <v>361</v>
      </c>
      <c r="L9" t="s">
        <v>372</v>
      </c>
      <c r="M9" t="s">
        <v>375</v>
      </c>
      <c r="N9">
        <v>148</v>
      </c>
      <c r="O9" s="25">
        <v>1</v>
      </c>
      <c r="P9" s="5">
        <v>148.35</v>
      </c>
      <c r="Q9" s="5">
        <v>39</v>
      </c>
      <c r="R9" s="5">
        <v>26.13</v>
      </c>
      <c r="S9" s="5">
        <v>160.88900000000001</v>
      </c>
      <c r="T9" s="5">
        <v>157.81</v>
      </c>
      <c r="U9" s="5">
        <v>49.89</v>
      </c>
      <c r="V9" s="5">
        <v>50.076000000000001</v>
      </c>
      <c r="W9" s="5">
        <v>0</v>
      </c>
      <c r="X9" s="5">
        <v>648.79999999999995</v>
      </c>
      <c r="Y9" s="5">
        <v>684</v>
      </c>
      <c r="Z9" s="5">
        <v>25.28</v>
      </c>
      <c r="AA9" s="5">
        <v>25.28</v>
      </c>
      <c r="AB9" s="5">
        <v>837</v>
      </c>
      <c r="AC9" s="5">
        <v>38</v>
      </c>
      <c r="AD9" s="5">
        <v>106.764</v>
      </c>
      <c r="AE9" s="5">
        <v>106.127</v>
      </c>
      <c r="AF9" s="5">
        <v>0</v>
      </c>
      <c r="AG9" s="5">
        <v>647.75</v>
      </c>
      <c r="AH9" s="5">
        <v>659</v>
      </c>
      <c r="AI9" s="5">
        <v>26.33</v>
      </c>
      <c r="AJ9" s="5">
        <v>25.28</v>
      </c>
      <c r="AK9" s="5">
        <v>798</v>
      </c>
      <c r="AL9" s="5">
        <v>39</v>
      </c>
      <c r="AM9" s="5">
        <v>98.977999999999994</v>
      </c>
      <c r="AN9" s="5">
        <v>96.876999999999995</v>
      </c>
      <c r="AO9" s="5">
        <v>0</v>
      </c>
      <c r="AP9" s="5">
        <v>649.85</v>
      </c>
      <c r="AQ9" s="5">
        <v>662</v>
      </c>
      <c r="AR9" s="5">
        <v>25.28</v>
      </c>
      <c r="AS9" s="5">
        <v>24.23</v>
      </c>
      <c r="AT9" s="5">
        <v>825</v>
      </c>
      <c r="AU9" s="5">
        <v>38</v>
      </c>
      <c r="AV9" s="5">
        <v>105.458</v>
      </c>
      <c r="AW9" s="5">
        <v>103.723</v>
      </c>
      <c r="AX9" s="5">
        <v>2.8039999999999998</v>
      </c>
      <c r="AY9" s="5">
        <v>3.21</v>
      </c>
      <c r="AZ9" s="5">
        <v>2.798</v>
      </c>
      <c r="BA9" s="5">
        <v>3.2069999999999999</v>
      </c>
      <c r="BB9" s="5">
        <v>12</v>
      </c>
      <c r="BC9" s="5">
        <v>7.9359999999999999</v>
      </c>
      <c r="BD9" s="5">
        <v>2.7959999999999998</v>
      </c>
      <c r="BE9" s="5">
        <v>3.2050000000000001</v>
      </c>
      <c r="BF9" s="5">
        <v>2.79</v>
      </c>
      <c r="BG9" s="5">
        <v>3.206</v>
      </c>
      <c r="BH9" s="5">
        <v>-7</v>
      </c>
      <c r="BI9" s="5">
        <v>-4.4109999999999996</v>
      </c>
      <c r="BJ9" s="5">
        <v>2.8050000000000002</v>
      </c>
      <c r="BK9" s="5">
        <v>3.2029999999999998</v>
      </c>
      <c r="BL9" s="5">
        <v>2.8029999999999999</v>
      </c>
      <c r="BM9" s="5">
        <v>3.2069999999999999</v>
      </c>
      <c r="BN9" s="5">
        <v>-5</v>
      </c>
      <c r="BO9" s="5">
        <v>-3.5489999999999999</v>
      </c>
      <c r="BP9" s="5">
        <v>2.8039999999999998</v>
      </c>
      <c r="BQ9" s="5">
        <v>3.206</v>
      </c>
      <c r="BR9" s="5">
        <v>2.7959999999999998</v>
      </c>
      <c r="BS9" s="5">
        <v>3.2040000000000002</v>
      </c>
      <c r="BT9" s="5">
        <v>-16</v>
      </c>
      <c r="BU9" s="5">
        <v>-10.500999999999999</v>
      </c>
      <c r="BV9" s="5">
        <v>-3</v>
      </c>
      <c r="BW9" s="5">
        <v>-23.187999999999999</v>
      </c>
      <c r="BX9" s="5">
        <v>-0.9</v>
      </c>
      <c r="BY9" s="5">
        <v>-6.3650000000000002</v>
      </c>
      <c r="BZ9" s="5">
        <v>-4</v>
      </c>
      <c r="CA9" s="5">
        <v>-29.614000000000001</v>
      </c>
    </row>
    <row r="10" spans="1:79" x14ac:dyDescent="0.25">
      <c r="A10" t="s">
        <v>369</v>
      </c>
      <c r="B10" s="71" t="s">
        <v>370</v>
      </c>
      <c r="C10" t="s">
        <v>390</v>
      </c>
      <c r="D10" t="s">
        <v>363</v>
      </c>
      <c r="E10" t="s">
        <v>367</v>
      </c>
      <c r="F10" t="s">
        <v>361</v>
      </c>
      <c r="G10" t="s">
        <v>365</v>
      </c>
      <c r="H10" t="s">
        <v>371</v>
      </c>
      <c r="I10" s="65">
        <v>-0.05</v>
      </c>
      <c r="J10">
        <v>3.19</v>
      </c>
      <c r="K10" t="s">
        <v>361</v>
      </c>
      <c r="L10" t="s">
        <v>372</v>
      </c>
      <c r="M10" t="s">
        <v>368</v>
      </c>
      <c r="N10">
        <v>148</v>
      </c>
      <c r="O10" s="25">
        <v>1</v>
      </c>
      <c r="P10" s="5">
        <v>148.35</v>
      </c>
      <c r="Q10" s="5">
        <v>36</v>
      </c>
      <c r="R10" s="5">
        <v>24.32</v>
      </c>
      <c r="S10" s="5">
        <v>166.596</v>
      </c>
      <c r="T10" s="5">
        <v>160.40199999999999</v>
      </c>
      <c r="U10" s="5">
        <v>49.887999999999998</v>
      </c>
      <c r="V10" s="5">
        <v>50.066000000000003</v>
      </c>
      <c r="W10" s="5">
        <v>0</v>
      </c>
      <c r="X10" s="5">
        <v>649.86</v>
      </c>
      <c r="Y10" s="5">
        <v>693</v>
      </c>
      <c r="Z10" s="5">
        <v>24.23</v>
      </c>
      <c r="AA10" s="5">
        <v>24.22</v>
      </c>
      <c r="AB10" s="5">
        <v>849</v>
      </c>
      <c r="AC10" s="5">
        <v>36</v>
      </c>
      <c r="AD10" s="5">
        <v>107.47199999999999</v>
      </c>
      <c r="AE10" s="5">
        <v>103.56699999999999</v>
      </c>
      <c r="AF10" s="5">
        <v>0</v>
      </c>
      <c r="AG10" s="5">
        <v>651.97</v>
      </c>
      <c r="AH10" s="5">
        <v>669</v>
      </c>
      <c r="AI10" s="5">
        <v>22.12</v>
      </c>
      <c r="AJ10" s="5">
        <v>22.12</v>
      </c>
      <c r="AK10" s="5">
        <v>844</v>
      </c>
      <c r="AL10" s="5">
        <v>33</v>
      </c>
      <c r="AM10" s="5">
        <v>105.56699999999999</v>
      </c>
      <c r="AN10" s="5">
        <v>100.989</v>
      </c>
      <c r="AO10" s="5">
        <v>0</v>
      </c>
      <c r="AP10" s="5">
        <v>651.97</v>
      </c>
      <c r="AQ10" s="5">
        <v>681</v>
      </c>
      <c r="AR10" s="5">
        <v>23.17</v>
      </c>
      <c r="AS10" s="5">
        <v>22.12</v>
      </c>
      <c r="AT10" s="5">
        <v>822</v>
      </c>
      <c r="AU10" s="5">
        <v>34</v>
      </c>
      <c r="AV10" s="5">
        <v>104.399</v>
      </c>
      <c r="AW10" s="5">
        <v>102.749</v>
      </c>
      <c r="AX10" s="5">
        <v>2.7440000000000002</v>
      </c>
      <c r="AY10" s="5">
        <v>3.1520000000000001</v>
      </c>
      <c r="AZ10" s="5">
        <v>2.7370000000000001</v>
      </c>
      <c r="BA10" s="5">
        <v>3.15</v>
      </c>
      <c r="BB10" s="5">
        <v>13</v>
      </c>
      <c r="BC10" s="5">
        <v>8.6890000000000001</v>
      </c>
      <c r="BD10" s="5">
        <v>2.7349999999999999</v>
      </c>
      <c r="BE10" s="5">
        <v>3.1480000000000001</v>
      </c>
      <c r="BF10" s="5">
        <v>2.7290000000000001</v>
      </c>
      <c r="BG10" s="5">
        <v>3.1480000000000001</v>
      </c>
      <c r="BH10" s="5">
        <v>-11</v>
      </c>
      <c r="BI10" s="5">
        <v>-7.3949999999999996</v>
      </c>
      <c r="BJ10" s="5">
        <v>2.742</v>
      </c>
      <c r="BK10" s="5">
        <v>3.1469999999999998</v>
      </c>
      <c r="BL10" s="5">
        <v>2.74</v>
      </c>
      <c r="BM10" s="5">
        <v>3.1520000000000001</v>
      </c>
      <c r="BN10" s="5">
        <v>-6</v>
      </c>
      <c r="BO10" s="5">
        <v>-3.9540000000000002</v>
      </c>
      <c r="BP10" s="5">
        <v>2.7429999999999999</v>
      </c>
      <c r="BQ10" s="5">
        <v>3.149</v>
      </c>
      <c r="BR10" s="5">
        <v>2.7349999999999999</v>
      </c>
      <c r="BS10" s="5">
        <v>3.1459999999999999</v>
      </c>
      <c r="BT10" s="5">
        <v>-17</v>
      </c>
      <c r="BU10" s="5">
        <v>-11.603</v>
      </c>
      <c r="BV10" s="5">
        <v>-4</v>
      </c>
      <c r="BW10" s="5">
        <v>-27.565999999999999</v>
      </c>
      <c r="BX10" s="5">
        <v>-0.2</v>
      </c>
      <c r="BY10" s="5">
        <v>-1.5880000000000001</v>
      </c>
      <c r="BZ10" s="5">
        <v>-4</v>
      </c>
      <c r="CA10" s="5">
        <v>-26.292999999999999</v>
      </c>
    </row>
    <row r="11" spans="1:79" x14ac:dyDescent="0.25">
      <c r="A11" t="s">
        <v>369</v>
      </c>
      <c r="B11" s="71" t="s">
        <v>370</v>
      </c>
      <c r="C11" t="s">
        <v>391</v>
      </c>
      <c r="D11" t="s">
        <v>363</v>
      </c>
      <c r="E11" t="s">
        <v>367</v>
      </c>
      <c r="F11" t="s">
        <v>361</v>
      </c>
      <c r="G11" t="s">
        <v>365</v>
      </c>
      <c r="H11" t="s">
        <v>371</v>
      </c>
      <c r="I11" s="65">
        <v>-0.05</v>
      </c>
      <c r="J11">
        <v>3.19</v>
      </c>
      <c r="K11" t="s">
        <v>361</v>
      </c>
      <c r="L11" t="s">
        <v>372</v>
      </c>
      <c r="M11" t="s">
        <v>366</v>
      </c>
      <c r="N11">
        <v>148</v>
      </c>
      <c r="O11" s="25">
        <v>1</v>
      </c>
      <c r="P11" s="5">
        <v>148.34899999999999</v>
      </c>
      <c r="Q11" s="5">
        <v>35</v>
      </c>
      <c r="R11" s="5">
        <v>23.38</v>
      </c>
      <c r="S11" s="5">
        <v>171.34399999999999</v>
      </c>
      <c r="T11" s="5">
        <v>178.72200000000001</v>
      </c>
      <c r="U11" s="5">
        <v>49.924999999999997</v>
      </c>
      <c r="V11" s="5">
        <v>50.112000000000002</v>
      </c>
      <c r="W11" s="5">
        <v>0</v>
      </c>
      <c r="X11" s="5">
        <v>653.02</v>
      </c>
      <c r="Y11" s="5">
        <v>694</v>
      </c>
      <c r="Z11" s="5">
        <v>21.07</v>
      </c>
      <c r="AA11" s="5">
        <v>21.07</v>
      </c>
      <c r="AB11" s="5">
        <v>829</v>
      </c>
      <c r="AC11" s="5">
        <v>31</v>
      </c>
      <c r="AD11" s="5">
        <v>98.024000000000001</v>
      </c>
      <c r="AE11" s="5">
        <v>96.27</v>
      </c>
      <c r="AF11" s="5">
        <v>0</v>
      </c>
      <c r="AG11" s="5">
        <v>649.86</v>
      </c>
      <c r="AH11" s="5">
        <v>665</v>
      </c>
      <c r="AI11" s="5">
        <v>24.23</v>
      </c>
      <c r="AJ11" s="5">
        <v>24.22</v>
      </c>
      <c r="AK11" s="5">
        <v>838</v>
      </c>
      <c r="AL11" s="5">
        <v>36</v>
      </c>
      <c r="AM11" s="5">
        <v>113.184</v>
      </c>
      <c r="AN11" s="5">
        <v>112.78400000000001</v>
      </c>
      <c r="AO11" s="5">
        <v>0</v>
      </c>
      <c r="AP11" s="5">
        <v>647.75</v>
      </c>
      <c r="AQ11" s="5">
        <v>672</v>
      </c>
      <c r="AR11" s="5">
        <v>26.33</v>
      </c>
      <c r="AS11" s="5">
        <v>26.33</v>
      </c>
      <c r="AT11" s="5">
        <v>820</v>
      </c>
      <c r="AU11" s="5">
        <v>39</v>
      </c>
      <c r="AV11" s="5">
        <v>108.078</v>
      </c>
      <c r="AW11" s="5">
        <v>100.06</v>
      </c>
      <c r="AX11" s="5">
        <v>2.7429999999999999</v>
      </c>
      <c r="AY11" s="5">
        <v>3.1509999999999998</v>
      </c>
      <c r="AZ11" s="5">
        <v>2.7360000000000002</v>
      </c>
      <c r="BA11" s="5">
        <v>3.149</v>
      </c>
      <c r="BB11" s="5">
        <v>14</v>
      </c>
      <c r="BC11" s="5">
        <v>9.1910000000000007</v>
      </c>
      <c r="BD11" s="5">
        <v>2.7360000000000002</v>
      </c>
      <c r="BE11" s="5">
        <v>3.1440000000000001</v>
      </c>
      <c r="BF11" s="5">
        <v>2.7309999999999999</v>
      </c>
      <c r="BG11" s="5">
        <v>3.1459999999999999</v>
      </c>
      <c r="BH11" s="5">
        <v>-9</v>
      </c>
      <c r="BI11" s="5">
        <v>-5.7549999999999999</v>
      </c>
      <c r="BJ11" s="5">
        <v>2.7429999999999999</v>
      </c>
      <c r="BK11" s="5">
        <v>3.1480000000000001</v>
      </c>
      <c r="BL11" s="5">
        <v>2.7389999999999999</v>
      </c>
      <c r="BM11" s="5">
        <v>3.15</v>
      </c>
      <c r="BN11" s="5">
        <v>-6</v>
      </c>
      <c r="BO11" s="5">
        <v>-3.8519999999999999</v>
      </c>
      <c r="BP11" s="5">
        <v>2.7429999999999999</v>
      </c>
      <c r="BQ11" s="5">
        <v>3.1480000000000001</v>
      </c>
      <c r="BR11" s="5">
        <v>2.7320000000000002</v>
      </c>
      <c r="BS11" s="5">
        <v>3.1440000000000001</v>
      </c>
      <c r="BT11" s="5">
        <v>-12</v>
      </c>
      <c r="BU11" s="5">
        <v>-8.1289999999999996</v>
      </c>
      <c r="BV11" s="5">
        <v>-3</v>
      </c>
      <c r="BW11" s="5">
        <v>-21.974</v>
      </c>
      <c r="BX11" s="5">
        <v>0.02</v>
      </c>
      <c r="BY11" s="5">
        <v>0.115</v>
      </c>
      <c r="BZ11" s="5">
        <v>-4</v>
      </c>
      <c r="CA11" s="5">
        <v>-29.454000000000001</v>
      </c>
    </row>
    <row r="12" spans="1:79" x14ac:dyDescent="0.25">
      <c r="A12" t="s">
        <v>369</v>
      </c>
      <c r="B12" s="71" t="s">
        <v>370</v>
      </c>
      <c r="C12" t="s">
        <v>392</v>
      </c>
      <c r="D12" t="s">
        <v>363</v>
      </c>
      <c r="E12" t="s">
        <v>367</v>
      </c>
      <c r="F12" t="s">
        <v>361</v>
      </c>
      <c r="G12" t="s">
        <v>365</v>
      </c>
      <c r="H12" t="s">
        <v>371</v>
      </c>
      <c r="I12" s="65">
        <v>0.05</v>
      </c>
      <c r="J12">
        <v>3.464</v>
      </c>
      <c r="K12" t="s">
        <v>361</v>
      </c>
      <c r="L12" t="s">
        <v>372</v>
      </c>
      <c r="M12" t="s">
        <v>366</v>
      </c>
      <c r="N12">
        <v>148</v>
      </c>
      <c r="O12" s="25">
        <v>1</v>
      </c>
      <c r="P12" s="5">
        <v>148.35</v>
      </c>
      <c r="Q12" s="5">
        <v>31</v>
      </c>
      <c r="R12" s="5">
        <v>20.94</v>
      </c>
      <c r="S12" s="5">
        <v>166.29</v>
      </c>
      <c r="T12" s="5">
        <v>170.21</v>
      </c>
      <c r="U12" s="5">
        <v>49.9</v>
      </c>
      <c r="V12" s="5">
        <v>50.11</v>
      </c>
      <c r="W12" s="5">
        <v>0</v>
      </c>
      <c r="X12" s="5">
        <v>651.97</v>
      </c>
      <c r="Y12" s="5">
        <v>686</v>
      </c>
      <c r="Z12" s="5">
        <v>22.12</v>
      </c>
      <c r="AA12" s="5">
        <v>22.12</v>
      </c>
      <c r="AB12" s="5">
        <v>807</v>
      </c>
      <c r="AC12" s="5">
        <v>33</v>
      </c>
      <c r="AD12" s="5">
        <v>91.314999999999998</v>
      </c>
      <c r="AE12" s="5">
        <v>90.822999999999993</v>
      </c>
      <c r="AF12" s="5">
        <v>0</v>
      </c>
      <c r="AG12" s="5">
        <v>649.86</v>
      </c>
      <c r="AH12" s="5">
        <v>672</v>
      </c>
      <c r="AI12" s="5">
        <v>24.22</v>
      </c>
      <c r="AJ12" s="5">
        <v>24.23</v>
      </c>
      <c r="AK12" s="5">
        <v>826</v>
      </c>
      <c r="AL12" s="5">
        <v>36</v>
      </c>
      <c r="AM12" s="5">
        <v>103.399</v>
      </c>
      <c r="AN12" s="5">
        <v>104.48</v>
      </c>
      <c r="AO12" s="5">
        <v>0</v>
      </c>
      <c r="AP12" s="5">
        <v>647.75</v>
      </c>
      <c r="AQ12" s="5">
        <v>677</v>
      </c>
      <c r="AR12" s="5">
        <v>26.33</v>
      </c>
      <c r="AS12" s="5">
        <v>26.33</v>
      </c>
      <c r="AT12" s="5">
        <v>827</v>
      </c>
      <c r="AU12" s="5">
        <v>39</v>
      </c>
      <c r="AV12" s="5">
        <v>100.11499999999999</v>
      </c>
      <c r="AW12" s="5">
        <v>96.792000000000002</v>
      </c>
      <c r="AX12" s="5">
        <v>2.8679999999999999</v>
      </c>
      <c r="AY12" s="5">
        <v>3.2730000000000001</v>
      </c>
      <c r="AZ12" s="5">
        <v>2.859</v>
      </c>
      <c r="BA12" s="5">
        <v>3.2719999999999998</v>
      </c>
      <c r="BB12" s="5">
        <v>13</v>
      </c>
      <c r="BC12" s="5">
        <v>8.8670000000000009</v>
      </c>
      <c r="BD12" s="5">
        <v>2.8639999999999999</v>
      </c>
      <c r="BE12" s="5">
        <v>3.262</v>
      </c>
      <c r="BF12" s="5">
        <v>2.8540000000000001</v>
      </c>
      <c r="BG12" s="5">
        <v>3.27</v>
      </c>
      <c r="BH12" s="5">
        <v>-2</v>
      </c>
      <c r="BI12" s="5">
        <v>-1.468</v>
      </c>
      <c r="BJ12" s="5">
        <v>2.867</v>
      </c>
      <c r="BK12" s="5">
        <v>3.27</v>
      </c>
      <c r="BL12" s="5">
        <v>2.863</v>
      </c>
      <c r="BM12" s="5">
        <v>3.2730000000000001</v>
      </c>
      <c r="BN12" s="5">
        <v>-5</v>
      </c>
      <c r="BO12" s="5">
        <v>-3.45</v>
      </c>
      <c r="BP12" s="5">
        <v>2.8639999999999999</v>
      </c>
      <c r="BQ12" s="5">
        <v>3.2719999999999998</v>
      </c>
      <c r="BR12" s="5">
        <v>2.8570000000000002</v>
      </c>
      <c r="BS12" s="5">
        <v>3.2679999999999998</v>
      </c>
      <c r="BT12" s="5">
        <v>-11</v>
      </c>
      <c r="BU12" s="5">
        <v>-7.2969999999999997</v>
      </c>
      <c r="BV12" s="5">
        <v>-3</v>
      </c>
      <c r="BW12" s="5">
        <v>-20.66</v>
      </c>
      <c r="BX12" s="5">
        <v>-0.9</v>
      </c>
      <c r="BY12" s="5">
        <v>-5.7919999999999998</v>
      </c>
      <c r="BZ12" s="5">
        <v>-4</v>
      </c>
      <c r="CA12" s="5">
        <v>-27.193999999999999</v>
      </c>
    </row>
    <row r="13" spans="1:79" x14ac:dyDescent="0.25">
      <c r="A13" t="s">
        <v>369</v>
      </c>
      <c r="B13" s="71" t="s">
        <v>370</v>
      </c>
      <c r="C13" t="s">
        <v>393</v>
      </c>
      <c r="D13" t="s">
        <v>363</v>
      </c>
      <c r="E13" t="s">
        <v>367</v>
      </c>
      <c r="F13" t="s">
        <v>361</v>
      </c>
      <c r="G13" t="s">
        <v>365</v>
      </c>
      <c r="H13" t="s">
        <v>371</v>
      </c>
      <c r="I13" s="65">
        <v>0.05</v>
      </c>
      <c r="J13">
        <v>3.464</v>
      </c>
      <c r="K13" t="s">
        <v>361</v>
      </c>
      <c r="L13" t="s">
        <v>372</v>
      </c>
      <c r="M13" t="s">
        <v>368</v>
      </c>
      <c r="N13">
        <v>148</v>
      </c>
      <c r="O13" s="25">
        <v>1</v>
      </c>
      <c r="P13" s="5">
        <v>148.35</v>
      </c>
      <c r="Q13" s="5">
        <v>34</v>
      </c>
      <c r="R13" s="5">
        <v>23.08</v>
      </c>
      <c r="S13" s="5">
        <v>164.52699999999999</v>
      </c>
      <c r="T13" s="5">
        <v>165.87100000000001</v>
      </c>
      <c r="U13" s="5">
        <v>49.901000000000003</v>
      </c>
      <c r="V13" s="5">
        <v>50.091999999999999</v>
      </c>
      <c r="W13" s="5">
        <v>0</v>
      </c>
      <c r="X13" s="5">
        <v>655.12</v>
      </c>
      <c r="Y13" s="5">
        <v>712</v>
      </c>
      <c r="Z13" s="5">
        <v>18.96</v>
      </c>
      <c r="AA13" s="5">
        <v>18.96</v>
      </c>
      <c r="AB13" s="5">
        <v>808</v>
      </c>
      <c r="AC13" s="5">
        <v>28</v>
      </c>
      <c r="AD13" s="5">
        <v>91.05</v>
      </c>
      <c r="AE13" s="5">
        <v>88.513999999999996</v>
      </c>
      <c r="AF13" s="5">
        <v>0</v>
      </c>
      <c r="AG13" s="5">
        <v>650.9</v>
      </c>
      <c r="AH13" s="5">
        <v>678</v>
      </c>
      <c r="AI13" s="5">
        <v>23.18</v>
      </c>
      <c r="AJ13" s="5">
        <v>23.18</v>
      </c>
      <c r="AK13" s="5">
        <v>803</v>
      </c>
      <c r="AL13" s="5">
        <v>34</v>
      </c>
      <c r="AM13" s="5">
        <v>91.388000000000005</v>
      </c>
      <c r="AN13" s="5">
        <v>91.417000000000002</v>
      </c>
      <c r="AO13" s="5">
        <v>0</v>
      </c>
      <c r="AP13" s="5">
        <v>648.79999999999995</v>
      </c>
      <c r="AQ13" s="5">
        <v>683</v>
      </c>
      <c r="AR13" s="5">
        <v>25.28</v>
      </c>
      <c r="AS13" s="5">
        <v>25.28</v>
      </c>
      <c r="AT13" s="5">
        <v>844</v>
      </c>
      <c r="AU13" s="5">
        <v>38</v>
      </c>
      <c r="AV13" s="5">
        <v>101.792</v>
      </c>
      <c r="AW13" s="5">
        <v>97.923000000000002</v>
      </c>
      <c r="AX13" s="5">
        <v>2.8690000000000002</v>
      </c>
      <c r="AY13" s="5">
        <v>3.2770000000000001</v>
      </c>
      <c r="AZ13" s="5">
        <v>2.86</v>
      </c>
      <c r="BA13" s="5">
        <v>3.2749999999999999</v>
      </c>
      <c r="BB13" s="5">
        <v>11</v>
      </c>
      <c r="BC13" s="5">
        <v>7.609</v>
      </c>
      <c r="BD13" s="5">
        <v>2.867</v>
      </c>
      <c r="BE13" s="5">
        <v>3.2629999999999999</v>
      </c>
      <c r="BF13" s="5">
        <v>2.8570000000000002</v>
      </c>
      <c r="BG13" s="5">
        <v>3.2719999999999998</v>
      </c>
      <c r="BH13" s="5">
        <v>-3</v>
      </c>
      <c r="BI13" s="5">
        <v>-2.1779999999999999</v>
      </c>
      <c r="BJ13" s="5">
        <v>2.8679999999999999</v>
      </c>
      <c r="BK13" s="5">
        <v>3.2730000000000001</v>
      </c>
      <c r="BL13" s="5">
        <v>2.8650000000000002</v>
      </c>
      <c r="BM13" s="5">
        <v>3.2759999999999998</v>
      </c>
      <c r="BN13" s="5">
        <v>-4</v>
      </c>
      <c r="BO13" s="5">
        <v>-2.988</v>
      </c>
      <c r="BP13" s="5">
        <v>2.8660000000000001</v>
      </c>
      <c r="BQ13" s="5">
        <v>3.2759999999999998</v>
      </c>
      <c r="BR13" s="5">
        <v>2.8559999999999999</v>
      </c>
      <c r="BS13" s="5">
        <v>3.2719999999999998</v>
      </c>
      <c r="BT13" s="5">
        <v>-14</v>
      </c>
      <c r="BU13" s="5">
        <v>-9.1649999999999991</v>
      </c>
      <c r="BV13" s="5">
        <v>-4</v>
      </c>
      <c r="BW13" s="5">
        <v>-26.681000000000001</v>
      </c>
      <c r="BX13" s="5">
        <v>-1</v>
      </c>
      <c r="BY13" s="5">
        <v>-7.2460000000000004</v>
      </c>
      <c r="BZ13" s="5">
        <v>-4</v>
      </c>
      <c r="CA13" s="5">
        <v>-30.135999999999999</v>
      </c>
    </row>
    <row r="14" spans="1:79" x14ac:dyDescent="0.25">
      <c r="A14" t="s">
        <v>369</v>
      </c>
      <c r="B14" s="71" t="s">
        <v>399</v>
      </c>
      <c r="C14" t="s">
        <v>412</v>
      </c>
      <c r="D14" t="s">
        <v>363</v>
      </c>
      <c r="E14" t="s">
        <v>367</v>
      </c>
      <c r="F14" t="s">
        <v>361</v>
      </c>
      <c r="G14" t="s">
        <v>365</v>
      </c>
      <c r="H14" t="s">
        <v>371</v>
      </c>
      <c r="I14" s="65">
        <v>0</v>
      </c>
      <c r="J14">
        <v>3.3170000000000002</v>
      </c>
      <c r="K14" t="s">
        <v>361</v>
      </c>
      <c r="L14" t="s">
        <v>372</v>
      </c>
      <c r="M14" t="s">
        <v>375</v>
      </c>
      <c r="N14">
        <v>148</v>
      </c>
      <c r="O14" s="25">
        <v>1</v>
      </c>
      <c r="P14" s="5">
        <v>148.351</v>
      </c>
      <c r="Q14" s="5">
        <v>36</v>
      </c>
      <c r="R14" s="5">
        <v>24.36</v>
      </c>
      <c r="S14" s="5">
        <v>166.45699999999999</v>
      </c>
      <c r="T14" s="5">
        <v>160.65299999999999</v>
      </c>
      <c r="U14" s="5">
        <v>49.847000000000001</v>
      </c>
      <c r="V14" s="5">
        <v>50.024000000000001</v>
      </c>
      <c r="W14" s="5">
        <v>0</v>
      </c>
      <c r="X14" s="5">
        <v>648.79999999999995</v>
      </c>
      <c r="Y14" s="5">
        <v>683</v>
      </c>
      <c r="Z14" s="5">
        <v>25.28</v>
      </c>
      <c r="AA14" s="5">
        <v>25.28</v>
      </c>
      <c r="AB14" s="5">
        <v>839</v>
      </c>
      <c r="AC14" s="5">
        <v>38</v>
      </c>
      <c r="AD14" s="5">
        <v>107.102</v>
      </c>
      <c r="AE14" s="5">
        <v>101.907</v>
      </c>
      <c r="AF14" s="5">
        <v>0</v>
      </c>
      <c r="AG14" s="5">
        <v>646.70000000000005</v>
      </c>
      <c r="AH14" s="5">
        <v>685</v>
      </c>
      <c r="AI14" s="5">
        <v>27.38</v>
      </c>
      <c r="AJ14" s="5">
        <v>27.38</v>
      </c>
      <c r="AK14" s="5">
        <v>814</v>
      </c>
      <c r="AL14" s="5">
        <v>41</v>
      </c>
      <c r="AM14" s="5">
        <v>97.739000000000004</v>
      </c>
      <c r="AN14" s="5">
        <v>98.608999999999995</v>
      </c>
      <c r="AO14" s="5">
        <v>0</v>
      </c>
      <c r="AP14" s="5">
        <v>640.37</v>
      </c>
      <c r="AQ14" s="5">
        <v>675</v>
      </c>
      <c r="AR14" s="5">
        <v>33.71</v>
      </c>
      <c r="AS14" s="5">
        <v>33.71</v>
      </c>
      <c r="AT14" s="5">
        <v>831</v>
      </c>
      <c r="AU14" s="5">
        <v>50</v>
      </c>
      <c r="AV14" s="5">
        <v>102.584</v>
      </c>
      <c r="AW14" s="5">
        <v>101.166</v>
      </c>
      <c r="AX14" s="5">
        <v>2.7989999999999999</v>
      </c>
      <c r="AY14" s="5">
        <v>3.2029999999999998</v>
      </c>
      <c r="AZ14" s="5">
        <v>2.7770000000000001</v>
      </c>
      <c r="BA14" s="5">
        <v>3.1869999999999998</v>
      </c>
      <c r="BB14" s="5">
        <v>10</v>
      </c>
      <c r="BC14" s="5">
        <v>7.0629999999999997</v>
      </c>
      <c r="BD14" s="5">
        <v>2.7869999999999999</v>
      </c>
      <c r="BE14" s="5">
        <v>3.1949999999999998</v>
      </c>
      <c r="BF14" s="5">
        <v>2.778</v>
      </c>
      <c r="BG14" s="5">
        <v>3.1909999999999998</v>
      </c>
      <c r="BH14" s="5">
        <v>-11</v>
      </c>
      <c r="BI14" s="5">
        <v>-7.085</v>
      </c>
      <c r="BJ14" s="5">
        <v>2.7919999999999998</v>
      </c>
      <c r="BK14" s="5">
        <v>3.198</v>
      </c>
      <c r="BL14" s="5">
        <v>2.778</v>
      </c>
      <c r="BM14" s="5">
        <v>3.1880000000000002</v>
      </c>
      <c r="BN14" s="5">
        <v>-8</v>
      </c>
      <c r="BO14" s="5">
        <v>-5.2460000000000004</v>
      </c>
      <c r="BP14" s="5">
        <v>2.79</v>
      </c>
      <c r="BQ14" s="5">
        <v>3.2010000000000001</v>
      </c>
      <c r="BR14" s="5">
        <v>2.7709999999999999</v>
      </c>
      <c r="BS14" s="5">
        <v>3.1890000000000001</v>
      </c>
      <c r="BT14" s="5">
        <v>-19</v>
      </c>
      <c r="BU14" s="5">
        <v>-12.568</v>
      </c>
      <c r="BV14" s="5">
        <v>-3</v>
      </c>
      <c r="BW14" s="5">
        <v>-21.157</v>
      </c>
      <c r="BX14" s="5">
        <v>-2</v>
      </c>
      <c r="BY14" s="5">
        <v>-12.429</v>
      </c>
      <c r="BZ14" s="5">
        <v>-4</v>
      </c>
      <c r="CA14" s="5">
        <v>-28.312999999999999</v>
      </c>
    </row>
    <row r="15" spans="1:79" x14ac:dyDescent="0.25">
      <c r="A15" t="s">
        <v>369</v>
      </c>
      <c r="B15" s="71" t="s">
        <v>399</v>
      </c>
      <c r="C15" t="s">
        <v>414</v>
      </c>
      <c r="D15" t="s">
        <v>363</v>
      </c>
      <c r="E15" t="s">
        <v>367</v>
      </c>
      <c r="F15" t="s">
        <v>361</v>
      </c>
      <c r="G15" t="s">
        <v>365</v>
      </c>
      <c r="H15" t="s">
        <v>371</v>
      </c>
      <c r="I15" s="65">
        <v>-0.05</v>
      </c>
      <c r="J15">
        <v>3.18</v>
      </c>
      <c r="K15" t="s">
        <v>361</v>
      </c>
      <c r="L15" t="s">
        <v>372</v>
      </c>
      <c r="M15" t="s">
        <v>368</v>
      </c>
      <c r="N15">
        <v>148</v>
      </c>
      <c r="O15" s="25">
        <v>1</v>
      </c>
      <c r="P15" s="5">
        <v>148.351</v>
      </c>
      <c r="Q15" s="5">
        <v>33</v>
      </c>
      <c r="R15" s="5">
        <v>22.08</v>
      </c>
      <c r="S15" s="5">
        <v>166.268</v>
      </c>
      <c r="T15" s="5">
        <v>171.53100000000001</v>
      </c>
      <c r="U15" s="5">
        <v>49.866</v>
      </c>
      <c r="V15" s="5">
        <v>50.072000000000003</v>
      </c>
      <c r="W15" s="5">
        <v>0</v>
      </c>
      <c r="X15" s="5">
        <v>649.85</v>
      </c>
      <c r="Y15" s="5">
        <v>699</v>
      </c>
      <c r="Z15" s="5">
        <v>24.23</v>
      </c>
      <c r="AA15" s="5">
        <v>24.23</v>
      </c>
      <c r="AB15" s="5">
        <v>825</v>
      </c>
      <c r="AC15" s="5">
        <v>36</v>
      </c>
      <c r="AD15" s="5">
        <v>94.715000000000003</v>
      </c>
      <c r="AE15" s="5">
        <v>94.313999999999993</v>
      </c>
      <c r="AF15" s="5">
        <v>0</v>
      </c>
      <c r="AG15" s="5">
        <v>645.64</v>
      </c>
      <c r="AH15" s="5">
        <v>695</v>
      </c>
      <c r="AI15" s="5">
        <v>28.44</v>
      </c>
      <c r="AJ15" s="5">
        <v>28.44</v>
      </c>
      <c r="AK15" s="5">
        <v>829</v>
      </c>
      <c r="AL15" s="5">
        <v>42</v>
      </c>
      <c r="AM15" s="5">
        <v>101.779</v>
      </c>
      <c r="AN15" s="5">
        <v>107.688</v>
      </c>
      <c r="AO15" s="5">
        <v>0</v>
      </c>
      <c r="AP15" s="5">
        <v>641.42999999999995</v>
      </c>
      <c r="AQ15" s="5">
        <v>690</v>
      </c>
      <c r="AR15" s="5">
        <v>32.65</v>
      </c>
      <c r="AS15" s="5">
        <v>32.65</v>
      </c>
      <c r="AT15" s="5">
        <v>849</v>
      </c>
      <c r="AU15" s="5">
        <v>48</v>
      </c>
      <c r="AV15" s="5">
        <v>106.375</v>
      </c>
      <c r="AW15" s="5">
        <v>104.786</v>
      </c>
      <c r="AX15" s="5">
        <v>2.7519999999999998</v>
      </c>
      <c r="AY15" s="5">
        <v>3.1579999999999999</v>
      </c>
      <c r="AZ15" s="5">
        <v>2.7280000000000002</v>
      </c>
      <c r="BA15" s="5">
        <v>3.145</v>
      </c>
      <c r="BB15" s="5">
        <v>10</v>
      </c>
      <c r="BC15" s="5">
        <v>6.5309999999999997</v>
      </c>
      <c r="BD15" s="5">
        <v>2.7410000000000001</v>
      </c>
      <c r="BE15" s="5">
        <v>3.15</v>
      </c>
      <c r="BF15" s="5">
        <v>2.7320000000000002</v>
      </c>
      <c r="BG15" s="5">
        <v>3.1469999999999998</v>
      </c>
      <c r="BH15" s="5">
        <v>-9</v>
      </c>
      <c r="BI15" s="5">
        <v>-5.7690000000000001</v>
      </c>
      <c r="BJ15" s="5">
        <v>2.746</v>
      </c>
      <c r="BK15" s="5">
        <v>3.1539999999999999</v>
      </c>
      <c r="BL15" s="5">
        <v>2.73</v>
      </c>
      <c r="BM15" s="5">
        <v>3.1429999999999998</v>
      </c>
      <c r="BN15" s="5">
        <v>-6</v>
      </c>
      <c r="BO15" s="5">
        <v>-4.2069999999999999</v>
      </c>
      <c r="BP15" s="5">
        <v>2.7429999999999999</v>
      </c>
      <c r="BQ15" s="5">
        <v>3.157</v>
      </c>
      <c r="BR15" s="5">
        <v>2.7240000000000002</v>
      </c>
      <c r="BS15" s="5">
        <v>3.145</v>
      </c>
      <c r="BT15" s="5">
        <v>-17</v>
      </c>
      <c r="BU15" s="5">
        <v>-11.321999999999999</v>
      </c>
      <c r="BV15" s="5">
        <v>-2</v>
      </c>
      <c r="BW15" s="5">
        <v>-14.351000000000001</v>
      </c>
      <c r="BX15" s="5">
        <v>-1</v>
      </c>
      <c r="BY15" s="5">
        <v>-9.2509999999999994</v>
      </c>
      <c r="BZ15" s="5">
        <v>-5</v>
      </c>
      <c r="CA15" s="5">
        <v>-32.204000000000001</v>
      </c>
    </row>
    <row r="16" spans="1:79" x14ac:dyDescent="0.25">
      <c r="A16" t="s">
        <v>369</v>
      </c>
      <c r="B16" s="71" t="s">
        <v>399</v>
      </c>
      <c r="C16" t="s">
        <v>413</v>
      </c>
      <c r="D16" t="s">
        <v>363</v>
      </c>
      <c r="E16" t="s">
        <v>367</v>
      </c>
      <c r="F16" t="s">
        <v>361</v>
      </c>
      <c r="G16" t="s">
        <v>365</v>
      </c>
      <c r="H16" t="s">
        <v>371</v>
      </c>
      <c r="I16" s="65">
        <v>-0.05</v>
      </c>
      <c r="J16">
        <v>3.18</v>
      </c>
      <c r="K16" t="s">
        <v>361</v>
      </c>
      <c r="L16" t="s">
        <v>372</v>
      </c>
      <c r="M16" t="s">
        <v>366</v>
      </c>
      <c r="N16">
        <v>148</v>
      </c>
      <c r="O16" s="25">
        <v>1</v>
      </c>
      <c r="P16" s="5">
        <v>148.35</v>
      </c>
      <c r="Q16" s="5">
        <v>32</v>
      </c>
      <c r="R16" s="5">
        <v>21.72</v>
      </c>
      <c r="S16" s="5">
        <v>157.13200000000001</v>
      </c>
      <c r="T16" s="5">
        <v>167.41200000000001</v>
      </c>
      <c r="U16" s="5">
        <v>49.88</v>
      </c>
      <c r="V16" s="5">
        <v>50.061999999999998</v>
      </c>
      <c r="W16" s="5">
        <v>0</v>
      </c>
      <c r="X16" s="5">
        <v>649.85</v>
      </c>
      <c r="Y16" s="5">
        <v>700</v>
      </c>
      <c r="Z16" s="5">
        <v>24.23</v>
      </c>
      <c r="AA16" s="5">
        <v>24.23</v>
      </c>
      <c r="AB16" s="5">
        <v>852</v>
      </c>
      <c r="AC16" s="5">
        <v>36</v>
      </c>
      <c r="AD16" s="5">
        <v>108.42</v>
      </c>
      <c r="AE16" s="5">
        <v>105.86799999999999</v>
      </c>
      <c r="AF16" s="5">
        <v>0</v>
      </c>
      <c r="AG16" s="5">
        <v>646.70000000000005</v>
      </c>
      <c r="AH16" s="5">
        <v>695</v>
      </c>
      <c r="AI16" s="5">
        <v>27.38</v>
      </c>
      <c r="AJ16" s="5">
        <v>27.38</v>
      </c>
      <c r="AK16" s="5">
        <v>840</v>
      </c>
      <c r="AL16" s="5">
        <v>41</v>
      </c>
      <c r="AM16" s="5">
        <v>97.662999999999997</v>
      </c>
      <c r="AN16" s="5">
        <v>98.593999999999994</v>
      </c>
      <c r="AO16" s="5">
        <v>0</v>
      </c>
      <c r="AP16" s="5">
        <v>642.48</v>
      </c>
      <c r="AQ16" s="5">
        <v>696</v>
      </c>
      <c r="AR16" s="5">
        <v>31.6</v>
      </c>
      <c r="AS16" s="5">
        <v>31.6</v>
      </c>
      <c r="AT16" s="5">
        <v>848</v>
      </c>
      <c r="AU16" s="5">
        <v>47</v>
      </c>
      <c r="AV16" s="5">
        <v>105.379</v>
      </c>
      <c r="AW16" s="5">
        <v>99.427000000000007</v>
      </c>
      <c r="AX16" s="5">
        <v>2.7480000000000002</v>
      </c>
      <c r="AY16" s="5">
        <v>3.16</v>
      </c>
      <c r="AZ16" s="5">
        <v>2.7240000000000002</v>
      </c>
      <c r="BA16" s="5">
        <v>3.1459999999999999</v>
      </c>
      <c r="BB16" s="5">
        <v>13</v>
      </c>
      <c r="BC16" s="5">
        <v>8.9749999999999996</v>
      </c>
      <c r="BD16" s="5">
        <v>2.7349999999999999</v>
      </c>
      <c r="BE16" s="5">
        <v>3.153</v>
      </c>
      <c r="BF16" s="5">
        <v>2.7269999999999999</v>
      </c>
      <c r="BG16" s="5">
        <v>3.149</v>
      </c>
      <c r="BH16" s="5">
        <v>-12</v>
      </c>
      <c r="BI16" s="5">
        <v>-7.9820000000000002</v>
      </c>
      <c r="BJ16" s="5">
        <v>2.7410000000000001</v>
      </c>
      <c r="BK16" s="5">
        <v>3.1560000000000001</v>
      </c>
      <c r="BL16" s="5">
        <v>2.7250000000000001</v>
      </c>
      <c r="BM16" s="5">
        <v>3.145</v>
      </c>
      <c r="BN16" s="5">
        <v>-6</v>
      </c>
      <c r="BO16" s="5">
        <v>-3.8149999999999999</v>
      </c>
      <c r="BP16" s="5">
        <v>2.7370000000000001</v>
      </c>
      <c r="BQ16" s="5">
        <v>3.1579999999999999</v>
      </c>
      <c r="BR16" s="5">
        <v>2.72</v>
      </c>
      <c r="BS16" s="5">
        <v>3.1459999999999999</v>
      </c>
      <c r="BT16" s="5">
        <v>-14</v>
      </c>
      <c r="BU16" s="5">
        <v>-9.6029999999999998</v>
      </c>
      <c r="BV16" s="5">
        <v>-2</v>
      </c>
      <c r="BW16" s="5">
        <v>-12.887</v>
      </c>
      <c r="BX16" s="5">
        <v>-2</v>
      </c>
      <c r="BY16" s="5">
        <v>-10.625</v>
      </c>
      <c r="BZ16" s="5">
        <v>-4</v>
      </c>
      <c r="CA16" s="5">
        <v>-29.33</v>
      </c>
    </row>
    <row r="17" spans="1:79" x14ac:dyDescent="0.25">
      <c r="A17" t="s">
        <v>369</v>
      </c>
      <c r="B17" s="71" t="s">
        <v>399</v>
      </c>
      <c r="C17" t="s">
        <v>415</v>
      </c>
      <c r="D17" t="s">
        <v>363</v>
      </c>
      <c r="E17" t="s">
        <v>367</v>
      </c>
      <c r="F17" t="s">
        <v>361</v>
      </c>
      <c r="G17" t="s">
        <v>365</v>
      </c>
      <c r="H17" t="s">
        <v>371</v>
      </c>
      <c r="I17" s="65">
        <v>0.05</v>
      </c>
      <c r="J17">
        <v>3.43</v>
      </c>
      <c r="K17" t="s">
        <v>361</v>
      </c>
      <c r="L17" t="s">
        <v>372</v>
      </c>
      <c r="M17" t="s">
        <v>366</v>
      </c>
      <c r="N17">
        <v>148</v>
      </c>
      <c r="O17" s="25">
        <v>1</v>
      </c>
      <c r="P17" s="5">
        <v>148.351</v>
      </c>
      <c r="Q17" s="5">
        <v>34</v>
      </c>
      <c r="R17" s="5">
        <v>22.86</v>
      </c>
      <c r="S17" s="5">
        <v>167.87799999999999</v>
      </c>
      <c r="T17" s="5">
        <v>173.22499999999999</v>
      </c>
      <c r="U17" s="5">
        <v>49.866</v>
      </c>
      <c r="V17" s="5">
        <v>50.051000000000002</v>
      </c>
      <c r="W17" s="5">
        <v>0</v>
      </c>
      <c r="X17" s="5">
        <v>649.85</v>
      </c>
      <c r="Y17" s="5">
        <v>687</v>
      </c>
      <c r="Z17" s="5">
        <v>24.23</v>
      </c>
      <c r="AA17" s="5">
        <v>24.23</v>
      </c>
      <c r="AB17" s="5">
        <v>842</v>
      </c>
      <c r="AC17" s="5">
        <v>36</v>
      </c>
      <c r="AD17" s="5">
        <v>96.46</v>
      </c>
      <c r="AE17" s="5">
        <v>99.108000000000004</v>
      </c>
      <c r="AF17" s="5">
        <v>0</v>
      </c>
      <c r="AG17" s="5">
        <v>647.75</v>
      </c>
      <c r="AH17" s="5">
        <v>686</v>
      </c>
      <c r="AI17" s="5">
        <v>26.33</v>
      </c>
      <c r="AJ17" s="5">
        <v>26.33</v>
      </c>
      <c r="AK17" s="5">
        <v>823</v>
      </c>
      <c r="AL17" s="5">
        <v>39</v>
      </c>
      <c r="AM17" s="5">
        <v>99.352999999999994</v>
      </c>
      <c r="AN17" s="5">
        <v>91.091999999999999</v>
      </c>
      <c r="AO17" s="5">
        <v>0</v>
      </c>
      <c r="AP17" s="5">
        <v>643.53</v>
      </c>
      <c r="AQ17" s="5">
        <v>685</v>
      </c>
      <c r="AR17" s="5">
        <v>30.55</v>
      </c>
      <c r="AS17" s="5">
        <v>30.55</v>
      </c>
      <c r="AT17" s="5">
        <v>824</v>
      </c>
      <c r="AU17" s="5">
        <v>45</v>
      </c>
      <c r="AV17" s="5">
        <v>99.078000000000003</v>
      </c>
      <c r="AW17" s="5">
        <v>93.941999999999993</v>
      </c>
      <c r="AX17" s="5">
        <v>2.8620000000000001</v>
      </c>
      <c r="AY17" s="5">
        <v>3.2639999999999998</v>
      </c>
      <c r="AZ17" s="5">
        <v>2.8370000000000002</v>
      </c>
      <c r="BA17" s="5">
        <v>3.2509999999999999</v>
      </c>
      <c r="BB17" s="5">
        <v>10</v>
      </c>
      <c r="BC17" s="5">
        <v>6.4269999999999996</v>
      </c>
      <c r="BD17" s="5">
        <v>2.851</v>
      </c>
      <c r="BE17" s="5">
        <v>3.2559999999999998</v>
      </c>
      <c r="BF17" s="5">
        <v>2.8410000000000002</v>
      </c>
      <c r="BG17" s="5">
        <v>3.2530000000000001</v>
      </c>
      <c r="BH17" s="5">
        <v>-9</v>
      </c>
      <c r="BI17" s="5">
        <v>-5.88</v>
      </c>
      <c r="BJ17" s="5">
        <v>2.8540000000000001</v>
      </c>
      <c r="BK17" s="5">
        <v>3.262</v>
      </c>
      <c r="BL17" s="5">
        <v>2.8359999999999999</v>
      </c>
      <c r="BM17" s="5">
        <v>3.2509999999999999</v>
      </c>
      <c r="BN17" s="5">
        <v>-9</v>
      </c>
      <c r="BO17" s="5">
        <v>-5.992</v>
      </c>
      <c r="BP17" s="5">
        <v>2.8519999999999999</v>
      </c>
      <c r="BQ17" s="5">
        <v>3.2629999999999999</v>
      </c>
      <c r="BR17" s="5">
        <v>2.8319999999999999</v>
      </c>
      <c r="BS17" s="5">
        <v>3.2519999999999998</v>
      </c>
      <c r="BT17" s="5">
        <v>-16</v>
      </c>
      <c r="BU17" s="5">
        <v>-10.64</v>
      </c>
      <c r="BV17" s="5">
        <v>-3</v>
      </c>
      <c r="BW17" s="5">
        <v>-17.381</v>
      </c>
      <c r="BX17" s="5">
        <v>-0.7</v>
      </c>
      <c r="BY17" s="5">
        <v>-4.7389999999999999</v>
      </c>
      <c r="BZ17" s="5">
        <v>-5</v>
      </c>
      <c r="CA17" s="5">
        <v>-32.220999999999997</v>
      </c>
    </row>
    <row r="18" spans="1:79" x14ac:dyDescent="0.25">
      <c r="A18" t="s">
        <v>369</v>
      </c>
      <c r="B18" s="71" t="s">
        <v>399</v>
      </c>
      <c r="C18" t="s">
        <v>423</v>
      </c>
      <c r="D18" t="s">
        <v>363</v>
      </c>
      <c r="E18" t="s">
        <v>367</v>
      </c>
      <c r="F18" t="s">
        <v>361</v>
      </c>
      <c r="G18" t="s">
        <v>365</v>
      </c>
      <c r="H18" t="s">
        <v>371</v>
      </c>
      <c r="I18" s="65">
        <v>0.05</v>
      </c>
      <c r="J18">
        <v>3.43</v>
      </c>
      <c r="K18" t="s">
        <v>361</v>
      </c>
      <c r="L18" t="s">
        <v>372</v>
      </c>
      <c r="M18" t="s">
        <v>368</v>
      </c>
      <c r="N18">
        <v>148</v>
      </c>
      <c r="O18" s="25">
        <v>1</v>
      </c>
      <c r="P18" s="5">
        <v>148.351</v>
      </c>
      <c r="Q18" s="5">
        <v>35</v>
      </c>
      <c r="R18" s="5">
        <v>23.84</v>
      </c>
      <c r="S18" s="5">
        <v>158.79499999999999</v>
      </c>
      <c r="T18" s="5">
        <v>162.31899999999999</v>
      </c>
      <c r="U18" s="5">
        <v>49.88</v>
      </c>
      <c r="V18" s="5">
        <v>50.073</v>
      </c>
      <c r="W18" s="5">
        <v>0</v>
      </c>
      <c r="X18" s="5">
        <v>647.75</v>
      </c>
      <c r="Y18" s="5">
        <v>681</v>
      </c>
      <c r="Z18" s="5">
        <v>26.33</v>
      </c>
      <c r="AA18" s="5">
        <v>26.33</v>
      </c>
      <c r="AB18" s="5">
        <v>833</v>
      </c>
      <c r="AC18" s="5">
        <v>39</v>
      </c>
      <c r="AD18" s="5">
        <v>95.94</v>
      </c>
      <c r="AE18" s="5">
        <v>93.965000000000003</v>
      </c>
      <c r="AF18" s="5">
        <v>0</v>
      </c>
      <c r="AG18" s="5">
        <v>646.70000000000005</v>
      </c>
      <c r="AH18" s="5">
        <v>678</v>
      </c>
      <c r="AI18" s="5">
        <v>27.38</v>
      </c>
      <c r="AJ18" s="5">
        <v>27.38</v>
      </c>
      <c r="AK18" s="5">
        <v>836</v>
      </c>
      <c r="AL18" s="5">
        <v>41</v>
      </c>
      <c r="AM18" s="5">
        <v>98.242000000000004</v>
      </c>
      <c r="AN18" s="5">
        <v>101.887</v>
      </c>
      <c r="AO18" s="5">
        <v>0</v>
      </c>
      <c r="AP18" s="5">
        <v>643.53</v>
      </c>
      <c r="AQ18" s="5">
        <v>681</v>
      </c>
      <c r="AR18" s="5">
        <v>30.55</v>
      </c>
      <c r="AS18" s="5">
        <v>30.54</v>
      </c>
      <c r="AT18" s="5">
        <v>829</v>
      </c>
      <c r="AU18" s="5">
        <v>45</v>
      </c>
      <c r="AV18" s="5">
        <v>98.5</v>
      </c>
      <c r="AW18" s="5">
        <v>96.596000000000004</v>
      </c>
      <c r="AX18" s="5">
        <v>2.867</v>
      </c>
      <c r="AY18" s="5">
        <v>3.2629999999999999</v>
      </c>
      <c r="AZ18" s="5">
        <v>2.84</v>
      </c>
      <c r="BA18" s="5">
        <v>3.2509999999999999</v>
      </c>
      <c r="BB18" s="5">
        <v>15</v>
      </c>
      <c r="BC18" s="5">
        <v>10.095000000000001</v>
      </c>
      <c r="BD18" s="5">
        <v>2.8519999999999999</v>
      </c>
      <c r="BE18" s="5">
        <v>3.2559999999999998</v>
      </c>
      <c r="BF18" s="5">
        <v>2.8439999999999999</v>
      </c>
      <c r="BG18" s="5">
        <v>3.254</v>
      </c>
      <c r="BH18" s="5">
        <v>-11</v>
      </c>
      <c r="BI18" s="5">
        <v>-7.2160000000000002</v>
      </c>
      <c r="BJ18" s="5">
        <v>2.8559999999999999</v>
      </c>
      <c r="BK18" s="5">
        <v>3.2610000000000001</v>
      </c>
      <c r="BL18" s="5">
        <v>2.84</v>
      </c>
      <c r="BM18" s="5">
        <v>3.25</v>
      </c>
      <c r="BN18" s="5">
        <v>-6</v>
      </c>
      <c r="BO18" s="5">
        <v>-3.8679999999999999</v>
      </c>
      <c r="BP18" s="5">
        <v>2.8559999999999999</v>
      </c>
      <c r="BQ18" s="5">
        <v>3.2629999999999999</v>
      </c>
      <c r="BR18" s="5">
        <v>2.8359999999999999</v>
      </c>
      <c r="BS18" s="5">
        <v>3.2490000000000001</v>
      </c>
      <c r="BT18" s="5">
        <v>-16</v>
      </c>
      <c r="BU18" s="5">
        <v>-10.749000000000001</v>
      </c>
      <c r="BV18" s="5">
        <v>-3</v>
      </c>
      <c r="BW18" s="5">
        <v>-16.948</v>
      </c>
      <c r="BX18" s="5">
        <v>-2</v>
      </c>
      <c r="BY18" s="5">
        <v>-10.829000000000001</v>
      </c>
      <c r="BZ18" s="5">
        <v>-4</v>
      </c>
      <c r="CA18" s="5">
        <v>-28.731999999999999</v>
      </c>
    </row>
    <row r="19" spans="1:79" x14ac:dyDescent="0.25">
      <c r="B19" s="71"/>
      <c r="K19"/>
      <c r="O19" s="2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x14ac:dyDescent="0.25">
      <c r="B20" s="71"/>
      <c r="K20"/>
      <c r="O20" s="2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x14ac:dyDescent="0.25">
      <c r="B21" s="71"/>
      <c r="K21"/>
      <c r="O21" s="2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x14ac:dyDescent="0.25">
      <c r="B22" s="71"/>
      <c r="K22"/>
      <c r="O22" s="2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x14ac:dyDescent="0.25">
      <c r="B23" s="71"/>
      <c r="K23"/>
      <c r="O23" s="2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x14ac:dyDescent="0.25">
      <c r="B24" s="71"/>
      <c r="K24"/>
      <c r="O24" s="2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x14ac:dyDescent="0.25">
      <c r="C25" s="55"/>
      <c r="H25" s="55"/>
      <c r="I25" s="66"/>
      <c r="J25" s="63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x14ac:dyDescent="0.25">
      <c r="H26" s="55"/>
      <c r="I26" s="63"/>
      <c r="J26" s="63"/>
      <c r="K26" s="63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x14ac:dyDescent="0.25">
      <c r="C27" s="55"/>
      <c r="H27" s="55"/>
      <c r="I27" s="66"/>
      <c r="J27" s="63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x14ac:dyDescent="0.25">
      <c r="H28" s="55"/>
      <c r="I28" s="63"/>
      <c r="J28" s="63"/>
      <c r="K28" s="63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x14ac:dyDescent="0.25">
      <c r="C29" s="55"/>
      <c r="H29" s="55"/>
      <c r="I29" s="66"/>
      <c r="J29" s="63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x14ac:dyDescent="0.25">
      <c r="H30" s="55"/>
      <c r="I30" s="63"/>
      <c r="J30" s="63"/>
      <c r="K30" s="63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x14ac:dyDescent="0.25">
      <c r="C31" s="55"/>
      <c r="H31" s="55"/>
      <c r="I31" s="66"/>
      <c r="J31" s="6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x14ac:dyDescent="0.25">
      <c r="H32" s="55"/>
      <c r="I32" s="63"/>
      <c r="J32" s="63"/>
      <c r="K32" s="63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3:79" x14ac:dyDescent="0.25">
      <c r="C33" s="55"/>
      <c r="H33" s="55"/>
      <c r="I33" s="66"/>
      <c r="J33" s="63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3:79" x14ac:dyDescent="0.25">
      <c r="H34" s="55"/>
      <c r="I34" s="63"/>
      <c r="J34" s="63"/>
      <c r="K34" s="63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3:79" x14ac:dyDescent="0.25">
      <c r="C35" s="55"/>
      <c r="H35" s="55"/>
      <c r="I35" s="66"/>
      <c r="J35" s="63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3:79" x14ac:dyDescent="0.25">
      <c r="H36" s="55"/>
      <c r="I36" s="63"/>
      <c r="J36" s="63"/>
      <c r="K36" s="63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3:79" x14ac:dyDescent="0.25">
      <c r="C37" s="55"/>
      <c r="H37" s="55"/>
      <c r="I37" s="66"/>
      <c r="J37" s="63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3:79" x14ac:dyDescent="0.25">
      <c r="H38" s="55"/>
      <c r="I38" s="63"/>
      <c r="J38" s="63"/>
      <c r="K38" s="63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3:79" x14ac:dyDescent="0.25">
      <c r="C39" s="55"/>
      <c r="H39" s="55"/>
      <c r="I39" s="66"/>
      <c r="J39" s="63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3:79" x14ac:dyDescent="0.25">
      <c r="H40" s="55"/>
      <c r="I40" s="63"/>
      <c r="J40" s="63"/>
      <c r="K40" s="63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3:79" x14ac:dyDescent="0.25">
      <c r="C41" s="55"/>
      <c r="H41" s="55"/>
      <c r="I41" s="66"/>
      <c r="J41" s="63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3:79" x14ac:dyDescent="0.25">
      <c r="H42" s="55"/>
      <c r="I42" s="63"/>
      <c r="J42" s="63"/>
      <c r="K42" s="63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3:79" x14ac:dyDescent="0.25">
      <c r="C43" s="55"/>
      <c r="H43" s="55"/>
      <c r="I43" s="66"/>
      <c r="J43" s="63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3:79" x14ac:dyDescent="0.25">
      <c r="H44" s="55"/>
      <c r="I44" s="63"/>
      <c r="J44" s="63"/>
      <c r="K44" s="63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3:79" x14ac:dyDescent="0.25">
      <c r="C45" s="55"/>
      <c r="H45" s="55"/>
      <c r="I45" s="66"/>
      <c r="J45" s="63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3:79" x14ac:dyDescent="0.25">
      <c r="H46" s="55"/>
      <c r="I46" s="63"/>
      <c r="J46" s="63"/>
      <c r="K46" s="63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3:79" x14ac:dyDescent="0.25">
      <c r="C47" s="55"/>
      <c r="H47" s="55"/>
      <c r="I47" s="66"/>
      <c r="J47" s="63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3:79" x14ac:dyDescent="0.25">
      <c r="H48" s="55"/>
      <c r="I48" s="63"/>
      <c r="J48" s="63"/>
      <c r="K48" s="63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3:79" x14ac:dyDescent="0.25">
      <c r="C49" s="55"/>
      <c r="H49" s="55"/>
      <c r="I49" s="66"/>
      <c r="J49" s="63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3:79" x14ac:dyDescent="0.25">
      <c r="H50" s="55"/>
      <c r="I50" s="63"/>
      <c r="J50" s="63"/>
      <c r="K50" s="63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3:79" x14ac:dyDescent="0.25">
      <c r="C51" s="55"/>
      <c r="H51" s="55"/>
      <c r="I51" s="66"/>
      <c r="J51" s="63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3:79" x14ac:dyDescent="0.25">
      <c r="H52" s="55"/>
      <c r="I52" s="63"/>
      <c r="J52" s="63"/>
      <c r="K52" s="63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3:79" x14ac:dyDescent="0.25">
      <c r="C53" s="55"/>
      <c r="H53" s="55"/>
      <c r="I53" s="66"/>
      <c r="J53" s="63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3:79" x14ac:dyDescent="0.25">
      <c r="H54" s="55"/>
      <c r="I54" s="63"/>
      <c r="J54" s="63"/>
      <c r="K54" s="63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3:79" x14ac:dyDescent="0.25">
      <c r="C55" s="55"/>
      <c r="H55" s="55"/>
      <c r="I55" s="66"/>
      <c r="J55" s="63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3:79" x14ac:dyDescent="0.25">
      <c r="H56" s="55"/>
      <c r="I56" s="63"/>
      <c r="J56" s="63"/>
      <c r="K56" s="63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3:79" x14ac:dyDescent="0.25">
      <c r="C57" s="55"/>
      <c r="H57" s="55"/>
      <c r="I57" s="66"/>
      <c r="J57" s="63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3:79" x14ac:dyDescent="0.25">
      <c r="H58" s="55"/>
      <c r="I58" s="63"/>
      <c r="J58" s="63"/>
      <c r="K58" s="63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3:79" x14ac:dyDescent="0.25">
      <c r="C59" s="55"/>
      <c r="H59" s="55"/>
      <c r="I59" s="66"/>
      <c r="J59" s="63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3:79" x14ac:dyDescent="0.25">
      <c r="H60" s="55"/>
      <c r="I60" s="63"/>
      <c r="J60" s="63"/>
      <c r="K60" s="63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3:79" x14ac:dyDescent="0.25">
      <c r="C61" s="55"/>
      <c r="H61" s="55"/>
      <c r="I61" s="66"/>
      <c r="J61" s="63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3:79" x14ac:dyDescent="0.25">
      <c r="H62" s="55"/>
      <c r="I62" s="63"/>
      <c r="J62" s="63"/>
      <c r="K62" s="63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3:79" x14ac:dyDescent="0.25">
      <c r="C63" s="55"/>
      <c r="H63" s="55"/>
      <c r="I63" s="66"/>
      <c r="J63" s="63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3:79" x14ac:dyDescent="0.25">
      <c r="H64" s="55"/>
      <c r="I64" s="63"/>
      <c r="J64" s="63"/>
      <c r="K64" s="63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3:79" x14ac:dyDescent="0.25">
      <c r="C65" s="55"/>
      <c r="H65" s="55"/>
      <c r="I65" s="66"/>
      <c r="J65" s="63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3:79" x14ac:dyDescent="0.25"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3:79" x14ac:dyDescent="0.25"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3:79" x14ac:dyDescent="0.25"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3:79" x14ac:dyDescent="0.25"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3:79" x14ac:dyDescent="0.25"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3:79" x14ac:dyDescent="0.25"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3:79" x14ac:dyDescent="0.25"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3:79" x14ac:dyDescent="0.25"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3:79" x14ac:dyDescent="0.25"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3:79" x14ac:dyDescent="0.25"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3:79" x14ac:dyDescent="0.25"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3:79" x14ac:dyDescent="0.25"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3:79" x14ac:dyDescent="0.25"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3:79" x14ac:dyDescent="0.25"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3:79" x14ac:dyDescent="0.25"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6:79" x14ac:dyDescent="0.25"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6:79" x14ac:dyDescent="0.25"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6:79" x14ac:dyDescent="0.25"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6:79" x14ac:dyDescent="0.25"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6:79" x14ac:dyDescent="0.25"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6:79" x14ac:dyDescent="0.25"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6:79" x14ac:dyDescent="0.25"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6:79" x14ac:dyDescent="0.25"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6:79" x14ac:dyDescent="0.25"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6:79" x14ac:dyDescent="0.25"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6:79" x14ac:dyDescent="0.25"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6:79" x14ac:dyDescent="0.25"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6:79" x14ac:dyDescent="0.25"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6:79" x14ac:dyDescent="0.25"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6:79" x14ac:dyDescent="0.25"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6:79" x14ac:dyDescent="0.25"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6:79" x14ac:dyDescent="0.25"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6:79" x14ac:dyDescent="0.25"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6:79" x14ac:dyDescent="0.25"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6:79" x14ac:dyDescent="0.25"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6:79" x14ac:dyDescent="0.25"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6:79" x14ac:dyDescent="0.25"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6:79" x14ac:dyDescent="0.25"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6:79" x14ac:dyDescent="0.25"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6:79" x14ac:dyDescent="0.25"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6:79" x14ac:dyDescent="0.25"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6:79" x14ac:dyDescent="0.25"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6:79" x14ac:dyDescent="0.25"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6:79" x14ac:dyDescent="0.25"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6:79" x14ac:dyDescent="0.25"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6:79" x14ac:dyDescent="0.25"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</sheetData>
  <conditionalFormatting sqref="P9:CA13 P66:CA197 P19:CA25">
    <cfRule type="expression" priority="195" stopIfTrue="1">
      <formula>OR(ISBLANK(P9),AND(ISBLANK(P$2),ISBLANK(P$3)))</formula>
    </cfRule>
    <cfRule type="expression" dxfId="486" priority="196" stopIfTrue="1">
      <formula>OR(AND(ISNUMBER(P$2),P9&lt;P$2),AND(ISNUMBER(P$3),P9&gt;P$3))</formula>
    </cfRule>
    <cfRule type="expression" dxfId="485" priority="197" stopIfTrue="1">
      <formula>OR(AND(ISNUMBER(P$2),P9&lt;P$5),AND(ISNUMBER(P$3),P9&gt;P$6))</formula>
    </cfRule>
    <cfRule type="expression" dxfId="484" priority="198" stopIfTrue="1">
      <formula>ISNUMBER(P9)</formula>
    </cfRule>
  </conditionalFormatting>
  <conditionalFormatting sqref="P2:CA6">
    <cfRule type="expression" dxfId="483" priority="81" stopIfTrue="1">
      <formula>_xlfn.ISFORMULA(P2)</formula>
    </cfRule>
  </conditionalFormatting>
  <conditionalFormatting sqref="P26:CA29">
    <cfRule type="expression" priority="77" stopIfTrue="1">
      <formula>OR(ISBLANK(P26),AND(ISBLANK(P$2),ISBLANK(P$3)))</formula>
    </cfRule>
    <cfRule type="expression" dxfId="482" priority="78" stopIfTrue="1">
      <formula>OR(AND(ISNUMBER(P$2),P26&lt;P$2),AND(ISNUMBER(P$3),P26&gt;P$3))</formula>
    </cfRule>
    <cfRule type="expression" dxfId="481" priority="79" stopIfTrue="1">
      <formula>OR(AND(ISNUMBER(P$2),P26&lt;P$5),AND(ISNUMBER(P$3),P26&gt;P$6))</formula>
    </cfRule>
    <cfRule type="expression" dxfId="480" priority="80" stopIfTrue="1">
      <formula>ISNUMBER(P26)</formula>
    </cfRule>
  </conditionalFormatting>
  <conditionalFormatting sqref="P30:CA31">
    <cfRule type="expression" priority="73" stopIfTrue="1">
      <formula>OR(ISBLANK(P30),AND(ISBLANK(P$2),ISBLANK(P$3)))</formula>
    </cfRule>
    <cfRule type="expression" dxfId="479" priority="74" stopIfTrue="1">
      <formula>OR(AND(ISNUMBER(P$2),P30&lt;P$2),AND(ISNUMBER(P$3),P30&gt;P$3))</formula>
    </cfRule>
    <cfRule type="expression" dxfId="478" priority="75" stopIfTrue="1">
      <formula>OR(AND(ISNUMBER(P$2),P30&lt;P$5),AND(ISNUMBER(P$3),P30&gt;P$6))</formula>
    </cfRule>
    <cfRule type="expression" dxfId="477" priority="76" stopIfTrue="1">
      <formula>ISNUMBER(P30)</formula>
    </cfRule>
  </conditionalFormatting>
  <conditionalFormatting sqref="P32:CA33">
    <cfRule type="expression" priority="69" stopIfTrue="1">
      <formula>OR(ISBLANK(P32),AND(ISBLANK(P$2),ISBLANK(P$3)))</formula>
    </cfRule>
    <cfRule type="expression" dxfId="476" priority="70" stopIfTrue="1">
      <formula>OR(AND(ISNUMBER(P$2),P32&lt;P$2),AND(ISNUMBER(P$3),P32&gt;P$3))</formula>
    </cfRule>
    <cfRule type="expression" dxfId="475" priority="71" stopIfTrue="1">
      <formula>OR(AND(ISNUMBER(P$2),P32&lt;P$5),AND(ISNUMBER(P$3),P32&gt;P$6))</formula>
    </cfRule>
    <cfRule type="expression" dxfId="474" priority="72" stopIfTrue="1">
      <formula>ISNUMBER(P32)</formula>
    </cfRule>
  </conditionalFormatting>
  <conditionalFormatting sqref="P34:CA35">
    <cfRule type="expression" priority="65" stopIfTrue="1">
      <formula>OR(ISBLANK(P34),AND(ISBLANK(P$2),ISBLANK(P$3)))</formula>
    </cfRule>
    <cfRule type="expression" dxfId="473" priority="66" stopIfTrue="1">
      <formula>OR(AND(ISNUMBER(P$2),P34&lt;P$2),AND(ISNUMBER(P$3),P34&gt;P$3))</formula>
    </cfRule>
    <cfRule type="expression" dxfId="472" priority="67" stopIfTrue="1">
      <formula>OR(AND(ISNUMBER(P$2),P34&lt;P$5),AND(ISNUMBER(P$3),P34&gt;P$6))</formula>
    </cfRule>
    <cfRule type="expression" dxfId="471" priority="68" stopIfTrue="1">
      <formula>ISNUMBER(P34)</formula>
    </cfRule>
  </conditionalFormatting>
  <conditionalFormatting sqref="P36:CA37">
    <cfRule type="expression" priority="61" stopIfTrue="1">
      <formula>OR(ISBLANK(P36),AND(ISBLANK(P$2),ISBLANK(P$3)))</formula>
    </cfRule>
    <cfRule type="expression" dxfId="470" priority="62" stopIfTrue="1">
      <formula>OR(AND(ISNUMBER(P$2),P36&lt;P$2),AND(ISNUMBER(P$3),P36&gt;P$3))</formula>
    </cfRule>
    <cfRule type="expression" dxfId="469" priority="63" stopIfTrue="1">
      <formula>OR(AND(ISNUMBER(P$2),P36&lt;P$5),AND(ISNUMBER(P$3),P36&gt;P$6))</formula>
    </cfRule>
    <cfRule type="expression" dxfId="468" priority="64" stopIfTrue="1">
      <formula>ISNUMBER(P36)</formula>
    </cfRule>
  </conditionalFormatting>
  <conditionalFormatting sqref="P38:CA39">
    <cfRule type="expression" priority="57" stopIfTrue="1">
      <formula>OR(ISBLANK(P38),AND(ISBLANK(P$2),ISBLANK(P$3)))</formula>
    </cfRule>
    <cfRule type="expression" dxfId="467" priority="58" stopIfTrue="1">
      <formula>OR(AND(ISNUMBER(P$2),P38&lt;P$2),AND(ISNUMBER(P$3),P38&gt;P$3))</formula>
    </cfRule>
    <cfRule type="expression" dxfId="466" priority="59" stopIfTrue="1">
      <formula>OR(AND(ISNUMBER(P$2),P38&lt;P$5),AND(ISNUMBER(P$3),P38&gt;P$6))</formula>
    </cfRule>
    <cfRule type="expression" dxfId="465" priority="60" stopIfTrue="1">
      <formula>ISNUMBER(P38)</formula>
    </cfRule>
  </conditionalFormatting>
  <conditionalFormatting sqref="P40:CA41">
    <cfRule type="expression" priority="53" stopIfTrue="1">
      <formula>OR(ISBLANK(P40),AND(ISBLANK(P$2),ISBLANK(P$3)))</formula>
    </cfRule>
    <cfRule type="expression" dxfId="464" priority="54" stopIfTrue="1">
      <formula>OR(AND(ISNUMBER(P$2),P40&lt;P$2),AND(ISNUMBER(P$3),P40&gt;P$3))</formula>
    </cfRule>
    <cfRule type="expression" dxfId="463" priority="55" stopIfTrue="1">
      <formula>OR(AND(ISNUMBER(P$2),P40&lt;P$5),AND(ISNUMBER(P$3),P40&gt;P$6))</formula>
    </cfRule>
    <cfRule type="expression" dxfId="462" priority="56" stopIfTrue="1">
      <formula>ISNUMBER(P40)</formula>
    </cfRule>
  </conditionalFormatting>
  <conditionalFormatting sqref="P42:CA43">
    <cfRule type="expression" priority="49" stopIfTrue="1">
      <formula>OR(ISBLANK(P42),AND(ISBLANK(P$2),ISBLANK(P$3)))</formula>
    </cfRule>
    <cfRule type="expression" dxfId="461" priority="50" stopIfTrue="1">
      <formula>OR(AND(ISNUMBER(P$2),P42&lt;P$2),AND(ISNUMBER(P$3),P42&gt;P$3))</formula>
    </cfRule>
    <cfRule type="expression" dxfId="460" priority="51" stopIfTrue="1">
      <formula>OR(AND(ISNUMBER(P$2),P42&lt;P$5),AND(ISNUMBER(P$3),P42&gt;P$6))</formula>
    </cfRule>
    <cfRule type="expression" dxfId="459" priority="52" stopIfTrue="1">
      <formula>ISNUMBER(P42)</formula>
    </cfRule>
  </conditionalFormatting>
  <conditionalFormatting sqref="P44:CA45">
    <cfRule type="expression" priority="45" stopIfTrue="1">
      <formula>OR(ISBLANK(P44),AND(ISBLANK(P$2),ISBLANK(P$3)))</formula>
    </cfRule>
    <cfRule type="expression" dxfId="458" priority="46" stopIfTrue="1">
      <formula>OR(AND(ISNUMBER(P$2),P44&lt;P$2),AND(ISNUMBER(P$3),P44&gt;P$3))</formula>
    </cfRule>
    <cfRule type="expression" dxfId="457" priority="47" stopIfTrue="1">
      <formula>OR(AND(ISNUMBER(P$2),P44&lt;P$5),AND(ISNUMBER(P$3),P44&gt;P$6))</formula>
    </cfRule>
    <cfRule type="expression" dxfId="456" priority="48" stopIfTrue="1">
      <formula>ISNUMBER(P44)</formula>
    </cfRule>
  </conditionalFormatting>
  <conditionalFormatting sqref="P46:CA47">
    <cfRule type="expression" priority="41" stopIfTrue="1">
      <formula>OR(ISBLANK(P46),AND(ISBLANK(P$2),ISBLANK(P$3)))</formula>
    </cfRule>
    <cfRule type="expression" dxfId="455" priority="42" stopIfTrue="1">
      <formula>OR(AND(ISNUMBER(P$2),P46&lt;P$2),AND(ISNUMBER(P$3),P46&gt;P$3))</formula>
    </cfRule>
    <cfRule type="expression" dxfId="454" priority="43" stopIfTrue="1">
      <formula>OR(AND(ISNUMBER(P$2),P46&lt;P$5),AND(ISNUMBER(P$3),P46&gt;P$6))</formula>
    </cfRule>
    <cfRule type="expression" dxfId="453" priority="44" stopIfTrue="1">
      <formula>ISNUMBER(P46)</formula>
    </cfRule>
  </conditionalFormatting>
  <conditionalFormatting sqref="P48:CA49">
    <cfRule type="expression" priority="37" stopIfTrue="1">
      <formula>OR(ISBLANK(P48),AND(ISBLANK(P$2),ISBLANK(P$3)))</formula>
    </cfRule>
    <cfRule type="expression" dxfId="452" priority="38" stopIfTrue="1">
      <formula>OR(AND(ISNUMBER(P$2),P48&lt;P$2),AND(ISNUMBER(P$3),P48&gt;P$3))</formula>
    </cfRule>
    <cfRule type="expression" dxfId="451" priority="39" stopIfTrue="1">
      <formula>OR(AND(ISNUMBER(P$2),P48&lt;P$5),AND(ISNUMBER(P$3),P48&gt;P$6))</formula>
    </cfRule>
    <cfRule type="expression" dxfId="450" priority="40" stopIfTrue="1">
      <formula>ISNUMBER(P48)</formula>
    </cfRule>
  </conditionalFormatting>
  <conditionalFormatting sqref="P50:CA51">
    <cfRule type="expression" priority="33" stopIfTrue="1">
      <formula>OR(ISBLANK(P50),AND(ISBLANK(P$2),ISBLANK(P$3)))</formula>
    </cfRule>
    <cfRule type="expression" dxfId="449" priority="34" stopIfTrue="1">
      <formula>OR(AND(ISNUMBER(P$2),P50&lt;P$2),AND(ISNUMBER(P$3),P50&gt;P$3))</formula>
    </cfRule>
    <cfRule type="expression" dxfId="448" priority="35" stopIfTrue="1">
      <formula>OR(AND(ISNUMBER(P$2),P50&lt;P$5),AND(ISNUMBER(P$3),P50&gt;P$6))</formula>
    </cfRule>
    <cfRule type="expression" dxfId="447" priority="36" stopIfTrue="1">
      <formula>ISNUMBER(P50)</formula>
    </cfRule>
  </conditionalFormatting>
  <conditionalFormatting sqref="P52:CA53">
    <cfRule type="expression" priority="29" stopIfTrue="1">
      <formula>OR(ISBLANK(P52),AND(ISBLANK(P$2),ISBLANK(P$3)))</formula>
    </cfRule>
    <cfRule type="expression" dxfId="446" priority="30" stopIfTrue="1">
      <formula>OR(AND(ISNUMBER(P$2),P52&lt;P$2),AND(ISNUMBER(P$3),P52&gt;P$3))</formula>
    </cfRule>
    <cfRule type="expression" dxfId="445" priority="31" stopIfTrue="1">
      <formula>OR(AND(ISNUMBER(P$2),P52&lt;P$5),AND(ISNUMBER(P$3),P52&gt;P$6))</formula>
    </cfRule>
    <cfRule type="expression" dxfId="444" priority="32" stopIfTrue="1">
      <formula>ISNUMBER(P52)</formula>
    </cfRule>
  </conditionalFormatting>
  <conditionalFormatting sqref="P54:CA55">
    <cfRule type="expression" priority="25" stopIfTrue="1">
      <formula>OR(ISBLANK(P54),AND(ISBLANK(P$2),ISBLANK(P$3)))</formula>
    </cfRule>
    <cfRule type="expression" dxfId="443" priority="26" stopIfTrue="1">
      <formula>OR(AND(ISNUMBER(P$2),P54&lt;P$2),AND(ISNUMBER(P$3),P54&gt;P$3))</formula>
    </cfRule>
    <cfRule type="expression" dxfId="442" priority="27" stopIfTrue="1">
      <formula>OR(AND(ISNUMBER(P$2),P54&lt;P$5),AND(ISNUMBER(P$3),P54&gt;P$6))</formula>
    </cfRule>
    <cfRule type="expression" dxfId="441" priority="28" stopIfTrue="1">
      <formula>ISNUMBER(P54)</formula>
    </cfRule>
  </conditionalFormatting>
  <conditionalFormatting sqref="P56:CA57">
    <cfRule type="expression" priority="21" stopIfTrue="1">
      <formula>OR(ISBLANK(P56),AND(ISBLANK(P$2),ISBLANK(P$3)))</formula>
    </cfRule>
    <cfRule type="expression" dxfId="440" priority="22" stopIfTrue="1">
      <formula>OR(AND(ISNUMBER(P$2),P56&lt;P$2),AND(ISNUMBER(P$3),P56&gt;P$3))</formula>
    </cfRule>
    <cfRule type="expression" dxfId="439" priority="23" stopIfTrue="1">
      <formula>OR(AND(ISNUMBER(P$2),P56&lt;P$5),AND(ISNUMBER(P$3),P56&gt;P$6))</formula>
    </cfRule>
    <cfRule type="expression" dxfId="438" priority="24" stopIfTrue="1">
      <formula>ISNUMBER(P56)</formula>
    </cfRule>
  </conditionalFormatting>
  <conditionalFormatting sqref="P58:CA59">
    <cfRule type="expression" priority="17" stopIfTrue="1">
      <formula>OR(ISBLANK(P58),AND(ISBLANK(P$2),ISBLANK(P$3)))</formula>
    </cfRule>
    <cfRule type="expression" dxfId="437" priority="18" stopIfTrue="1">
      <formula>OR(AND(ISNUMBER(P$2),P58&lt;P$2),AND(ISNUMBER(P$3),P58&gt;P$3))</formula>
    </cfRule>
    <cfRule type="expression" dxfId="436" priority="19" stopIfTrue="1">
      <formula>OR(AND(ISNUMBER(P$2),P58&lt;P$5),AND(ISNUMBER(P$3),P58&gt;P$6))</formula>
    </cfRule>
    <cfRule type="expression" dxfId="435" priority="20" stopIfTrue="1">
      <formula>ISNUMBER(P58)</formula>
    </cfRule>
  </conditionalFormatting>
  <conditionalFormatting sqref="P60:CA61">
    <cfRule type="expression" priority="13" stopIfTrue="1">
      <formula>OR(ISBLANK(P60),AND(ISBLANK(P$2),ISBLANK(P$3)))</formula>
    </cfRule>
    <cfRule type="expression" dxfId="434" priority="14" stopIfTrue="1">
      <formula>OR(AND(ISNUMBER(P$2),P60&lt;P$2),AND(ISNUMBER(P$3),P60&gt;P$3))</formula>
    </cfRule>
    <cfRule type="expression" dxfId="433" priority="15" stopIfTrue="1">
      <formula>OR(AND(ISNUMBER(P$2),P60&lt;P$5),AND(ISNUMBER(P$3),P60&gt;P$6))</formula>
    </cfRule>
    <cfRule type="expression" dxfId="432" priority="16" stopIfTrue="1">
      <formula>ISNUMBER(P60)</formula>
    </cfRule>
  </conditionalFormatting>
  <conditionalFormatting sqref="P62:CA63">
    <cfRule type="expression" priority="9" stopIfTrue="1">
      <formula>OR(ISBLANK(P62),AND(ISBLANK(P$2),ISBLANK(P$3)))</formula>
    </cfRule>
    <cfRule type="expression" dxfId="431" priority="10" stopIfTrue="1">
      <formula>OR(AND(ISNUMBER(P$2),P62&lt;P$2),AND(ISNUMBER(P$3),P62&gt;P$3))</formula>
    </cfRule>
    <cfRule type="expression" dxfId="430" priority="11" stopIfTrue="1">
      <formula>OR(AND(ISNUMBER(P$2),P62&lt;P$5),AND(ISNUMBER(P$3),P62&gt;P$6))</formula>
    </cfRule>
    <cfRule type="expression" dxfId="429" priority="12" stopIfTrue="1">
      <formula>ISNUMBER(P62)</formula>
    </cfRule>
  </conditionalFormatting>
  <conditionalFormatting sqref="P64:CA65">
    <cfRule type="expression" priority="5" stopIfTrue="1">
      <formula>OR(ISBLANK(P64),AND(ISBLANK(P$2),ISBLANK(P$3)))</formula>
    </cfRule>
    <cfRule type="expression" dxfId="428" priority="6" stopIfTrue="1">
      <formula>OR(AND(ISNUMBER(P$2),P64&lt;P$2),AND(ISNUMBER(P$3),P64&gt;P$3))</formula>
    </cfRule>
    <cfRule type="expression" dxfId="427" priority="7" stopIfTrue="1">
      <formula>OR(AND(ISNUMBER(P$2),P64&lt;P$5),AND(ISNUMBER(P$3),P64&gt;P$6))</formula>
    </cfRule>
    <cfRule type="expression" dxfId="426" priority="8" stopIfTrue="1">
      <formula>ISNUMBER(P64)</formula>
    </cfRule>
  </conditionalFormatting>
  <conditionalFormatting sqref="P14:CA18">
    <cfRule type="expression" priority="1" stopIfTrue="1">
      <formula>OR(ISBLANK(P14),AND(ISBLANK(P$2),ISBLANK(P$3)))</formula>
    </cfRule>
    <cfRule type="expression" dxfId="425" priority="2" stopIfTrue="1">
      <formula>OR(AND(ISNUMBER(P$2),P14&lt;P$2),AND(ISNUMBER(P$3),P14&gt;P$3))</formula>
    </cfRule>
    <cfRule type="expression" dxfId="424" priority="3" stopIfTrue="1">
      <formula>OR(AND(ISNUMBER(P$2),P14&lt;P$5),AND(ISNUMBER(P$3),P14&gt;P$6))</formula>
    </cfRule>
    <cfRule type="expression" dxfId="423" priority="4" stopIfTrue="1">
      <formula>ISNUMBER(P14)</formula>
    </cfRule>
  </conditionalFormatting>
  <hyperlinks>
    <hyperlink ref="H7" location="'Test Info'!A1" display="Operating Condition" xr:uid="{00000000-0004-0000-01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76"/>
  <sheetViews>
    <sheetView tabSelected="1" zoomScale="70" zoomScaleNormal="70" workbookViewId="0">
      <selection activeCell="P18" sqref="P18"/>
    </sheetView>
  </sheetViews>
  <sheetFormatPr defaultRowHeight="15" x14ac:dyDescent="0.25"/>
  <cols>
    <col min="1" max="1" width="10.7109375" bestFit="1" customWidth="1"/>
    <col min="2" max="2" width="15.7109375" customWidth="1"/>
    <col min="3" max="3" width="12" customWidth="1"/>
    <col min="4" max="4" width="6" bestFit="1" customWidth="1"/>
    <col min="5" max="5" width="12.42578125" bestFit="1" customWidth="1"/>
    <col min="6" max="6" width="5.28515625" bestFit="1" customWidth="1"/>
    <col min="7" max="7" width="6.42578125" bestFit="1" customWidth="1"/>
    <col min="8" max="8" width="10.28515625" bestFit="1" customWidth="1"/>
    <col min="9" max="9" width="5.28515625" style="61" bestFit="1" customWidth="1"/>
    <col min="10" max="10" width="7.42578125" bestFit="1" customWidth="1"/>
    <col min="11" max="11" width="5.28515625" bestFit="1" customWidth="1"/>
    <col min="12" max="12" width="7.7109375" bestFit="1" customWidth="1"/>
    <col min="13" max="13" width="5.7109375" customWidth="1"/>
    <col min="14" max="14" width="5.140625" customWidth="1"/>
    <col min="15" max="15" width="3.85546875" customWidth="1"/>
    <col min="16" max="16" width="10" bestFit="1" customWidth="1"/>
    <col min="17" max="18" width="7.42578125" bestFit="1" customWidth="1"/>
    <col min="19" max="20" width="10" bestFit="1" customWidth="1"/>
    <col min="21" max="22" width="7.42578125" bestFit="1" customWidth="1"/>
    <col min="23" max="23" width="5.28515625" bestFit="1" customWidth="1"/>
    <col min="24" max="24" width="8.7109375" bestFit="1" customWidth="1"/>
    <col min="25" max="25" width="5.28515625" bestFit="1" customWidth="1"/>
    <col min="26" max="27" width="7.42578125" bestFit="1" customWidth="1"/>
    <col min="28" max="28" width="5.28515625" bestFit="1" customWidth="1"/>
    <col min="29" max="29" width="7.42578125" bestFit="1" customWidth="1"/>
    <col min="30" max="31" width="8.7109375" bestFit="1" customWidth="1"/>
    <col min="32" max="32" width="5.28515625" bestFit="1" customWidth="1"/>
    <col min="33" max="33" width="8.7109375" bestFit="1" customWidth="1"/>
    <col min="34" max="34" width="5.28515625" bestFit="1" customWidth="1"/>
    <col min="35" max="36" width="7.42578125" bestFit="1" customWidth="1"/>
    <col min="37" max="37" width="5.28515625" bestFit="1" customWidth="1"/>
    <col min="38" max="38" width="7.42578125" bestFit="1" customWidth="1"/>
    <col min="39" max="40" width="8.7109375" bestFit="1" customWidth="1"/>
    <col min="41" max="41" width="5.28515625" bestFit="1" customWidth="1"/>
    <col min="42" max="42" width="8.7109375" bestFit="1" customWidth="1"/>
    <col min="43" max="43" width="5.28515625" bestFit="1" customWidth="1"/>
    <col min="44" max="45" width="7.42578125" bestFit="1" customWidth="1"/>
    <col min="46" max="46" width="5.28515625" bestFit="1" customWidth="1"/>
    <col min="47" max="47" width="7.42578125" bestFit="1" customWidth="1"/>
    <col min="48" max="49" width="8.7109375" bestFit="1" customWidth="1"/>
    <col min="50" max="50" width="8.7109375" customWidth="1"/>
    <col min="51" max="51" width="7.42578125" bestFit="1" customWidth="1"/>
    <col min="52" max="52" width="7.7109375" customWidth="1"/>
    <col min="53" max="53" width="7.42578125" bestFit="1" customWidth="1"/>
    <col min="54" max="54" width="8.28515625" customWidth="1"/>
    <col min="55" max="55" width="7.42578125" bestFit="1" customWidth="1"/>
    <col min="56" max="56" width="7.28515625" customWidth="1"/>
    <col min="57" max="57" width="7.42578125" bestFit="1" customWidth="1"/>
    <col min="58" max="58" width="7" customWidth="1"/>
    <col min="59" max="59" width="7.42578125" bestFit="1" customWidth="1"/>
    <col min="60" max="60" width="7.5703125" customWidth="1"/>
    <col min="61" max="61" width="7.28515625" bestFit="1" customWidth="1"/>
    <col min="62" max="62" width="7.85546875" customWidth="1"/>
    <col min="63" max="63" width="7.42578125" bestFit="1" customWidth="1"/>
    <col min="64" max="64" width="7.85546875" customWidth="1"/>
    <col min="65" max="65" width="7.42578125" bestFit="1" customWidth="1"/>
    <col min="67" max="67" width="8.5703125" bestFit="1" customWidth="1"/>
    <col min="68" max="68" width="8.5703125" customWidth="1"/>
    <col min="69" max="69" width="7.42578125" customWidth="1"/>
    <col min="71" max="71" width="7.42578125" bestFit="1" customWidth="1"/>
    <col min="73" max="73" width="7.28515625" bestFit="1" customWidth="1"/>
    <col min="75" max="75" width="8.7109375" bestFit="1" customWidth="1"/>
    <col min="77" max="77" width="8.5703125" bestFit="1" customWidth="1"/>
    <col min="79" max="79" width="7.42578125" bestFit="1" customWidth="1"/>
  </cols>
  <sheetData>
    <row r="1" spans="1:79" x14ac:dyDescent="0.25">
      <c r="H1" s="24"/>
      <c r="I1" s="24"/>
      <c r="J1" s="24"/>
      <c r="K1" s="60"/>
      <c r="N1" s="24"/>
      <c r="O1" s="54" t="s">
        <v>302</v>
      </c>
      <c r="P1" s="34"/>
      <c r="Q1" s="34" t="s">
        <v>197</v>
      </c>
      <c r="R1" s="34"/>
      <c r="S1" s="34" t="s">
        <v>196</v>
      </c>
      <c r="T1" s="34" t="s">
        <v>196</v>
      </c>
      <c r="U1" s="34" t="s">
        <v>198</v>
      </c>
      <c r="V1" s="34" t="s">
        <v>199</v>
      </c>
      <c r="W1" s="35" t="s">
        <v>125</v>
      </c>
      <c r="X1" s="35"/>
      <c r="Y1" s="35"/>
      <c r="Z1" s="35"/>
      <c r="AA1" s="35"/>
      <c r="AB1" s="35"/>
      <c r="AC1" s="34" t="s">
        <v>121</v>
      </c>
      <c r="AD1" s="34" t="s">
        <v>196</v>
      </c>
      <c r="AE1" s="34" t="s">
        <v>196</v>
      </c>
      <c r="AF1" s="35" t="s">
        <v>125</v>
      </c>
      <c r="AG1" s="35"/>
      <c r="AH1" s="35"/>
      <c r="AI1" s="35"/>
      <c r="AJ1" s="35"/>
      <c r="AK1" s="35"/>
      <c r="AL1" s="34" t="s">
        <v>121</v>
      </c>
      <c r="AM1" s="34" t="s">
        <v>196</v>
      </c>
      <c r="AN1" s="34" t="s">
        <v>196</v>
      </c>
      <c r="AO1" s="35" t="s">
        <v>125</v>
      </c>
      <c r="AP1" s="35"/>
      <c r="AQ1" s="35"/>
      <c r="AR1" s="35"/>
      <c r="AS1" s="35"/>
      <c r="AT1" s="35"/>
      <c r="AU1" s="34" t="s">
        <v>121</v>
      </c>
      <c r="AV1" s="34" t="s">
        <v>196</v>
      </c>
      <c r="AW1" s="34" t="s">
        <v>196</v>
      </c>
      <c r="AX1" s="34" t="s">
        <v>200</v>
      </c>
      <c r="AY1" s="34"/>
      <c r="AZ1" s="34" t="s">
        <v>200</v>
      </c>
      <c r="BA1" s="34"/>
      <c r="BB1" s="35" t="s">
        <v>132</v>
      </c>
      <c r="BC1" s="35"/>
      <c r="BD1" s="34" t="s">
        <v>200</v>
      </c>
      <c r="BE1" s="34"/>
      <c r="BF1" s="34" t="s">
        <v>200</v>
      </c>
      <c r="BG1" s="34"/>
      <c r="BH1" s="35" t="s">
        <v>132</v>
      </c>
      <c r="BI1" s="35"/>
      <c r="BJ1" s="34" t="s">
        <v>200</v>
      </c>
      <c r="BK1" s="34"/>
      <c r="BL1" s="34" t="s">
        <v>200</v>
      </c>
      <c r="BM1" s="34"/>
      <c r="BN1" s="35" t="s">
        <v>132</v>
      </c>
      <c r="BO1" s="35"/>
      <c r="BP1" s="34" t="s">
        <v>200</v>
      </c>
      <c r="BQ1" s="34"/>
      <c r="BR1" s="34" t="s">
        <v>200</v>
      </c>
      <c r="BS1" s="34"/>
      <c r="BT1" s="35" t="s">
        <v>132</v>
      </c>
      <c r="BU1" s="35"/>
      <c r="BV1" s="35" t="s">
        <v>201</v>
      </c>
      <c r="BW1" s="35"/>
      <c r="BX1" s="35" t="s">
        <v>201</v>
      </c>
      <c r="BY1" s="35"/>
      <c r="BZ1" s="35" t="s">
        <v>201</v>
      </c>
      <c r="CA1" s="35"/>
    </row>
    <row r="2" spans="1:79" x14ac:dyDescent="0.25">
      <c r="B2" t="s">
        <v>358</v>
      </c>
      <c r="I2"/>
      <c r="K2" s="61"/>
      <c r="O2" s="4" t="s">
        <v>309</v>
      </c>
      <c r="P2" s="34"/>
      <c r="Q2" s="34"/>
      <c r="R2" s="34"/>
      <c r="S2" s="34">
        <v>75</v>
      </c>
      <c r="T2" s="34">
        <v>75</v>
      </c>
      <c r="U2" s="34">
        <v>40</v>
      </c>
      <c r="V2" s="34"/>
      <c r="W2" s="35"/>
      <c r="X2" s="35"/>
      <c r="Y2" s="35"/>
      <c r="Z2" s="35"/>
      <c r="AA2" s="35"/>
      <c r="AB2" s="35"/>
      <c r="AC2" s="34"/>
      <c r="AD2" s="34">
        <v>75</v>
      </c>
      <c r="AE2" s="34">
        <v>75</v>
      </c>
      <c r="AF2" s="35"/>
      <c r="AG2" s="35"/>
      <c r="AH2" s="35"/>
      <c r="AI2" s="35"/>
      <c r="AJ2" s="35"/>
      <c r="AK2" s="35"/>
      <c r="AL2" s="34"/>
      <c r="AM2" s="34">
        <v>75</v>
      </c>
      <c r="AN2" s="34">
        <v>75</v>
      </c>
      <c r="AO2" s="35"/>
      <c r="AP2" s="35"/>
      <c r="AQ2" s="35"/>
      <c r="AR2" s="35"/>
      <c r="AS2" s="35"/>
      <c r="AT2" s="35"/>
      <c r="AU2" s="34"/>
      <c r="AV2" s="34">
        <v>75</v>
      </c>
      <c r="AW2" s="34">
        <v>75</v>
      </c>
      <c r="AX2" s="34">
        <v>2.6</v>
      </c>
      <c r="AY2" s="34"/>
      <c r="AZ2" s="34">
        <v>2.6</v>
      </c>
      <c r="BA2" s="34"/>
      <c r="BB2" s="35">
        <v>-150</v>
      </c>
      <c r="BC2" s="35"/>
      <c r="BD2" s="34">
        <v>2.6</v>
      </c>
      <c r="BE2" s="34"/>
      <c r="BF2" s="34">
        <v>2.6</v>
      </c>
      <c r="BG2" s="34"/>
      <c r="BH2" s="35">
        <v>-150</v>
      </c>
      <c r="BI2" s="35"/>
      <c r="BJ2" s="34">
        <v>2.6</v>
      </c>
      <c r="BK2" s="34"/>
      <c r="BL2" s="34">
        <v>2.6</v>
      </c>
      <c r="BM2" s="34"/>
      <c r="BN2" s="35">
        <v>-150</v>
      </c>
      <c r="BO2" s="35"/>
      <c r="BP2" s="34">
        <v>2.6</v>
      </c>
      <c r="BQ2" s="34"/>
      <c r="BR2" s="34">
        <v>2.6</v>
      </c>
      <c r="BS2" s="34"/>
      <c r="BT2" s="35">
        <v>-150</v>
      </c>
      <c r="BU2" s="35"/>
      <c r="BV2" s="35">
        <v>-200</v>
      </c>
      <c r="BW2" s="35"/>
      <c r="BX2" s="35">
        <v>-200</v>
      </c>
      <c r="BY2" s="35"/>
      <c r="BZ2" s="35">
        <v>-200</v>
      </c>
      <c r="CA2" s="35"/>
    </row>
    <row r="3" spans="1:79" x14ac:dyDescent="0.25">
      <c r="B3" t="s">
        <v>359</v>
      </c>
      <c r="I3"/>
      <c r="K3" s="61"/>
      <c r="O3" s="4" t="s">
        <v>308</v>
      </c>
      <c r="P3" s="34"/>
      <c r="Q3" s="34">
        <v>250</v>
      </c>
      <c r="R3" s="34"/>
      <c r="S3" s="34"/>
      <c r="T3" s="34"/>
      <c r="U3" s="34"/>
      <c r="V3" s="34">
        <v>60</v>
      </c>
      <c r="W3" s="35">
        <v>0</v>
      </c>
      <c r="X3" s="35"/>
      <c r="Y3" s="35"/>
      <c r="Z3" s="35"/>
      <c r="AA3" s="35"/>
      <c r="AB3" s="35"/>
      <c r="AC3" s="34">
        <v>300</v>
      </c>
      <c r="AD3" s="34"/>
      <c r="AE3" s="34"/>
      <c r="AF3" s="35">
        <v>0</v>
      </c>
      <c r="AG3" s="35"/>
      <c r="AH3" s="35"/>
      <c r="AI3" s="35"/>
      <c r="AJ3" s="35"/>
      <c r="AK3" s="35"/>
      <c r="AL3" s="34">
        <v>300</v>
      </c>
      <c r="AM3" s="34"/>
      <c r="AN3" s="34"/>
      <c r="AO3" s="35">
        <v>0</v>
      </c>
      <c r="AP3" s="35"/>
      <c r="AQ3" s="35"/>
      <c r="AR3" s="35"/>
      <c r="AS3" s="35"/>
      <c r="AT3" s="35"/>
      <c r="AU3" s="34">
        <v>300</v>
      </c>
      <c r="AV3" s="34"/>
      <c r="AW3" s="34"/>
      <c r="AX3" s="34">
        <v>2.9</v>
      </c>
      <c r="AY3" s="34"/>
      <c r="AZ3" s="34">
        <v>2.9</v>
      </c>
      <c r="BA3" s="34"/>
      <c r="BB3" s="35">
        <v>150</v>
      </c>
      <c r="BC3" s="35"/>
      <c r="BD3" s="34">
        <v>2.9</v>
      </c>
      <c r="BE3" s="34"/>
      <c r="BF3" s="34">
        <v>2.9</v>
      </c>
      <c r="BG3" s="34"/>
      <c r="BH3" s="35">
        <v>150</v>
      </c>
      <c r="BI3" s="35"/>
      <c r="BJ3" s="34">
        <v>2.9</v>
      </c>
      <c r="BK3" s="34"/>
      <c r="BL3" s="34">
        <v>2.9</v>
      </c>
      <c r="BM3" s="34"/>
      <c r="BN3" s="35">
        <v>150</v>
      </c>
      <c r="BO3" s="35"/>
      <c r="BP3" s="34">
        <v>2.9</v>
      </c>
      <c r="BQ3" s="34"/>
      <c r="BR3" s="34">
        <v>2.9</v>
      </c>
      <c r="BS3" s="34"/>
      <c r="BT3" s="35">
        <v>150</v>
      </c>
      <c r="BU3" s="35"/>
      <c r="BV3" s="35">
        <v>200</v>
      </c>
      <c r="BW3" s="35"/>
      <c r="BX3" s="35">
        <v>200</v>
      </c>
      <c r="BY3" s="35"/>
      <c r="BZ3" s="35">
        <v>200</v>
      </c>
      <c r="CA3" s="35"/>
    </row>
    <row r="4" spans="1:79" x14ac:dyDescent="0.25">
      <c r="I4"/>
      <c r="K4" s="61"/>
      <c r="N4" s="4" t="s">
        <v>310</v>
      </c>
      <c r="O4" s="4">
        <v>0.02</v>
      </c>
      <c r="P4" s="34"/>
      <c r="Q4" s="34">
        <f>$O4</f>
        <v>0.02</v>
      </c>
      <c r="R4" s="34"/>
      <c r="S4" s="34">
        <f>$O4</f>
        <v>0.02</v>
      </c>
      <c r="T4" s="34">
        <f>$O4</f>
        <v>0.02</v>
      </c>
      <c r="U4" s="34">
        <f>$O4</f>
        <v>0.02</v>
      </c>
      <c r="V4" s="34">
        <f>$O4</f>
        <v>0.02</v>
      </c>
      <c r="W4" s="35">
        <v>0</v>
      </c>
      <c r="X4" s="35"/>
      <c r="Y4" s="35"/>
      <c r="Z4" s="35"/>
      <c r="AA4" s="35"/>
      <c r="AB4" s="35"/>
      <c r="AC4" s="34">
        <f>$O4</f>
        <v>0.02</v>
      </c>
      <c r="AD4" s="34">
        <f>$O4</f>
        <v>0.02</v>
      </c>
      <c r="AE4" s="34">
        <f>$O4</f>
        <v>0.02</v>
      </c>
      <c r="AF4" s="35">
        <v>0</v>
      </c>
      <c r="AG4" s="35"/>
      <c r="AH4" s="35"/>
      <c r="AI4" s="35"/>
      <c r="AJ4" s="35"/>
      <c r="AK4" s="35"/>
      <c r="AL4" s="34">
        <f>$O4</f>
        <v>0.02</v>
      </c>
      <c r="AM4" s="34">
        <f>$O4</f>
        <v>0.02</v>
      </c>
      <c r="AN4" s="34">
        <f>$O4</f>
        <v>0.02</v>
      </c>
      <c r="AO4" s="35">
        <v>0</v>
      </c>
      <c r="AP4" s="35"/>
      <c r="AQ4" s="35"/>
      <c r="AR4" s="35"/>
      <c r="AS4" s="35"/>
      <c r="AT4" s="35"/>
      <c r="AU4" s="34">
        <f t="shared" ref="AU4:BB4" si="0">$O4</f>
        <v>0.02</v>
      </c>
      <c r="AV4" s="34">
        <f t="shared" si="0"/>
        <v>0.02</v>
      </c>
      <c r="AW4" s="34">
        <f t="shared" si="0"/>
        <v>0.02</v>
      </c>
      <c r="AX4" s="34">
        <f t="shared" si="0"/>
        <v>0.02</v>
      </c>
      <c r="AY4" s="34">
        <f t="shared" si="0"/>
        <v>0.02</v>
      </c>
      <c r="AZ4" s="34">
        <f t="shared" si="0"/>
        <v>0.02</v>
      </c>
      <c r="BA4" s="34">
        <f t="shared" si="0"/>
        <v>0.02</v>
      </c>
      <c r="BB4" s="34">
        <f t="shared" si="0"/>
        <v>0.02</v>
      </c>
      <c r="BC4" s="35"/>
      <c r="BD4" s="34">
        <f>$O4</f>
        <v>0.02</v>
      </c>
      <c r="BE4" s="34">
        <f>$O4</f>
        <v>0.02</v>
      </c>
      <c r="BF4" s="34">
        <f>$O4</f>
        <v>0.02</v>
      </c>
      <c r="BG4" s="34">
        <f>$O4</f>
        <v>0.02</v>
      </c>
      <c r="BH4" s="34">
        <f>$O4</f>
        <v>0.02</v>
      </c>
      <c r="BI4" s="35"/>
      <c r="BJ4" s="34">
        <f>$O4</f>
        <v>0.02</v>
      </c>
      <c r="BK4" s="34">
        <f>$O4</f>
        <v>0.02</v>
      </c>
      <c r="BL4" s="34">
        <f>$O4</f>
        <v>0.02</v>
      </c>
      <c r="BM4" s="34">
        <f>$O4</f>
        <v>0.02</v>
      </c>
      <c r="BN4" s="34">
        <f>$O4</f>
        <v>0.02</v>
      </c>
      <c r="BO4" s="35"/>
      <c r="BP4" s="34">
        <f>$O4</f>
        <v>0.02</v>
      </c>
      <c r="BQ4" s="34">
        <f>$O4</f>
        <v>0.02</v>
      </c>
      <c r="BR4" s="34">
        <f>$O4</f>
        <v>0.02</v>
      </c>
      <c r="BS4" s="34">
        <f>$O4</f>
        <v>0.02</v>
      </c>
      <c r="BT4" s="34">
        <f>$O4</f>
        <v>0.02</v>
      </c>
      <c r="BU4" s="35"/>
      <c r="BV4" s="34">
        <f>$O4</f>
        <v>0.02</v>
      </c>
      <c r="BW4" s="35"/>
      <c r="BX4" s="34">
        <f>$O4</f>
        <v>0.02</v>
      </c>
      <c r="BY4" s="35"/>
      <c r="BZ4" s="34">
        <f>$O4</f>
        <v>0.02</v>
      </c>
      <c r="CA4" s="35"/>
    </row>
    <row r="5" spans="1:79" x14ac:dyDescent="0.25">
      <c r="I5"/>
      <c r="K5" s="61"/>
      <c r="O5" s="4" t="s">
        <v>311</v>
      </c>
      <c r="P5" s="34" t="str">
        <f>IF(ISBLANK(P$2),"",P$2+(ABS(P$3-P$2)*P$4))</f>
        <v/>
      </c>
      <c r="Q5" s="34" t="str">
        <f t="shared" ref="Q5:CA5" si="1">IF(ISBLANK(Q$2),"",Q$2+(ABS(Q$3-Q$2)*Q$4))</f>
        <v/>
      </c>
      <c r="R5" s="34" t="str">
        <f t="shared" si="1"/>
        <v/>
      </c>
      <c r="S5" s="34">
        <f t="shared" si="1"/>
        <v>76.5</v>
      </c>
      <c r="T5" s="34">
        <f t="shared" si="1"/>
        <v>76.5</v>
      </c>
      <c r="U5" s="34">
        <f t="shared" si="1"/>
        <v>40.799999999999997</v>
      </c>
      <c r="V5" s="34" t="str">
        <f t="shared" si="1"/>
        <v/>
      </c>
      <c r="W5" s="34" t="str">
        <f t="shared" si="1"/>
        <v/>
      </c>
      <c r="X5" s="34" t="str">
        <f t="shared" si="1"/>
        <v/>
      </c>
      <c r="Y5" s="34" t="str">
        <f t="shared" si="1"/>
        <v/>
      </c>
      <c r="Z5" s="34" t="str">
        <f t="shared" si="1"/>
        <v/>
      </c>
      <c r="AA5" s="34" t="str">
        <f t="shared" si="1"/>
        <v/>
      </c>
      <c r="AB5" s="34" t="str">
        <f t="shared" si="1"/>
        <v/>
      </c>
      <c r="AC5" s="34" t="str">
        <f t="shared" si="1"/>
        <v/>
      </c>
      <c r="AD5" s="34">
        <f t="shared" si="1"/>
        <v>76.5</v>
      </c>
      <c r="AE5" s="34">
        <f t="shared" si="1"/>
        <v>76.5</v>
      </c>
      <c r="AF5" s="34" t="str">
        <f t="shared" si="1"/>
        <v/>
      </c>
      <c r="AG5" s="34" t="str">
        <f t="shared" si="1"/>
        <v/>
      </c>
      <c r="AH5" s="34" t="str">
        <f t="shared" si="1"/>
        <v/>
      </c>
      <c r="AI5" s="34" t="str">
        <f t="shared" si="1"/>
        <v/>
      </c>
      <c r="AJ5" s="34" t="str">
        <f t="shared" si="1"/>
        <v/>
      </c>
      <c r="AK5" s="34" t="str">
        <f t="shared" si="1"/>
        <v/>
      </c>
      <c r="AL5" s="34" t="str">
        <f t="shared" si="1"/>
        <v/>
      </c>
      <c r="AM5" s="34">
        <f t="shared" si="1"/>
        <v>76.5</v>
      </c>
      <c r="AN5" s="34">
        <f t="shared" si="1"/>
        <v>76.5</v>
      </c>
      <c r="AO5" s="34" t="str">
        <f t="shared" si="1"/>
        <v/>
      </c>
      <c r="AP5" s="34" t="str">
        <f t="shared" si="1"/>
        <v/>
      </c>
      <c r="AQ5" s="34" t="str">
        <f t="shared" si="1"/>
        <v/>
      </c>
      <c r="AR5" s="34" t="str">
        <f t="shared" si="1"/>
        <v/>
      </c>
      <c r="AS5" s="34" t="str">
        <f t="shared" si="1"/>
        <v/>
      </c>
      <c r="AT5" s="34" t="str">
        <f t="shared" si="1"/>
        <v/>
      </c>
      <c r="AU5" s="34" t="str">
        <f t="shared" si="1"/>
        <v/>
      </c>
      <c r="AV5" s="34">
        <f t="shared" si="1"/>
        <v>76.5</v>
      </c>
      <c r="AW5" s="34">
        <f t="shared" si="1"/>
        <v>76.5</v>
      </c>
      <c r="AX5" s="34">
        <f t="shared" si="1"/>
        <v>2.6059999999999999</v>
      </c>
      <c r="AY5" s="34" t="str">
        <f t="shared" si="1"/>
        <v/>
      </c>
      <c r="AZ5" s="34">
        <f t="shared" si="1"/>
        <v>2.6059999999999999</v>
      </c>
      <c r="BA5" s="34" t="str">
        <f t="shared" si="1"/>
        <v/>
      </c>
      <c r="BB5" s="34">
        <f t="shared" si="1"/>
        <v>-144</v>
      </c>
      <c r="BC5" s="34" t="str">
        <f t="shared" si="1"/>
        <v/>
      </c>
      <c r="BD5" s="34">
        <f t="shared" si="1"/>
        <v>2.6059999999999999</v>
      </c>
      <c r="BE5" s="34" t="str">
        <f t="shared" si="1"/>
        <v/>
      </c>
      <c r="BF5" s="34">
        <f t="shared" si="1"/>
        <v>2.6059999999999999</v>
      </c>
      <c r="BG5" s="34" t="str">
        <f t="shared" si="1"/>
        <v/>
      </c>
      <c r="BH5" s="34">
        <f t="shared" si="1"/>
        <v>-144</v>
      </c>
      <c r="BI5" s="34" t="str">
        <f t="shared" si="1"/>
        <v/>
      </c>
      <c r="BJ5" s="34">
        <f t="shared" si="1"/>
        <v>2.6059999999999999</v>
      </c>
      <c r="BK5" s="34" t="str">
        <f t="shared" si="1"/>
        <v/>
      </c>
      <c r="BL5" s="34">
        <f t="shared" si="1"/>
        <v>2.6059999999999999</v>
      </c>
      <c r="BM5" s="34" t="str">
        <f t="shared" si="1"/>
        <v/>
      </c>
      <c r="BN5" s="34">
        <f t="shared" si="1"/>
        <v>-144</v>
      </c>
      <c r="BO5" s="34" t="str">
        <f t="shared" si="1"/>
        <v/>
      </c>
      <c r="BP5" s="34">
        <f t="shared" si="1"/>
        <v>2.6059999999999999</v>
      </c>
      <c r="BQ5" s="34" t="str">
        <f t="shared" si="1"/>
        <v/>
      </c>
      <c r="BR5" s="34">
        <f t="shared" si="1"/>
        <v>2.6059999999999999</v>
      </c>
      <c r="BS5" s="34" t="str">
        <f t="shared" si="1"/>
        <v/>
      </c>
      <c r="BT5" s="34">
        <f t="shared" si="1"/>
        <v>-144</v>
      </c>
      <c r="BU5" s="34" t="str">
        <f t="shared" si="1"/>
        <v/>
      </c>
      <c r="BV5" s="34">
        <f t="shared" si="1"/>
        <v>-192</v>
      </c>
      <c r="BW5" s="34" t="str">
        <f t="shared" si="1"/>
        <v/>
      </c>
      <c r="BX5" s="34">
        <f t="shared" si="1"/>
        <v>-192</v>
      </c>
      <c r="BY5" s="34" t="str">
        <f t="shared" si="1"/>
        <v/>
      </c>
      <c r="BZ5" s="34">
        <f t="shared" si="1"/>
        <v>-192</v>
      </c>
      <c r="CA5" s="34" t="str">
        <f t="shared" si="1"/>
        <v/>
      </c>
    </row>
    <row r="6" spans="1:79" x14ac:dyDescent="0.25">
      <c r="I6"/>
      <c r="K6" s="61"/>
      <c r="O6" s="4" t="s">
        <v>312</v>
      </c>
      <c r="P6" s="34" t="str">
        <f>IF(ISBLANK(P$3),"",P$3-(ABS(P$3-P$2)*P$4))</f>
        <v/>
      </c>
      <c r="Q6" s="34">
        <f t="shared" ref="Q6:CA6" si="2">IF(ISBLANK(Q$3),"",Q$3-(ABS(Q$3-Q$2)*Q$4))</f>
        <v>245</v>
      </c>
      <c r="R6" s="34" t="str">
        <f t="shared" si="2"/>
        <v/>
      </c>
      <c r="S6" s="34" t="str">
        <f t="shared" si="2"/>
        <v/>
      </c>
      <c r="T6" s="34" t="str">
        <f t="shared" si="2"/>
        <v/>
      </c>
      <c r="U6" s="34" t="str">
        <f t="shared" si="2"/>
        <v/>
      </c>
      <c r="V6" s="34">
        <f t="shared" si="2"/>
        <v>58.8</v>
      </c>
      <c r="W6" s="34">
        <f t="shared" si="2"/>
        <v>0</v>
      </c>
      <c r="X6" s="34" t="str">
        <f t="shared" si="2"/>
        <v/>
      </c>
      <c r="Y6" s="34" t="str">
        <f t="shared" si="2"/>
        <v/>
      </c>
      <c r="Z6" s="34" t="str">
        <f t="shared" si="2"/>
        <v/>
      </c>
      <c r="AA6" s="34" t="str">
        <f t="shared" si="2"/>
        <v/>
      </c>
      <c r="AB6" s="34" t="str">
        <f t="shared" si="2"/>
        <v/>
      </c>
      <c r="AC6" s="34">
        <f t="shared" si="2"/>
        <v>294</v>
      </c>
      <c r="AD6" s="34" t="str">
        <f t="shared" si="2"/>
        <v/>
      </c>
      <c r="AE6" s="34" t="str">
        <f t="shared" si="2"/>
        <v/>
      </c>
      <c r="AF6" s="34">
        <f t="shared" si="2"/>
        <v>0</v>
      </c>
      <c r="AG6" s="34" t="str">
        <f t="shared" si="2"/>
        <v/>
      </c>
      <c r="AH6" s="34" t="str">
        <f t="shared" si="2"/>
        <v/>
      </c>
      <c r="AI6" s="34" t="str">
        <f t="shared" si="2"/>
        <v/>
      </c>
      <c r="AJ6" s="34" t="str">
        <f t="shared" si="2"/>
        <v/>
      </c>
      <c r="AK6" s="34" t="str">
        <f t="shared" si="2"/>
        <v/>
      </c>
      <c r="AL6" s="34">
        <f t="shared" si="2"/>
        <v>294</v>
      </c>
      <c r="AM6" s="34" t="str">
        <f t="shared" si="2"/>
        <v/>
      </c>
      <c r="AN6" s="34" t="str">
        <f t="shared" si="2"/>
        <v/>
      </c>
      <c r="AO6" s="34">
        <f t="shared" si="2"/>
        <v>0</v>
      </c>
      <c r="AP6" s="34" t="str">
        <f t="shared" si="2"/>
        <v/>
      </c>
      <c r="AQ6" s="34" t="str">
        <f t="shared" si="2"/>
        <v/>
      </c>
      <c r="AR6" s="34" t="str">
        <f t="shared" si="2"/>
        <v/>
      </c>
      <c r="AS6" s="34" t="str">
        <f t="shared" si="2"/>
        <v/>
      </c>
      <c r="AT6" s="34" t="str">
        <f t="shared" si="2"/>
        <v/>
      </c>
      <c r="AU6" s="34">
        <f t="shared" si="2"/>
        <v>294</v>
      </c>
      <c r="AV6" s="34" t="str">
        <f t="shared" si="2"/>
        <v/>
      </c>
      <c r="AW6" s="34" t="str">
        <f t="shared" si="2"/>
        <v/>
      </c>
      <c r="AX6" s="34">
        <f t="shared" si="2"/>
        <v>2.8940000000000001</v>
      </c>
      <c r="AY6" s="34" t="str">
        <f t="shared" si="2"/>
        <v/>
      </c>
      <c r="AZ6" s="34">
        <f t="shared" si="2"/>
        <v>2.8940000000000001</v>
      </c>
      <c r="BA6" s="34" t="str">
        <f t="shared" si="2"/>
        <v/>
      </c>
      <c r="BB6" s="34">
        <f t="shared" si="2"/>
        <v>144</v>
      </c>
      <c r="BC6" s="34" t="str">
        <f t="shared" si="2"/>
        <v/>
      </c>
      <c r="BD6" s="34">
        <f t="shared" si="2"/>
        <v>2.8940000000000001</v>
      </c>
      <c r="BE6" s="34" t="str">
        <f t="shared" si="2"/>
        <v/>
      </c>
      <c r="BF6" s="34">
        <f t="shared" si="2"/>
        <v>2.8940000000000001</v>
      </c>
      <c r="BG6" s="34" t="str">
        <f t="shared" si="2"/>
        <v/>
      </c>
      <c r="BH6" s="34">
        <f t="shared" si="2"/>
        <v>144</v>
      </c>
      <c r="BI6" s="34" t="str">
        <f t="shared" si="2"/>
        <v/>
      </c>
      <c r="BJ6" s="34">
        <f t="shared" si="2"/>
        <v>2.8940000000000001</v>
      </c>
      <c r="BK6" s="34" t="str">
        <f t="shared" si="2"/>
        <v/>
      </c>
      <c r="BL6" s="34">
        <f t="shared" si="2"/>
        <v>2.8940000000000001</v>
      </c>
      <c r="BM6" s="34" t="str">
        <f t="shared" si="2"/>
        <v/>
      </c>
      <c r="BN6" s="34">
        <f t="shared" si="2"/>
        <v>144</v>
      </c>
      <c r="BO6" s="34" t="str">
        <f t="shared" si="2"/>
        <v/>
      </c>
      <c r="BP6" s="34">
        <f t="shared" si="2"/>
        <v>2.8940000000000001</v>
      </c>
      <c r="BQ6" s="34" t="str">
        <f t="shared" si="2"/>
        <v/>
      </c>
      <c r="BR6" s="34">
        <f t="shared" si="2"/>
        <v>2.8940000000000001</v>
      </c>
      <c r="BS6" s="34" t="str">
        <f t="shared" si="2"/>
        <v/>
      </c>
      <c r="BT6" s="34">
        <f t="shared" si="2"/>
        <v>144</v>
      </c>
      <c r="BU6" s="34" t="str">
        <f t="shared" si="2"/>
        <v/>
      </c>
      <c r="BV6" s="34">
        <f t="shared" si="2"/>
        <v>192</v>
      </c>
      <c r="BW6" s="34" t="str">
        <f t="shared" si="2"/>
        <v/>
      </c>
      <c r="BX6" s="34">
        <f t="shared" si="2"/>
        <v>192</v>
      </c>
      <c r="BY6" s="34" t="str">
        <f t="shared" si="2"/>
        <v/>
      </c>
      <c r="BZ6" s="34">
        <f t="shared" si="2"/>
        <v>192</v>
      </c>
      <c r="CA6" s="34" t="str">
        <f t="shared" si="2"/>
        <v/>
      </c>
    </row>
    <row r="7" spans="1:79" s="9" customFormat="1" ht="223.5" x14ac:dyDescent="0.25">
      <c r="A7" t="s">
        <v>204</v>
      </c>
      <c r="B7" t="s">
        <v>205</v>
      </c>
      <c r="C7" t="s">
        <v>203</v>
      </c>
      <c r="D7" t="s">
        <v>295</v>
      </c>
      <c r="E7" s="9" t="s">
        <v>307</v>
      </c>
      <c r="F7" s="9" t="s">
        <v>313</v>
      </c>
      <c r="G7" s="9" t="s">
        <v>314</v>
      </c>
      <c r="H7" s="59" t="s">
        <v>315</v>
      </c>
      <c r="I7" s="9" t="s">
        <v>325</v>
      </c>
      <c r="J7" s="9" t="s">
        <v>349</v>
      </c>
      <c r="K7" s="62" t="s">
        <v>362</v>
      </c>
      <c r="L7" s="9" t="s">
        <v>326</v>
      </c>
      <c r="M7" s="9" t="s">
        <v>304</v>
      </c>
      <c r="N7" s="9" t="s">
        <v>248</v>
      </c>
      <c r="O7" s="9" t="s">
        <v>206</v>
      </c>
      <c r="P7" s="82" t="s">
        <v>271</v>
      </c>
      <c r="Q7" s="73" t="s">
        <v>133</v>
      </c>
      <c r="R7" s="74" t="s">
        <v>133</v>
      </c>
      <c r="S7" s="73" t="s">
        <v>136</v>
      </c>
      <c r="T7" s="73" t="s">
        <v>138</v>
      </c>
      <c r="U7" s="73" t="s">
        <v>140</v>
      </c>
      <c r="V7" s="73" t="s">
        <v>141</v>
      </c>
      <c r="W7" s="73" t="s">
        <v>142</v>
      </c>
      <c r="X7" s="74" t="s">
        <v>252</v>
      </c>
      <c r="Y7" s="74" t="s">
        <v>253</v>
      </c>
      <c r="Z7" s="74" t="s">
        <v>254</v>
      </c>
      <c r="AA7" s="74" t="s">
        <v>280</v>
      </c>
      <c r="AB7" s="74" t="s">
        <v>255</v>
      </c>
      <c r="AC7" s="73" t="s">
        <v>143</v>
      </c>
      <c r="AD7" s="73" t="s">
        <v>146</v>
      </c>
      <c r="AE7" s="73" t="s">
        <v>148</v>
      </c>
      <c r="AF7" s="73" t="s">
        <v>150</v>
      </c>
      <c r="AG7" s="74" t="s">
        <v>259</v>
      </c>
      <c r="AH7" s="74" t="s">
        <v>256</v>
      </c>
      <c r="AI7" s="74" t="s">
        <v>257</v>
      </c>
      <c r="AJ7" s="74" t="s">
        <v>279</v>
      </c>
      <c r="AK7" s="74" t="s">
        <v>258</v>
      </c>
      <c r="AL7" s="73" t="s">
        <v>151</v>
      </c>
      <c r="AM7" s="73" t="s">
        <v>153</v>
      </c>
      <c r="AN7" s="73" t="s">
        <v>155</v>
      </c>
      <c r="AO7" s="73" t="s">
        <v>157</v>
      </c>
      <c r="AP7" s="74" t="s">
        <v>260</v>
      </c>
      <c r="AQ7" s="74" t="s">
        <v>261</v>
      </c>
      <c r="AR7" s="74" t="s">
        <v>262</v>
      </c>
      <c r="AS7" s="74" t="s">
        <v>281</v>
      </c>
      <c r="AT7" s="74" t="s">
        <v>263</v>
      </c>
      <c r="AU7" s="73" t="s">
        <v>158</v>
      </c>
      <c r="AV7" s="73" t="s">
        <v>160</v>
      </c>
      <c r="AW7" s="73" t="s">
        <v>162</v>
      </c>
      <c r="AX7" s="73" t="s">
        <v>164</v>
      </c>
      <c r="AY7" s="75" t="s">
        <v>328</v>
      </c>
      <c r="AZ7" s="73" t="s">
        <v>167</v>
      </c>
      <c r="BA7" s="75" t="s">
        <v>329</v>
      </c>
      <c r="BB7" s="73" t="s">
        <v>251</v>
      </c>
      <c r="BC7" s="74" t="s">
        <v>251</v>
      </c>
      <c r="BD7" s="73" t="s">
        <v>169</v>
      </c>
      <c r="BE7" s="75" t="s">
        <v>330</v>
      </c>
      <c r="BF7" s="73" t="s">
        <v>170</v>
      </c>
      <c r="BG7" s="75" t="s">
        <v>331</v>
      </c>
      <c r="BH7" s="73" t="s">
        <v>172</v>
      </c>
      <c r="BI7" s="74" t="s">
        <v>172</v>
      </c>
      <c r="BJ7" s="73" t="s">
        <v>174</v>
      </c>
      <c r="BK7" s="75" t="s">
        <v>332</v>
      </c>
      <c r="BL7" s="73" t="s">
        <v>176</v>
      </c>
      <c r="BM7" s="75" t="s">
        <v>333</v>
      </c>
      <c r="BN7" s="73" t="s">
        <v>178</v>
      </c>
      <c r="BO7" s="74" t="s">
        <v>178</v>
      </c>
      <c r="BP7" s="73" t="s">
        <v>181</v>
      </c>
      <c r="BQ7" s="75" t="s">
        <v>334</v>
      </c>
      <c r="BR7" s="73" t="s">
        <v>182</v>
      </c>
      <c r="BS7" s="75" t="s">
        <v>335</v>
      </c>
      <c r="BT7" s="73" t="s">
        <v>183</v>
      </c>
      <c r="BU7" s="74" t="s">
        <v>183</v>
      </c>
      <c r="BV7" s="73" t="s">
        <v>186</v>
      </c>
      <c r="BW7" s="74" t="s">
        <v>186</v>
      </c>
      <c r="BX7" s="73" t="s">
        <v>189</v>
      </c>
      <c r="BY7" s="74" t="s">
        <v>189</v>
      </c>
      <c r="BZ7" s="73" t="s">
        <v>192</v>
      </c>
      <c r="CA7" s="76" t="s">
        <v>192</v>
      </c>
    </row>
    <row r="8" spans="1:79" x14ac:dyDescent="0.25">
      <c r="I8" t="s">
        <v>117</v>
      </c>
      <c r="J8" t="s">
        <v>117</v>
      </c>
      <c r="K8" s="61"/>
      <c r="M8" t="s">
        <v>250</v>
      </c>
      <c r="N8" t="s">
        <v>249</v>
      </c>
      <c r="P8" s="83" t="s">
        <v>113</v>
      </c>
      <c r="Q8" s="78" t="s">
        <v>115</v>
      </c>
      <c r="R8" s="79" t="s">
        <v>111</v>
      </c>
      <c r="S8" s="78" t="s">
        <v>111</v>
      </c>
      <c r="T8" s="78" t="s">
        <v>111</v>
      </c>
      <c r="U8" s="78" t="s">
        <v>112</v>
      </c>
      <c r="V8" s="78" t="s">
        <v>112</v>
      </c>
      <c r="W8" s="78" t="s">
        <v>282</v>
      </c>
      <c r="X8" s="79" t="s">
        <v>111</v>
      </c>
      <c r="Y8" s="79" t="s">
        <v>118</v>
      </c>
      <c r="Z8" s="79" t="s">
        <v>111</v>
      </c>
      <c r="AA8" s="79" t="s">
        <v>111</v>
      </c>
      <c r="AB8" s="79" t="s">
        <v>118</v>
      </c>
      <c r="AC8" s="78" t="s">
        <v>115</v>
      </c>
      <c r="AD8" s="78" t="s">
        <v>111</v>
      </c>
      <c r="AE8" s="78" t="s">
        <v>111</v>
      </c>
      <c r="AF8" s="78" t="s">
        <v>282</v>
      </c>
      <c r="AG8" s="79" t="s">
        <v>111</v>
      </c>
      <c r="AH8" s="79" t="s">
        <v>118</v>
      </c>
      <c r="AI8" s="79" t="s">
        <v>111</v>
      </c>
      <c r="AJ8" s="79" t="s">
        <v>111</v>
      </c>
      <c r="AK8" s="79" t="s">
        <v>118</v>
      </c>
      <c r="AL8" s="78" t="s">
        <v>115</v>
      </c>
      <c r="AM8" s="78" t="s">
        <v>111</v>
      </c>
      <c r="AN8" s="78" t="s">
        <v>111</v>
      </c>
      <c r="AO8" s="78" t="s">
        <v>282</v>
      </c>
      <c r="AP8" s="79" t="s">
        <v>111</v>
      </c>
      <c r="AQ8" s="79" t="s">
        <v>118</v>
      </c>
      <c r="AR8" s="79" t="s">
        <v>111</v>
      </c>
      <c r="AS8" s="79" t="s">
        <v>111</v>
      </c>
      <c r="AT8" s="79" t="s">
        <v>118</v>
      </c>
      <c r="AU8" s="78" t="s">
        <v>115</v>
      </c>
      <c r="AV8" s="78" t="s">
        <v>111</v>
      </c>
      <c r="AW8" s="78" t="s">
        <v>111</v>
      </c>
      <c r="AX8" s="78" t="s">
        <v>117</v>
      </c>
      <c r="AY8" s="80" t="s">
        <v>117</v>
      </c>
      <c r="AZ8" s="78" t="s">
        <v>117</v>
      </c>
      <c r="BA8" s="80" t="s">
        <v>117</v>
      </c>
      <c r="BB8" s="78" t="s">
        <v>115</v>
      </c>
      <c r="BC8" s="79" t="s">
        <v>111</v>
      </c>
      <c r="BD8" s="78" t="s">
        <v>117</v>
      </c>
      <c r="BE8" s="80" t="s">
        <v>117</v>
      </c>
      <c r="BF8" s="78" t="s">
        <v>117</v>
      </c>
      <c r="BG8" s="80" t="s">
        <v>117</v>
      </c>
      <c r="BH8" s="78" t="s">
        <v>115</v>
      </c>
      <c r="BI8" s="79" t="s">
        <v>111</v>
      </c>
      <c r="BJ8" s="78" t="s">
        <v>117</v>
      </c>
      <c r="BK8" s="80" t="s">
        <v>117</v>
      </c>
      <c r="BL8" s="78" t="s">
        <v>117</v>
      </c>
      <c r="BM8" s="80" t="s">
        <v>117</v>
      </c>
      <c r="BN8" s="78" t="s">
        <v>115</v>
      </c>
      <c r="BO8" s="79" t="s">
        <v>111</v>
      </c>
      <c r="BP8" s="78" t="s">
        <v>117</v>
      </c>
      <c r="BQ8" s="80" t="s">
        <v>117</v>
      </c>
      <c r="BR8" s="78" t="s">
        <v>117</v>
      </c>
      <c r="BS8" s="80" t="s">
        <v>117</v>
      </c>
      <c r="BT8" s="78" t="s">
        <v>115</v>
      </c>
      <c r="BU8" s="79" t="s">
        <v>111</v>
      </c>
      <c r="BV8" s="78" t="s">
        <v>195</v>
      </c>
      <c r="BW8" s="79" t="s">
        <v>111</v>
      </c>
      <c r="BX8" s="78" t="s">
        <v>195</v>
      </c>
      <c r="BY8" s="79" t="s">
        <v>111</v>
      </c>
      <c r="BZ8" s="78" t="s">
        <v>195</v>
      </c>
      <c r="CA8" s="81" t="s">
        <v>111</v>
      </c>
    </row>
    <row r="9" spans="1:79" x14ac:dyDescent="0.25">
      <c r="A9" t="s">
        <v>369</v>
      </c>
      <c r="B9" s="71" t="s">
        <v>370</v>
      </c>
      <c r="C9" t="s">
        <v>384</v>
      </c>
      <c r="D9" t="s">
        <v>363</v>
      </c>
      <c r="E9" t="s">
        <v>367</v>
      </c>
      <c r="F9" t="s">
        <v>361</v>
      </c>
      <c r="G9" t="s">
        <v>365</v>
      </c>
      <c r="H9" t="s">
        <v>371</v>
      </c>
      <c r="I9" s="65">
        <v>0</v>
      </c>
      <c r="J9">
        <v>3.3170000000000002</v>
      </c>
      <c r="K9" t="s">
        <v>361</v>
      </c>
      <c r="L9" t="s">
        <v>372</v>
      </c>
      <c r="M9" t="s">
        <v>375</v>
      </c>
      <c r="N9">
        <v>297</v>
      </c>
      <c r="O9" s="25">
        <v>1</v>
      </c>
      <c r="P9" s="5">
        <v>296.70100000000002</v>
      </c>
      <c r="Q9" s="5">
        <v>65</v>
      </c>
      <c r="R9" s="5">
        <v>21.81</v>
      </c>
      <c r="S9" s="5">
        <v>122.896</v>
      </c>
      <c r="T9" s="5">
        <v>125.331</v>
      </c>
      <c r="U9" s="5">
        <v>49.866</v>
      </c>
      <c r="V9" s="5">
        <v>50.241</v>
      </c>
      <c r="W9" s="5">
        <v>0</v>
      </c>
      <c r="X9" s="5">
        <v>314.39999999999998</v>
      </c>
      <c r="Y9" s="5">
        <v>829</v>
      </c>
      <c r="Z9" s="5">
        <v>22.64</v>
      </c>
      <c r="AA9" s="5">
        <v>22.64</v>
      </c>
      <c r="AB9" s="5">
        <v>985</v>
      </c>
      <c r="AC9" s="5">
        <v>67</v>
      </c>
      <c r="AD9" s="5">
        <v>91.863</v>
      </c>
      <c r="AE9" s="5">
        <v>88.212000000000003</v>
      </c>
      <c r="AF9" s="5">
        <v>0</v>
      </c>
      <c r="AG9" s="5">
        <v>314.39</v>
      </c>
      <c r="AH9" s="5">
        <v>807</v>
      </c>
      <c r="AI9" s="5">
        <v>22.65</v>
      </c>
      <c r="AJ9" s="5">
        <v>22.65</v>
      </c>
      <c r="AK9" s="5">
        <v>959</v>
      </c>
      <c r="AL9" s="5">
        <v>67</v>
      </c>
      <c r="AM9" s="5">
        <v>96.094999999999999</v>
      </c>
      <c r="AN9" s="5">
        <v>94.153999999999996</v>
      </c>
      <c r="AO9" s="5">
        <v>0</v>
      </c>
      <c r="AP9" s="5">
        <v>314.39999999999998</v>
      </c>
      <c r="AQ9" s="5">
        <v>817</v>
      </c>
      <c r="AR9" s="5">
        <v>22.64</v>
      </c>
      <c r="AS9" s="5">
        <v>22.64</v>
      </c>
      <c r="AT9" s="5">
        <v>963</v>
      </c>
      <c r="AU9" s="5">
        <v>67</v>
      </c>
      <c r="AV9" s="5">
        <v>95.683999999999997</v>
      </c>
      <c r="AW9" s="5">
        <v>89.748000000000005</v>
      </c>
      <c r="AX9" s="5">
        <v>2.7149999999999999</v>
      </c>
      <c r="AY9" s="5">
        <v>3.1930000000000001</v>
      </c>
      <c r="AZ9" s="5">
        <v>2.706</v>
      </c>
      <c r="BA9" s="5">
        <v>3.1890000000000001</v>
      </c>
      <c r="BB9" s="5">
        <v>11</v>
      </c>
      <c r="BC9" s="5">
        <v>3.573</v>
      </c>
      <c r="BD9" s="5">
        <v>2.7080000000000002</v>
      </c>
      <c r="BE9" s="5">
        <v>3.1859999999999999</v>
      </c>
      <c r="BF9" s="5">
        <v>2.6960000000000002</v>
      </c>
      <c r="BG9" s="5">
        <v>3.1890000000000001</v>
      </c>
      <c r="BH9" s="5">
        <v>-21</v>
      </c>
      <c r="BI9" s="5">
        <v>-6.9160000000000004</v>
      </c>
      <c r="BJ9" s="5">
        <v>2.72</v>
      </c>
      <c r="BK9" s="5">
        <v>3.1869999999999998</v>
      </c>
      <c r="BL9" s="5">
        <v>2.7120000000000002</v>
      </c>
      <c r="BM9" s="5">
        <v>3.1909999999999998</v>
      </c>
      <c r="BN9" s="5">
        <v>-7</v>
      </c>
      <c r="BO9" s="5">
        <v>-2.42</v>
      </c>
      <c r="BP9" s="5">
        <v>2.7130000000000001</v>
      </c>
      <c r="BQ9" s="5">
        <v>3.1920000000000002</v>
      </c>
      <c r="BR9" s="5">
        <v>2.706</v>
      </c>
      <c r="BS9" s="5">
        <v>3.1869999999999998</v>
      </c>
      <c r="BT9" s="5">
        <v>-37</v>
      </c>
      <c r="BU9" s="5">
        <v>-12.413</v>
      </c>
      <c r="BV9" s="5">
        <v>-8</v>
      </c>
      <c r="BW9" s="5">
        <v>-26.231999999999999</v>
      </c>
      <c r="BX9" s="5">
        <v>-0.9</v>
      </c>
      <c r="BY9" s="5">
        <v>-3.1309999999999998</v>
      </c>
      <c r="BZ9" s="5">
        <v>-7</v>
      </c>
      <c r="CA9" s="5">
        <v>-24.719000000000001</v>
      </c>
    </row>
    <row r="10" spans="1:79" x14ac:dyDescent="0.25">
      <c r="A10" t="s">
        <v>369</v>
      </c>
      <c r="B10" s="71" t="s">
        <v>370</v>
      </c>
      <c r="C10" t="s">
        <v>385</v>
      </c>
      <c r="D10" t="s">
        <v>363</v>
      </c>
      <c r="E10" t="s">
        <v>367</v>
      </c>
      <c r="F10" t="s">
        <v>361</v>
      </c>
      <c r="G10" t="s">
        <v>365</v>
      </c>
      <c r="H10" t="s">
        <v>371</v>
      </c>
      <c r="I10" s="65">
        <v>-0.05</v>
      </c>
      <c r="J10">
        <v>3.19</v>
      </c>
      <c r="K10" t="s">
        <v>361</v>
      </c>
      <c r="L10" t="s">
        <v>372</v>
      </c>
      <c r="M10" t="s">
        <v>368</v>
      </c>
      <c r="N10">
        <v>297</v>
      </c>
      <c r="O10" s="25">
        <v>1</v>
      </c>
      <c r="P10" s="5">
        <v>296.70100000000002</v>
      </c>
      <c r="Q10" s="5">
        <v>68</v>
      </c>
      <c r="R10" s="5">
        <v>22.87</v>
      </c>
      <c r="S10" s="5">
        <v>126.83499999999999</v>
      </c>
      <c r="T10" s="5">
        <v>120.371</v>
      </c>
      <c r="U10" s="5">
        <v>49.854999999999997</v>
      </c>
      <c r="V10" s="5">
        <v>50.213000000000001</v>
      </c>
      <c r="W10" s="5">
        <v>0</v>
      </c>
      <c r="X10" s="5">
        <v>314.92</v>
      </c>
      <c r="Y10" s="5">
        <v>824</v>
      </c>
      <c r="Z10" s="5">
        <v>22.12</v>
      </c>
      <c r="AA10" s="5">
        <v>22.12</v>
      </c>
      <c r="AB10" s="5">
        <v>1004</v>
      </c>
      <c r="AC10" s="5">
        <v>66</v>
      </c>
      <c r="AD10" s="5">
        <v>100.491</v>
      </c>
      <c r="AE10" s="5">
        <v>97.497</v>
      </c>
      <c r="AF10" s="5">
        <v>0</v>
      </c>
      <c r="AG10" s="5">
        <v>314.39999999999998</v>
      </c>
      <c r="AH10" s="5">
        <v>836</v>
      </c>
      <c r="AI10" s="5">
        <v>22.64</v>
      </c>
      <c r="AJ10" s="5">
        <v>22.64</v>
      </c>
      <c r="AK10" s="5">
        <v>953</v>
      </c>
      <c r="AL10" s="5">
        <v>67</v>
      </c>
      <c r="AM10" s="5">
        <v>92.356999999999999</v>
      </c>
      <c r="AN10" s="5">
        <v>92.713999999999999</v>
      </c>
      <c r="AO10" s="5">
        <v>0</v>
      </c>
      <c r="AP10" s="5">
        <v>313.86</v>
      </c>
      <c r="AQ10" s="5">
        <v>847</v>
      </c>
      <c r="AR10" s="5">
        <v>23.18</v>
      </c>
      <c r="AS10" s="5">
        <v>23.18</v>
      </c>
      <c r="AT10" s="5">
        <v>984</v>
      </c>
      <c r="AU10" s="5">
        <v>69</v>
      </c>
      <c r="AV10" s="5">
        <v>99.132000000000005</v>
      </c>
      <c r="AW10" s="5">
        <v>90.948999999999998</v>
      </c>
      <c r="AX10" s="5">
        <v>2.6539999999999999</v>
      </c>
      <c r="AY10" s="5">
        <v>3.1360000000000001</v>
      </c>
      <c r="AZ10" s="5">
        <v>2.6520000000000001</v>
      </c>
      <c r="BA10" s="5">
        <v>3.1280000000000001</v>
      </c>
      <c r="BB10" s="5">
        <v>7</v>
      </c>
      <c r="BC10" s="5">
        <v>2.2850000000000001</v>
      </c>
      <c r="BD10" s="5">
        <v>2.6429999999999998</v>
      </c>
      <c r="BE10" s="5">
        <v>3.1320000000000001</v>
      </c>
      <c r="BF10" s="5">
        <v>2.6389999999999998</v>
      </c>
      <c r="BG10" s="5">
        <v>3.1339999999999999</v>
      </c>
      <c r="BH10" s="5">
        <v>-18</v>
      </c>
      <c r="BI10" s="5">
        <v>-6.0979999999999999</v>
      </c>
      <c r="BJ10" s="5">
        <v>2.6560000000000001</v>
      </c>
      <c r="BK10" s="5">
        <v>3.1339999999999999</v>
      </c>
      <c r="BL10" s="5">
        <v>2.653</v>
      </c>
      <c r="BM10" s="5">
        <v>3.1349999999999998</v>
      </c>
      <c r="BN10" s="5">
        <v>-6</v>
      </c>
      <c r="BO10" s="5">
        <v>-1.946</v>
      </c>
      <c r="BP10" s="5">
        <v>2.6480000000000001</v>
      </c>
      <c r="BQ10" s="5">
        <v>3.1389999999999998</v>
      </c>
      <c r="BR10" s="5">
        <v>2.6469999999999998</v>
      </c>
      <c r="BS10" s="5">
        <v>3.1339999999999999</v>
      </c>
      <c r="BT10" s="5">
        <v>-34</v>
      </c>
      <c r="BU10" s="5">
        <v>-11.478999999999999</v>
      </c>
      <c r="BV10" s="5">
        <v>-7</v>
      </c>
      <c r="BW10" s="5">
        <v>-24.347000000000001</v>
      </c>
      <c r="BX10" s="5">
        <v>-2</v>
      </c>
      <c r="BY10" s="5">
        <v>-7.1680000000000001</v>
      </c>
      <c r="BZ10" s="5">
        <v>-7</v>
      </c>
      <c r="CA10" s="5">
        <v>-24.945</v>
      </c>
    </row>
    <row r="11" spans="1:79" x14ac:dyDescent="0.25">
      <c r="A11" t="s">
        <v>369</v>
      </c>
      <c r="B11" s="71" t="s">
        <v>370</v>
      </c>
      <c r="C11" t="s">
        <v>386</v>
      </c>
      <c r="D11" t="s">
        <v>363</v>
      </c>
      <c r="E11" t="s">
        <v>367</v>
      </c>
      <c r="F11" t="s">
        <v>361</v>
      </c>
      <c r="G11" t="s">
        <v>365</v>
      </c>
      <c r="H11" t="s">
        <v>371</v>
      </c>
      <c r="I11" s="65">
        <v>-0.05</v>
      </c>
      <c r="J11">
        <v>3.19</v>
      </c>
      <c r="K11" t="s">
        <v>361</v>
      </c>
      <c r="L11" t="s">
        <v>372</v>
      </c>
      <c r="M11" t="s">
        <v>366</v>
      </c>
      <c r="N11">
        <v>297</v>
      </c>
      <c r="O11" s="25">
        <v>1</v>
      </c>
      <c r="P11" s="5">
        <v>296.7</v>
      </c>
      <c r="Q11" s="5">
        <v>64</v>
      </c>
      <c r="R11" s="5">
        <v>21.68</v>
      </c>
      <c r="S11" s="5">
        <v>120.836</v>
      </c>
      <c r="T11" s="5">
        <v>123.648</v>
      </c>
      <c r="U11" s="5">
        <v>49.88</v>
      </c>
      <c r="V11" s="5">
        <v>50.271000000000001</v>
      </c>
      <c r="W11" s="5">
        <v>0</v>
      </c>
      <c r="X11" s="5">
        <v>316.5</v>
      </c>
      <c r="Y11" s="5">
        <v>827</v>
      </c>
      <c r="Z11" s="5">
        <v>20.54</v>
      </c>
      <c r="AA11" s="5">
        <v>20.54</v>
      </c>
      <c r="AB11" s="5">
        <v>964</v>
      </c>
      <c r="AC11" s="5">
        <v>61</v>
      </c>
      <c r="AD11" s="5">
        <v>95.227000000000004</v>
      </c>
      <c r="AE11" s="5">
        <v>91.5</v>
      </c>
      <c r="AF11" s="5">
        <v>0</v>
      </c>
      <c r="AG11" s="5">
        <v>308.60000000000002</v>
      </c>
      <c r="AH11" s="5">
        <v>795</v>
      </c>
      <c r="AI11" s="5">
        <v>28.44</v>
      </c>
      <c r="AJ11" s="5">
        <v>28.44</v>
      </c>
      <c r="AK11" s="5">
        <v>957</v>
      </c>
      <c r="AL11" s="5">
        <v>84</v>
      </c>
      <c r="AM11" s="5">
        <v>96.900999999999996</v>
      </c>
      <c r="AN11" s="5">
        <v>99.400999999999996</v>
      </c>
      <c r="AO11" s="5">
        <v>0</v>
      </c>
      <c r="AP11" s="5">
        <v>310.70999999999998</v>
      </c>
      <c r="AQ11" s="5">
        <v>819</v>
      </c>
      <c r="AR11" s="5">
        <v>26.33</v>
      </c>
      <c r="AS11" s="5">
        <v>26.33</v>
      </c>
      <c r="AT11" s="5">
        <v>961</v>
      </c>
      <c r="AU11" s="5">
        <v>78</v>
      </c>
      <c r="AV11" s="5">
        <v>97.97</v>
      </c>
      <c r="AW11" s="5">
        <v>94.177999999999997</v>
      </c>
      <c r="AX11" s="5">
        <v>2.6539999999999999</v>
      </c>
      <c r="AY11" s="5">
        <v>3.1339999999999999</v>
      </c>
      <c r="AZ11" s="5">
        <v>2.65</v>
      </c>
      <c r="BA11" s="5">
        <v>3.1259999999999999</v>
      </c>
      <c r="BB11" s="5">
        <v>26</v>
      </c>
      <c r="BC11" s="5">
        <v>8.766</v>
      </c>
      <c r="BD11" s="5">
        <v>2.6419999999999999</v>
      </c>
      <c r="BE11" s="5">
        <v>3.1259999999999999</v>
      </c>
      <c r="BF11" s="5">
        <v>2.6440000000000001</v>
      </c>
      <c r="BG11" s="5">
        <v>3.1349999999999998</v>
      </c>
      <c r="BH11" s="5">
        <v>-22</v>
      </c>
      <c r="BI11" s="5">
        <v>-7.3029999999999999</v>
      </c>
      <c r="BJ11" s="5">
        <v>2.6539999999999999</v>
      </c>
      <c r="BK11" s="5">
        <v>3.13</v>
      </c>
      <c r="BL11" s="5">
        <v>2.6539999999999999</v>
      </c>
      <c r="BM11" s="5">
        <v>3.1339999999999999</v>
      </c>
      <c r="BN11" s="5">
        <v>-12</v>
      </c>
      <c r="BO11" s="5">
        <v>-4.194</v>
      </c>
      <c r="BP11" s="5">
        <v>2.6509999999999998</v>
      </c>
      <c r="BQ11" s="5">
        <v>3.137</v>
      </c>
      <c r="BR11" s="5">
        <v>2.6459999999999999</v>
      </c>
      <c r="BS11" s="5">
        <v>3.125</v>
      </c>
      <c r="BT11" s="5">
        <v>-38</v>
      </c>
      <c r="BU11" s="5">
        <v>-12.869</v>
      </c>
      <c r="BV11" s="5">
        <v>-7</v>
      </c>
      <c r="BW11" s="5">
        <v>-24.088999999999999</v>
      </c>
      <c r="BX11" s="5">
        <v>-2</v>
      </c>
      <c r="BY11" s="5">
        <v>-7.8310000000000004</v>
      </c>
      <c r="BZ11" s="5">
        <v>-8</v>
      </c>
      <c r="CA11" s="5">
        <v>-25.731999999999999</v>
      </c>
    </row>
    <row r="12" spans="1:79" x14ac:dyDescent="0.25">
      <c r="A12" t="s">
        <v>369</v>
      </c>
      <c r="B12" s="71" t="s">
        <v>370</v>
      </c>
      <c r="C12" t="s">
        <v>387</v>
      </c>
      <c r="D12" t="s">
        <v>363</v>
      </c>
      <c r="E12" t="s">
        <v>367</v>
      </c>
      <c r="F12" t="s">
        <v>361</v>
      </c>
      <c r="G12" t="s">
        <v>365</v>
      </c>
      <c r="H12" t="s">
        <v>371</v>
      </c>
      <c r="I12" s="65">
        <v>0.05</v>
      </c>
      <c r="J12">
        <v>3.464</v>
      </c>
      <c r="K12" t="s">
        <v>361</v>
      </c>
      <c r="L12" t="s">
        <v>372</v>
      </c>
      <c r="M12" t="s">
        <v>366</v>
      </c>
      <c r="N12">
        <v>297</v>
      </c>
      <c r="O12" s="25">
        <v>1</v>
      </c>
      <c r="P12" s="5">
        <v>296.70100000000002</v>
      </c>
      <c r="Q12" s="5">
        <v>63</v>
      </c>
      <c r="R12" s="5">
        <v>21.33</v>
      </c>
      <c r="S12" s="5">
        <v>121.244</v>
      </c>
      <c r="T12" s="5">
        <v>124.14100000000001</v>
      </c>
      <c r="U12" s="5">
        <v>49.872</v>
      </c>
      <c r="V12" s="5">
        <v>50.222000000000001</v>
      </c>
      <c r="W12" s="5">
        <v>0</v>
      </c>
      <c r="X12" s="5">
        <v>312.82</v>
      </c>
      <c r="Y12" s="5">
        <v>846</v>
      </c>
      <c r="Z12" s="5">
        <v>24.22</v>
      </c>
      <c r="AA12" s="5">
        <v>24.22</v>
      </c>
      <c r="AB12" s="5">
        <v>954</v>
      </c>
      <c r="AC12" s="5">
        <v>72</v>
      </c>
      <c r="AD12" s="5">
        <v>90.433999999999997</v>
      </c>
      <c r="AE12" s="5">
        <v>87.597999999999999</v>
      </c>
      <c r="AF12" s="5">
        <v>0</v>
      </c>
      <c r="AG12" s="5">
        <v>314.92</v>
      </c>
      <c r="AH12" s="5">
        <v>811</v>
      </c>
      <c r="AI12" s="5">
        <v>22.12</v>
      </c>
      <c r="AJ12" s="5">
        <v>22.12</v>
      </c>
      <c r="AK12" s="5">
        <v>946</v>
      </c>
      <c r="AL12" s="5">
        <v>66</v>
      </c>
      <c r="AM12" s="5">
        <v>90.891999999999996</v>
      </c>
      <c r="AN12" s="5">
        <v>92.671000000000006</v>
      </c>
      <c r="AO12" s="5">
        <v>0</v>
      </c>
      <c r="AP12" s="5">
        <v>314.92</v>
      </c>
      <c r="AQ12" s="5">
        <v>832</v>
      </c>
      <c r="AR12" s="5">
        <v>22.12</v>
      </c>
      <c r="AS12" s="5">
        <v>22.12</v>
      </c>
      <c r="AT12" s="5">
        <v>953</v>
      </c>
      <c r="AU12" s="5">
        <v>66</v>
      </c>
      <c r="AV12" s="5">
        <v>90.932000000000002</v>
      </c>
      <c r="AW12" s="5">
        <v>83.191999999999993</v>
      </c>
      <c r="AX12" s="5">
        <v>2.7759999999999998</v>
      </c>
      <c r="AY12" s="5">
        <v>3.2570000000000001</v>
      </c>
      <c r="AZ12" s="5">
        <v>2.77</v>
      </c>
      <c r="BA12" s="5">
        <v>3.25</v>
      </c>
      <c r="BB12" s="5">
        <v>25</v>
      </c>
      <c r="BC12" s="5">
        <v>8.31</v>
      </c>
      <c r="BD12" s="5">
        <v>2.7770000000000001</v>
      </c>
      <c r="BE12" s="5">
        <v>3.242</v>
      </c>
      <c r="BF12" s="5">
        <v>2.7679999999999998</v>
      </c>
      <c r="BG12" s="5">
        <v>3.2389999999999999</v>
      </c>
      <c r="BH12" s="5">
        <v>-17</v>
      </c>
      <c r="BI12" s="5">
        <v>-5.8780000000000001</v>
      </c>
      <c r="BJ12" s="5">
        <v>2.782</v>
      </c>
      <c r="BK12" s="5">
        <v>3.2450000000000001</v>
      </c>
      <c r="BL12" s="5">
        <v>2.782</v>
      </c>
      <c r="BM12" s="5">
        <v>3.25</v>
      </c>
      <c r="BN12" s="5">
        <v>0.2</v>
      </c>
      <c r="BO12" s="5">
        <v>6.8000000000000005E-2</v>
      </c>
      <c r="BP12" s="5">
        <v>2.7789999999999999</v>
      </c>
      <c r="BQ12" s="5">
        <v>3.2509999999999999</v>
      </c>
      <c r="BR12" s="5">
        <v>2.774</v>
      </c>
      <c r="BS12" s="5">
        <v>3.2429999999999999</v>
      </c>
      <c r="BT12" s="5">
        <v>-35</v>
      </c>
      <c r="BU12" s="5">
        <v>-11.811999999999999</v>
      </c>
      <c r="BV12" s="5">
        <v>-7</v>
      </c>
      <c r="BW12" s="5">
        <v>-23.018999999999998</v>
      </c>
      <c r="BX12" s="5">
        <v>0.3</v>
      </c>
      <c r="BY12" s="5">
        <v>0.88400000000000001</v>
      </c>
      <c r="BZ12" s="5">
        <v>-8</v>
      </c>
      <c r="CA12" s="5">
        <v>-26.152999999999999</v>
      </c>
    </row>
    <row r="13" spans="1:79" x14ac:dyDescent="0.25">
      <c r="A13" t="s">
        <v>369</v>
      </c>
      <c r="B13" s="71" t="s">
        <v>370</v>
      </c>
      <c r="C13" t="s">
        <v>388</v>
      </c>
      <c r="D13" t="s">
        <v>363</v>
      </c>
      <c r="E13" t="s">
        <v>367</v>
      </c>
      <c r="F13" t="s">
        <v>361</v>
      </c>
      <c r="G13" t="s">
        <v>365</v>
      </c>
      <c r="H13" t="s">
        <v>371</v>
      </c>
      <c r="I13" s="65">
        <v>0.05</v>
      </c>
      <c r="J13">
        <v>3.464</v>
      </c>
      <c r="K13" t="s">
        <v>361</v>
      </c>
      <c r="L13" t="s">
        <v>372</v>
      </c>
      <c r="M13" t="s">
        <v>368</v>
      </c>
      <c r="N13">
        <v>297</v>
      </c>
      <c r="O13" s="25">
        <v>1</v>
      </c>
      <c r="P13" s="5">
        <v>296.70100000000002</v>
      </c>
      <c r="Q13" s="5">
        <v>65</v>
      </c>
      <c r="R13" s="5">
        <v>21.98</v>
      </c>
      <c r="S13" s="5">
        <v>120.828</v>
      </c>
      <c r="T13" s="5">
        <v>119.994</v>
      </c>
      <c r="U13" s="5">
        <v>49.902000000000001</v>
      </c>
      <c r="V13" s="5">
        <v>50.241</v>
      </c>
      <c r="W13" s="5">
        <v>0</v>
      </c>
      <c r="X13" s="5">
        <v>316.5</v>
      </c>
      <c r="Y13" s="5">
        <v>850</v>
      </c>
      <c r="Z13" s="5">
        <v>20.54</v>
      </c>
      <c r="AA13" s="5">
        <v>20.54</v>
      </c>
      <c r="AB13" s="5">
        <v>971</v>
      </c>
      <c r="AC13" s="5">
        <v>61</v>
      </c>
      <c r="AD13" s="5">
        <v>91.144999999999996</v>
      </c>
      <c r="AE13" s="5">
        <v>87.644000000000005</v>
      </c>
      <c r="AF13" s="5">
        <v>0</v>
      </c>
      <c r="AG13" s="5">
        <v>315.97000000000003</v>
      </c>
      <c r="AH13" s="5">
        <v>841</v>
      </c>
      <c r="AI13" s="5">
        <v>21.07</v>
      </c>
      <c r="AJ13" s="5">
        <v>21.07</v>
      </c>
      <c r="AK13" s="5">
        <v>945</v>
      </c>
      <c r="AL13" s="5">
        <v>63</v>
      </c>
      <c r="AM13" s="5">
        <v>90.313000000000002</v>
      </c>
      <c r="AN13" s="5">
        <v>88.100999999999999</v>
      </c>
      <c r="AO13" s="5">
        <v>0</v>
      </c>
      <c r="AP13" s="5">
        <v>314.92</v>
      </c>
      <c r="AQ13" s="5">
        <v>829</v>
      </c>
      <c r="AR13" s="5">
        <v>22.12</v>
      </c>
      <c r="AS13" s="5">
        <v>22.12</v>
      </c>
      <c r="AT13" s="5">
        <v>966</v>
      </c>
      <c r="AU13" s="5">
        <v>66</v>
      </c>
      <c r="AV13" s="5">
        <v>86.168000000000006</v>
      </c>
      <c r="AW13" s="5">
        <v>84.356999999999999</v>
      </c>
      <c r="AX13" s="5">
        <v>2.7810000000000001</v>
      </c>
      <c r="AY13" s="5">
        <v>3.2570000000000001</v>
      </c>
      <c r="AZ13" s="5">
        <v>2.7730000000000001</v>
      </c>
      <c r="BA13" s="5">
        <v>3.2509999999999999</v>
      </c>
      <c r="BB13" s="5">
        <v>12</v>
      </c>
      <c r="BC13" s="5">
        <v>4.0730000000000004</v>
      </c>
      <c r="BD13" s="5">
        <v>2.7759999999999998</v>
      </c>
      <c r="BE13" s="5">
        <v>3.2480000000000002</v>
      </c>
      <c r="BF13" s="5">
        <v>2.766</v>
      </c>
      <c r="BG13" s="5">
        <v>3.2549999999999999</v>
      </c>
      <c r="BH13" s="5">
        <v>-14</v>
      </c>
      <c r="BI13" s="5">
        <v>-4.87</v>
      </c>
      <c r="BJ13" s="5">
        <v>2.778</v>
      </c>
      <c r="BK13" s="5">
        <v>3.254</v>
      </c>
      <c r="BL13" s="5">
        <v>2.7810000000000001</v>
      </c>
      <c r="BM13" s="5">
        <v>3.266</v>
      </c>
      <c r="BN13" s="5">
        <v>-5</v>
      </c>
      <c r="BO13" s="5">
        <v>-1.657</v>
      </c>
      <c r="BP13" s="5">
        <v>2.7759999999999998</v>
      </c>
      <c r="BQ13" s="5">
        <v>3.2589999999999999</v>
      </c>
      <c r="BR13" s="5">
        <v>2.7690000000000001</v>
      </c>
      <c r="BS13" s="5">
        <v>3.2519999999999998</v>
      </c>
      <c r="BT13" s="5">
        <v>-34</v>
      </c>
      <c r="BU13" s="5">
        <v>-11.439</v>
      </c>
      <c r="BV13" s="5">
        <v>-7</v>
      </c>
      <c r="BW13" s="5">
        <v>-24.78</v>
      </c>
      <c r="BX13" s="5">
        <v>-0.6</v>
      </c>
      <c r="BY13" s="5">
        <v>-2.11</v>
      </c>
      <c r="BZ13" s="5">
        <v>-8</v>
      </c>
      <c r="CA13" s="5">
        <v>-27.247</v>
      </c>
    </row>
    <row r="14" spans="1:79" x14ac:dyDescent="0.25">
      <c r="A14" t="s">
        <v>369</v>
      </c>
      <c r="B14" s="71" t="s">
        <v>399</v>
      </c>
      <c r="C14" t="s">
        <v>408</v>
      </c>
      <c r="D14" t="s">
        <v>363</v>
      </c>
      <c r="E14" t="s">
        <v>367</v>
      </c>
      <c r="F14" t="s">
        <v>361</v>
      </c>
      <c r="G14" t="s">
        <v>365</v>
      </c>
      <c r="H14" t="s">
        <v>371</v>
      </c>
      <c r="I14" s="65">
        <v>0</v>
      </c>
      <c r="J14">
        <v>3.3170000000000002</v>
      </c>
      <c r="K14" t="s">
        <v>361</v>
      </c>
      <c r="L14" t="s">
        <v>372</v>
      </c>
      <c r="M14" t="s">
        <v>375</v>
      </c>
      <c r="N14">
        <v>297</v>
      </c>
      <c r="O14" s="25">
        <v>1</v>
      </c>
      <c r="P14" s="5">
        <v>296.70299999999997</v>
      </c>
      <c r="Q14" s="5">
        <v>63</v>
      </c>
      <c r="R14" s="5">
        <v>21.33</v>
      </c>
      <c r="S14" s="5">
        <v>123.459</v>
      </c>
      <c r="T14" s="5">
        <v>114.887</v>
      </c>
      <c r="U14" s="5">
        <v>49.792999999999999</v>
      </c>
      <c r="V14" s="5">
        <v>50.192999999999998</v>
      </c>
      <c r="W14" s="5">
        <v>0</v>
      </c>
      <c r="X14" s="5">
        <v>312.81</v>
      </c>
      <c r="Y14" s="5">
        <v>806</v>
      </c>
      <c r="Z14" s="5">
        <v>24.23</v>
      </c>
      <c r="AA14" s="5">
        <v>24.23</v>
      </c>
      <c r="AB14" s="5">
        <v>980</v>
      </c>
      <c r="AC14" s="5">
        <v>72</v>
      </c>
      <c r="AD14" s="5">
        <v>96.320999999999998</v>
      </c>
      <c r="AE14" s="5">
        <v>90.650999999999996</v>
      </c>
      <c r="AF14" s="5">
        <v>0</v>
      </c>
      <c r="AG14" s="5">
        <v>309.64999999999998</v>
      </c>
      <c r="AH14" s="5">
        <v>811</v>
      </c>
      <c r="AI14" s="5">
        <v>27.92</v>
      </c>
      <c r="AJ14" s="5">
        <v>27.39</v>
      </c>
      <c r="AK14" s="5">
        <v>984</v>
      </c>
      <c r="AL14" s="5">
        <v>83</v>
      </c>
      <c r="AM14" s="5">
        <v>95.344999999999999</v>
      </c>
      <c r="AN14" s="5">
        <v>95.284000000000006</v>
      </c>
      <c r="AO14" s="5">
        <v>0</v>
      </c>
      <c r="AP14" s="5">
        <v>309.64999999999998</v>
      </c>
      <c r="AQ14" s="5">
        <v>824</v>
      </c>
      <c r="AR14" s="5">
        <v>27.39</v>
      </c>
      <c r="AS14" s="5">
        <v>27.39</v>
      </c>
      <c r="AT14" s="5">
        <v>988</v>
      </c>
      <c r="AU14" s="5">
        <v>81</v>
      </c>
      <c r="AV14" s="5">
        <v>96.903999999999996</v>
      </c>
      <c r="AW14" s="5">
        <v>89.03</v>
      </c>
      <c r="AX14" s="5">
        <v>2.71</v>
      </c>
      <c r="AY14" s="5">
        <v>3.1880000000000002</v>
      </c>
      <c r="AZ14" s="5">
        <v>2.6890000000000001</v>
      </c>
      <c r="BA14" s="5">
        <v>3.1619999999999999</v>
      </c>
      <c r="BB14" s="5">
        <v>30</v>
      </c>
      <c r="BC14" s="5">
        <v>10.047000000000001</v>
      </c>
      <c r="BD14" s="5">
        <v>2.6960000000000002</v>
      </c>
      <c r="BE14" s="5">
        <v>3.1789999999999998</v>
      </c>
      <c r="BF14" s="5">
        <v>2.6869999999999998</v>
      </c>
      <c r="BG14" s="5">
        <v>3.173</v>
      </c>
      <c r="BH14" s="5">
        <v>-23</v>
      </c>
      <c r="BI14" s="5">
        <v>-7.8559999999999999</v>
      </c>
      <c r="BJ14" s="5">
        <v>2.7040000000000002</v>
      </c>
      <c r="BK14" s="5">
        <v>3.181</v>
      </c>
      <c r="BL14" s="5">
        <v>2.6829999999999998</v>
      </c>
      <c r="BM14" s="5">
        <v>3.169</v>
      </c>
      <c r="BN14" s="5">
        <v>-13</v>
      </c>
      <c r="BO14" s="5">
        <v>-4.47</v>
      </c>
      <c r="BP14" s="5">
        <v>2.6970000000000001</v>
      </c>
      <c r="BQ14" s="5">
        <v>3.1850000000000001</v>
      </c>
      <c r="BR14" s="5">
        <v>2.681</v>
      </c>
      <c r="BS14" s="5">
        <v>3.1669999999999998</v>
      </c>
      <c r="BT14" s="5">
        <v>-36</v>
      </c>
      <c r="BU14" s="5">
        <v>-12.026</v>
      </c>
      <c r="BV14" s="5">
        <v>-4</v>
      </c>
      <c r="BW14" s="5">
        <v>-14.961</v>
      </c>
      <c r="BX14" s="5">
        <v>-4</v>
      </c>
      <c r="BY14" s="5">
        <v>-15.09</v>
      </c>
      <c r="BZ14" s="5">
        <v>-8</v>
      </c>
      <c r="CA14" s="5">
        <v>-28.062999999999999</v>
      </c>
    </row>
    <row r="15" spans="1:79" x14ac:dyDescent="0.25">
      <c r="A15" t="s">
        <v>369</v>
      </c>
      <c r="B15" s="71" t="s">
        <v>399</v>
      </c>
      <c r="C15" t="s">
        <v>410</v>
      </c>
      <c r="D15" t="s">
        <v>363</v>
      </c>
      <c r="E15" t="s">
        <v>367</v>
      </c>
      <c r="F15" t="s">
        <v>361</v>
      </c>
      <c r="G15" t="s">
        <v>365</v>
      </c>
      <c r="H15" t="s">
        <v>371</v>
      </c>
      <c r="I15" s="65">
        <v>-0.05</v>
      </c>
      <c r="J15">
        <v>3.18</v>
      </c>
      <c r="K15" t="s">
        <v>361</v>
      </c>
      <c r="L15" t="s">
        <v>372</v>
      </c>
      <c r="M15" t="s">
        <v>368</v>
      </c>
      <c r="N15">
        <v>297</v>
      </c>
      <c r="O15" s="25">
        <v>1</v>
      </c>
      <c r="P15" s="5">
        <v>296.70299999999997</v>
      </c>
      <c r="Q15" s="5">
        <v>65</v>
      </c>
      <c r="R15" s="5">
        <v>21.89</v>
      </c>
      <c r="S15" s="5">
        <v>124.892</v>
      </c>
      <c r="T15" s="5">
        <v>122.693</v>
      </c>
      <c r="U15" s="5">
        <v>49.881</v>
      </c>
      <c r="V15" s="5">
        <v>50.250999999999998</v>
      </c>
      <c r="W15" s="5">
        <v>0</v>
      </c>
      <c r="X15" s="5">
        <v>313.33999999999997</v>
      </c>
      <c r="Y15" s="5">
        <v>831</v>
      </c>
      <c r="Z15" s="5">
        <v>24.22</v>
      </c>
      <c r="AA15" s="5">
        <v>23.7</v>
      </c>
      <c r="AB15" s="5">
        <v>988</v>
      </c>
      <c r="AC15" s="5">
        <v>72</v>
      </c>
      <c r="AD15" s="5">
        <v>97.138000000000005</v>
      </c>
      <c r="AE15" s="5">
        <v>96.477999999999994</v>
      </c>
      <c r="AF15" s="5">
        <v>0</v>
      </c>
      <c r="AG15" s="5">
        <v>308.60000000000002</v>
      </c>
      <c r="AH15" s="5">
        <v>822</v>
      </c>
      <c r="AI15" s="5">
        <v>28.44</v>
      </c>
      <c r="AJ15" s="5">
        <v>28.44</v>
      </c>
      <c r="AK15" s="5">
        <v>980</v>
      </c>
      <c r="AL15" s="5">
        <v>84</v>
      </c>
      <c r="AM15" s="5">
        <v>95.066000000000003</v>
      </c>
      <c r="AN15" s="5">
        <v>96.623000000000005</v>
      </c>
      <c r="AO15" s="5">
        <v>0</v>
      </c>
      <c r="AP15" s="5">
        <v>308.08</v>
      </c>
      <c r="AQ15" s="5">
        <v>838</v>
      </c>
      <c r="AR15" s="5">
        <v>28.96</v>
      </c>
      <c r="AS15" s="5">
        <v>28.96</v>
      </c>
      <c r="AT15" s="5">
        <v>982</v>
      </c>
      <c r="AU15" s="5">
        <v>86</v>
      </c>
      <c r="AV15" s="5">
        <v>96.697000000000003</v>
      </c>
      <c r="AW15" s="5">
        <v>89.858999999999995</v>
      </c>
      <c r="AX15" s="5">
        <v>2.6640000000000001</v>
      </c>
      <c r="AY15" s="5">
        <v>3.1440000000000001</v>
      </c>
      <c r="AZ15" s="5">
        <v>2.64</v>
      </c>
      <c r="BA15" s="5">
        <v>3.1219999999999999</v>
      </c>
      <c r="BB15" s="5">
        <v>4</v>
      </c>
      <c r="BC15" s="5">
        <v>1.46</v>
      </c>
      <c r="BD15" s="5">
        <v>2.649</v>
      </c>
      <c r="BE15" s="5">
        <v>3.137</v>
      </c>
      <c r="BF15" s="5">
        <v>2.64</v>
      </c>
      <c r="BG15" s="5">
        <v>3.1360000000000001</v>
      </c>
      <c r="BH15" s="5">
        <v>-20</v>
      </c>
      <c r="BI15" s="5">
        <v>-6.734</v>
      </c>
      <c r="BJ15" s="5">
        <v>2.6549999999999998</v>
      </c>
      <c r="BK15" s="5">
        <v>3.14</v>
      </c>
      <c r="BL15" s="5">
        <v>2.637</v>
      </c>
      <c r="BM15" s="5">
        <v>3.129</v>
      </c>
      <c r="BN15" s="5">
        <v>-12</v>
      </c>
      <c r="BO15" s="5">
        <v>-4.093</v>
      </c>
      <c r="BP15" s="5">
        <v>2.65</v>
      </c>
      <c r="BQ15" s="5">
        <v>3.145</v>
      </c>
      <c r="BR15" s="5">
        <v>2.6339999999999999</v>
      </c>
      <c r="BS15" s="5">
        <v>3.1259999999999999</v>
      </c>
      <c r="BT15" s="5">
        <v>-39</v>
      </c>
      <c r="BU15" s="5">
        <v>-13.146000000000001</v>
      </c>
      <c r="BV15" s="5">
        <v>-5</v>
      </c>
      <c r="BW15" s="5">
        <v>-17.689</v>
      </c>
      <c r="BX15" s="5">
        <v>-2</v>
      </c>
      <c r="BY15" s="5">
        <v>-8.1829999999999998</v>
      </c>
      <c r="BZ15" s="5">
        <v>-10</v>
      </c>
      <c r="CA15" s="5">
        <v>-32.218000000000004</v>
      </c>
    </row>
    <row r="16" spans="1:79" x14ac:dyDescent="0.25">
      <c r="A16" t="s">
        <v>369</v>
      </c>
      <c r="B16" s="71" t="s">
        <v>399</v>
      </c>
      <c r="C16" t="s">
        <v>409</v>
      </c>
      <c r="D16" t="s">
        <v>363</v>
      </c>
      <c r="E16" t="s">
        <v>367</v>
      </c>
      <c r="F16" t="s">
        <v>361</v>
      </c>
      <c r="G16" t="s">
        <v>365</v>
      </c>
      <c r="H16" t="s">
        <v>371</v>
      </c>
      <c r="I16" s="65">
        <v>-0.05</v>
      </c>
      <c r="J16">
        <v>3.18</v>
      </c>
      <c r="K16" t="s">
        <v>361</v>
      </c>
      <c r="L16" t="s">
        <v>372</v>
      </c>
      <c r="M16" t="s">
        <v>366</v>
      </c>
      <c r="N16">
        <v>297</v>
      </c>
      <c r="O16" s="25">
        <v>1</v>
      </c>
      <c r="P16" s="5">
        <v>296.702</v>
      </c>
      <c r="Q16" s="5">
        <v>67</v>
      </c>
      <c r="R16" s="5">
        <v>22.64</v>
      </c>
      <c r="S16" s="5">
        <v>127.042</v>
      </c>
      <c r="T16" s="5">
        <v>123.89400000000001</v>
      </c>
      <c r="U16" s="5">
        <v>49.841000000000001</v>
      </c>
      <c r="V16" s="5">
        <v>50.209000000000003</v>
      </c>
      <c r="W16" s="5">
        <v>0</v>
      </c>
      <c r="X16" s="5">
        <v>311.76</v>
      </c>
      <c r="Y16" s="5">
        <v>822</v>
      </c>
      <c r="Z16" s="5">
        <v>25.28</v>
      </c>
      <c r="AA16" s="5">
        <v>25.28</v>
      </c>
      <c r="AB16" s="5">
        <v>964</v>
      </c>
      <c r="AC16" s="5">
        <v>75</v>
      </c>
      <c r="AD16" s="5">
        <v>94.721999999999994</v>
      </c>
      <c r="AE16" s="5">
        <v>89.430999999999997</v>
      </c>
      <c r="AF16" s="5">
        <v>0</v>
      </c>
      <c r="AG16" s="5">
        <v>310.18</v>
      </c>
      <c r="AH16" s="5">
        <v>833</v>
      </c>
      <c r="AI16" s="5">
        <v>27.39</v>
      </c>
      <c r="AJ16" s="5">
        <v>26.86</v>
      </c>
      <c r="AK16" s="5">
        <v>954</v>
      </c>
      <c r="AL16" s="5">
        <v>81</v>
      </c>
      <c r="AM16" s="5">
        <v>91.111000000000004</v>
      </c>
      <c r="AN16" s="5">
        <v>90.683999999999997</v>
      </c>
      <c r="AO16" s="5">
        <v>0</v>
      </c>
      <c r="AP16" s="5">
        <v>309.64999999999998</v>
      </c>
      <c r="AQ16" s="5">
        <v>843</v>
      </c>
      <c r="AR16" s="5">
        <v>27.39</v>
      </c>
      <c r="AS16" s="5">
        <v>27.39</v>
      </c>
      <c r="AT16" s="5">
        <v>967</v>
      </c>
      <c r="AU16" s="5">
        <v>81</v>
      </c>
      <c r="AV16" s="5">
        <v>95.447000000000003</v>
      </c>
      <c r="AW16" s="5">
        <v>85.968000000000004</v>
      </c>
      <c r="AX16" s="5">
        <v>2.6589999999999998</v>
      </c>
      <c r="AY16" s="5">
        <v>3.145</v>
      </c>
      <c r="AZ16" s="5">
        <v>2.637</v>
      </c>
      <c r="BA16" s="5">
        <v>3.1230000000000002</v>
      </c>
      <c r="BB16" s="5">
        <v>15</v>
      </c>
      <c r="BC16" s="5">
        <v>5.1040000000000001</v>
      </c>
      <c r="BD16" s="5">
        <v>2.6539999999999999</v>
      </c>
      <c r="BE16" s="5">
        <v>3.1269999999999998</v>
      </c>
      <c r="BF16" s="5">
        <v>2.6419999999999999</v>
      </c>
      <c r="BG16" s="5">
        <v>3.1280000000000001</v>
      </c>
      <c r="BH16" s="5">
        <v>-20</v>
      </c>
      <c r="BI16" s="5">
        <v>-6.62</v>
      </c>
      <c r="BJ16" s="5">
        <v>2.6589999999999998</v>
      </c>
      <c r="BK16" s="5">
        <v>3.1320000000000001</v>
      </c>
      <c r="BL16" s="5">
        <v>2.64</v>
      </c>
      <c r="BM16" s="5">
        <v>3.121</v>
      </c>
      <c r="BN16" s="5">
        <v>-13</v>
      </c>
      <c r="BO16" s="5">
        <v>-4.3719999999999999</v>
      </c>
      <c r="BP16" s="5">
        <v>2.6560000000000001</v>
      </c>
      <c r="BQ16" s="5">
        <v>3.1379999999999999</v>
      </c>
      <c r="BR16" s="5">
        <v>2.637</v>
      </c>
      <c r="BS16" s="5">
        <v>3.1190000000000002</v>
      </c>
      <c r="BT16" s="5">
        <v>-32</v>
      </c>
      <c r="BU16" s="5">
        <v>-10.933999999999999</v>
      </c>
      <c r="BV16" s="5">
        <v>-5</v>
      </c>
      <c r="BW16" s="5">
        <v>-16.247</v>
      </c>
      <c r="BX16" s="5">
        <v>-3</v>
      </c>
      <c r="BY16" s="5">
        <v>-11.148999999999999</v>
      </c>
      <c r="BZ16" s="5">
        <v>-8</v>
      </c>
      <c r="CA16" s="5">
        <v>-28.209</v>
      </c>
    </row>
    <row r="17" spans="1:79" x14ac:dyDescent="0.25">
      <c r="A17" t="s">
        <v>369</v>
      </c>
      <c r="B17" s="71" t="s">
        <v>399</v>
      </c>
      <c r="C17" t="s">
        <v>411</v>
      </c>
      <c r="D17" t="s">
        <v>363</v>
      </c>
      <c r="E17" t="s">
        <v>367</v>
      </c>
      <c r="F17" t="s">
        <v>361</v>
      </c>
      <c r="G17" t="s">
        <v>365</v>
      </c>
      <c r="H17" t="s">
        <v>371</v>
      </c>
      <c r="I17" s="65">
        <v>0.05</v>
      </c>
      <c r="J17">
        <v>3.43</v>
      </c>
      <c r="K17" t="s">
        <v>361</v>
      </c>
      <c r="L17" t="s">
        <v>372</v>
      </c>
      <c r="M17" t="s">
        <v>366</v>
      </c>
      <c r="N17">
        <v>297</v>
      </c>
      <c r="O17" s="25">
        <v>1</v>
      </c>
      <c r="P17" s="5">
        <v>296.702</v>
      </c>
      <c r="Q17" s="5">
        <v>61</v>
      </c>
      <c r="R17" s="5">
        <v>20.7</v>
      </c>
      <c r="S17" s="5">
        <v>112.404</v>
      </c>
      <c r="T17" s="5">
        <v>112.949</v>
      </c>
      <c r="U17" s="5">
        <v>49.831000000000003</v>
      </c>
      <c r="V17" s="5">
        <v>50.189</v>
      </c>
      <c r="W17" s="5">
        <v>0</v>
      </c>
      <c r="X17" s="5">
        <v>313.33999999999997</v>
      </c>
      <c r="Y17" s="5">
        <v>805</v>
      </c>
      <c r="Z17" s="5">
        <v>23.7</v>
      </c>
      <c r="AA17" s="5">
        <v>23.7</v>
      </c>
      <c r="AB17" s="5">
        <v>960</v>
      </c>
      <c r="AC17" s="5">
        <v>70</v>
      </c>
      <c r="AD17" s="5">
        <v>90.682000000000002</v>
      </c>
      <c r="AE17" s="5">
        <v>89.26</v>
      </c>
      <c r="AF17" s="5">
        <v>0</v>
      </c>
      <c r="AG17" s="5">
        <v>310.18</v>
      </c>
      <c r="AH17" s="5">
        <v>789</v>
      </c>
      <c r="AI17" s="5">
        <v>26.86</v>
      </c>
      <c r="AJ17" s="5">
        <v>26.86</v>
      </c>
      <c r="AK17" s="5">
        <v>953</v>
      </c>
      <c r="AL17" s="5">
        <v>80</v>
      </c>
      <c r="AM17" s="5">
        <v>87.061999999999998</v>
      </c>
      <c r="AN17" s="5">
        <v>86.125</v>
      </c>
      <c r="AO17" s="5">
        <v>0</v>
      </c>
      <c r="AP17" s="5">
        <v>309.66000000000003</v>
      </c>
      <c r="AQ17" s="5">
        <v>836</v>
      </c>
      <c r="AR17" s="5">
        <v>27.38</v>
      </c>
      <c r="AS17" s="5">
        <v>27.38</v>
      </c>
      <c r="AT17" s="5">
        <v>944</v>
      </c>
      <c r="AU17" s="5">
        <v>81</v>
      </c>
      <c r="AV17" s="5">
        <v>82.736999999999995</v>
      </c>
      <c r="AW17" s="5">
        <v>81.116</v>
      </c>
      <c r="AX17" s="5">
        <v>2.7730000000000001</v>
      </c>
      <c r="AY17" s="5">
        <v>3.2480000000000002</v>
      </c>
      <c r="AZ17" s="5">
        <v>2.7469999999999999</v>
      </c>
      <c r="BA17" s="5">
        <v>3.2269999999999999</v>
      </c>
      <c r="BB17" s="5">
        <v>25</v>
      </c>
      <c r="BC17" s="5">
        <v>8.4030000000000005</v>
      </c>
      <c r="BD17" s="5">
        <v>2.7650000000000001</v>
      </c>
      <c r="BE17" s="5">
        <v>3.2349999999999999</v>
      </c>
      <c r="BF17" s="5">
        <v>2.7530000000000001</v>
      </c>
      <c r="BG17" s="5">
        <v>3.2330000000000001</v>
      </c>
      <c r="BH17" s="5">
        <v>-21</v>
      </c>
      <c r="BI17" s="5">
        <v>-7.0819999999999999</v>
      </c>
      <c r="BJ17" s="5">
        <v>2.7749999999999999</v>
      </c>
      <c r="BK17" s="5">
        <v>3.2360000000000002</v>
      </c>
      <c r="BL17" s="5">
        <v>2.7530000000000001</v>
      </c>
      <c r="BM17" s="5">
        <v>3.2240000000000002</v>
      </c>
      <c r="BN17" s="5">
        <v>-10</v>
      </c>
      <c r="BO17" s="5">
        <v>-3.246</v>
      </c>
      <c r="BP17" s="5">
        <v>2.7679999999999998</v>
      </c>
      <c r="BQ17" s="5">
        <v>3.2429999999999999</v>
      </c>
      <c r="BR17" s="5">
        <v>2.7490000000000001</v>
      </c>
      <c r="BS17" s="5">
        <v>3.2229999999999999</v>
      </c>
      <c r="BT17" s="5">
        <v>-33</v>
      </c>
      <c r="BU17" s="5">
        <v>-11.194000000000001</v>
      </c>
      <c r="BV17" s="5">
        <v>-4</v>
      </c>
      <c r="BW17" s="5">
        <v>-14.518000000000001</v>
      </c>
      <c r="BX17" s="5">
        <v>-4</v>
      </c>
      <c r="BY17" s="5">
        <v>-12.316000000000001</v>
      </c>
      <c r="BZ17" s="5">
        <v>-8</v>
      </c>
      <c r="CA17" s="5">
        <v>-28.459</v>
      </c>
    </row>
    <row r="18" spans="1:79" x14ac:dyDescent="0.25">
      <c r="A18" t="s">
        <v>369</v>
      </c>
      <c r="B18" s="71" t="s">
        <v>399</v>
      </c>
      <c r="C18" t="s">
        <v>422</v>
      </c>
      <c r="D18" t="s">
        <v>363</v>
      </c>
      <c r="E18" t="s">
        <v>367</v>
      </c>
      <c r="F18" t="s">
        <v>361</v>
      </c>
      <c r="G18" t="s">
        <v>365</v>
      </c>
      <c r="H18" t="s">
        <v>371</v>
      </c>
      <c r="I18" s="65">
        <v>0.05</v>
      </c>
      <c r="J18">
        <v>3.43</v>
      </c>
      <c r="K18" t="s">
        <v>361</v>
      </c>
      <c r="L18" t="s">
        <v>372</v>
      </c>
      <c r="M18" t="s">
        <v>368</v>
      </c>
      <c r="N18">
        <v>297</v>
      </c>
      <c r="O18" s="25">
        <v>1</v>
      </c>
      <c r="P18" s="5">
        <v>296.70299999999997</v>
      </c>
      <c r="Q18" s="5">
        <v>69</v>
      </c>
      <c r="R18" s="5">
        <v>23.17</v>
      </c>
      <c r="S18" s="5">
        <v>109.956</v>
      </c>
      <c r="T18" s="5">
        <v>109.495</v>
      </c>
      <c r="U18" s="5">
        <v>49.856999999999999</v>
      </c>
      <c r="V18" s="5">
        <v>50.2</v>
      </c>
      <c r="W18" s="5">
        <v>0</v>
      </c>
      <c r="X18" s="5">
        <v>314.92</v>
      </c>
      <c r="Y18" s="5">
        <v>850</v>
      </c>
      <c r="Z18" s="5">
        <v>22.12</v>
      </c>
      <c r="AA18" s="5">
        <v>22.12</v>
      </c>
      <c r="AB18" s="5">
        <v>978</v>
      </c>
      <c r="AC18" s="5">
        <v>66</v>
      </c>
      <c r="AD18" s="5">
        <v>91.34</v>
      </c>
      <c r="AE18" s="5">
        <v>89.147000000000006</v>
      </c>
      <c r="AF18" s="5">
        <v>0</v>
      </c>
      <c r="AG18" s="5">
        <v>311.23</v>
      </c>
      <c r="AH18" s="5">
        <v>864</v>
      </c>
      <c r="AI18" s="5">
        <v>25.8</v>
      </c>
      <c r="AJ18" s="5">
        <v>25.81</v>
      </c>
      <c r="AK18" s="5">
        <v>947</v>
      </c>
      <c r="AL18" s="5">
        <v>77</v>
      </c>
      <c r="AM18" s="5">
        <v>85.555999999999997</v>
      </c>
      <c r="AN18" s="5">
        <v>84.24</v>
      </c>
      <c r="AO18" s="5">
        <v>0</v>
      </c>
      <c r="AP18" s="5">
        <v>309.64999999999998</v>
      </c>
      <c r="AQ18" s="5">
        <v>856</v>
      </c>
      <c r="AR18" s="5">
        <v>27.91</v>
      </c>
      <c r="AS18" s="5">
        <v>27.39</v>
      </c>
      <c r="AT18" s="5">
        <v>962</v>
      </c>
      <c r="AU18" s="5">
        <v>83</v>
      </c>
      <c r="AV18" s="5">
        <v>89.778000000000006</v>
      </c>
      <c r="AW18" s="5">
        <v>88.203999999999994</v>
      </c>
      <c r="AX18" s="5">
        <v>2.7730000000000001</v>
      </c>
      <c r="AY18" s="5">
        <v>3.254</v>
      </c>
      <c r="AZ18" s="5">
        <v>2.7490000000000001</v>
      </c>
      <c r="BA18" s="5">
        <v>3.2309999999999999</v>
      </c>
      <c r="BB18" s="5">
        <v>22</v>
      </c>
      <c r="BC18" s="5">
        <v>7.5490000000000004</v>
      </c>
      <c r="BD18" s="5">
        <v>2.7669999999999999</v>
      </c>
      <c r="BE18" s="5">
        <v>3.2389999999999999</v>
      </c>
      <c r="BF18" s="5">
        <v>2.746</v>
      </c>
      <c r="BG18" s="5">
        <v>3.242</v>
      </c>
      <c r="BH18" s="5">
        <v>-20</v>
      </c>
      <c r="BI18" s="5">
        <v>-6.7880000000000003</v>
      </c>
      <c r="BJ18" s="5">
        <v>2.77</v>
      </c>
      <c r="BK18" s="5">
        <v>3.242</v>
      </c>
      <c r="BL18" s="5">
        <v>2.754</v>
      </c>
      <c r="BM18" s="5">
        <v>3.2370000000000001</v>
      </c>
      <c r="BN18" s="5">
        <v>-11</v>
      </c>
      <c r="BO18" s="5">
        <v>-3.6720000000000002</v>
      </c>
      <c r="BP18" s="5">
        <v>2.7690000000000001</v>
      </c>
      <c r="BQ18" s="5">
        <v>3.2469999999999999</v>
      </c>
      <c r="BR18" s="5">
        <v>2.7490000000000001</v>
      </c>
      <c r="BS18" s="5">
        <v>3.2240000000000002</v>
      </c>
      <c r="BT18" s="5">
        <v>-36</v>
      </c>
      <c r="BU18" s="5">
        <v>-12.129</v>
      </c>
      <c r="BV18" s="5">
        <v>-5</v>
      </c>
      <c r="BW18" s="5">
        <v>-15.548</v>
      </c>
      <c r="BX18" s="5">
        <v>-4</v>
      </c>
      <c r="BY18" s="5">
        <v>-13.927</v>
      </c>
      <c r="BZ18" s="5">
        <v>-8</v>
      </c>
      <c r="CA18" s="5">
        <v>-28.452999999999999</v>
      </c>
    </row>
    <row r="19" spans="1:79" x14ac:dyDescent="0.25">
      <c r="B19" s="71"/>
      <c r="I19"/>
      <c r="O19" s="2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x14ac:dyDescent="0.25">
      <c r="B20" s="71"/>
      <c r="I20"/>
      <c r="O20" s="2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x14ac:dyDescent="0.25">
      <c r="B21" s="71"/>
      <c r="I21"/>
      <c r="O21" s="2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x14ac:dyDescent="0.25">
      <c r="B22" s="71"/>
      <c r="I22"/>
      <c r="O22" s="2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x14ac:dyDescent="0.25">
      <c r="B23" s="71"/>
      <c r="I23"/>
      <c r="O23" s="2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x14ac:dyDescent="0.25">
      <c r="B24" s="71"/>
      <c r="I24"/>
      <c r="O24" s="2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x14ac:dyDescent="0.25">
      <c r="B25" s="71"/>
      <c r="I25"/>
      <c r="O25" s="2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x14ac:dyDescent="0.25">
      <c r="B26" s="71"/>
      <c r="I26"/>
      <c r="O26" s="2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x14ac:dyDescent="0.25">
      <c r="B27" s="71"/>
      <c r="I27"/>
      <c r="O27" s="2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x14ac:dyDescent="0.25">
      <c r="B28" s="71"/>
      <c r="I28"/>
      <c r="O28" s="2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x14ac:dyDescent="0.25">
      <c r="B29" s="71"/>
      <c r="I29"/>
      <c r="O29" s="2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x14ac:dyDescent="0.25">
      <c r="B30" s="71"/>
      <c r="I30"/>
      <c r="O30" s="2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x14ac:dyDescent="0.25">
      <c r="B31" s="71"/>
      <c r="I31"/>
      <c r="O31" s="2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x14ac:dyDescent="0.25">
      <c r="B32" s="71"/>
      <c r="I32"/>
      <c r="O32" s="2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2:79" x14ac:dyDescent="0.25">
      <c r="B33" s="71"/>
      <c r="I33"/>
      <c r="O33" s="2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2:79" x14ac:dyDescent="0.25">
      <c r="B34" s="71"/>
      <c r="I34"/>
      <c r="O34" s="2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2:79" x14ac:dyDescent="0.25">
      <c r="B35" s="71"/>
      <c r="I35"/>
      <c r="O35" s="2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2:79" x14ac:dyDescent="0.25">
      <c r="B36" s="71"/>
      <c r="I36"/>
      <c r="O36" s="2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2:79" x14ac:dyDescent="0.25">
      <c r="B37" s="71"/>
      <c r="I37"/>
      <c r="O37" s="2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2:79" x14ac:dyDescent="0.25">
      <c r="B38" s="71"/>
      <c r="I38"/>
      <c r="O38" s="2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2:79" x14ac:dyDescent="0.25">
      <c r="B39" s="71"/>
      <c r="I39"/>
      <c r="O39" s="2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2:79" x14ac:dyDescent="0.25">
      <c r="B40" s="71"/>
      <c r="I40"/>
      <c r="O40" s="2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2:79" x14ac:dyDescent="0.25">
      <c r="B41" s="71"/>
      <c r="I41"/>
      <c r="O41" s="2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2:79" x14ac:dyDescent="0.25">
      <c r="B42" s="71"/>
      <c r="I42"/>
      <c r="O42" s="2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2:79" x14ac:dyDescent="0.25">
      <c r="B43" s="71"/>
      <c r="I43"/>
      <c r="O43" s="2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2:79" x14ac:dyDescent="0.25">
      <c r="B44" s="71"/>
      <c r="I44"/>
      <c r="O44" s="2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2:79" x14ac:dyDescent="0.25">
      <c r="B45" s="71"/>
      <c r="I45"/>
      <c r="O45" s="2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2:79" x14ac:dyDescent="0.25">
      <c r="B46" s="71"/>
      <c r="I46"/>
      <c r="O46" s="2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2:79" x14ac:dyDescent="0.25">
      <c r="B47" s="71"/>
      <c r="I47"/>
      <c r="O47" s="2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2:79" x14ac:dyDescent="0.25">
      <c r="B48" s="71"/>
      <c r="I48"/>
      <c r="O48" s="2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2:79" x14ac:dyDescent="0.25">
      <c r="B49" s="71"/>
      <c r="I49"/>
      <c r="O49" s="2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2:79" x14ac:dyDescent="0.25">
      <c r="H50" s="55"/>
      <c r="I50" s="63"/>
      <c r="J50" s="63"/>
      <c r="K50" s="63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2:79" x14ac:dyDescent="0.25">
      <c r="C51" s="55"/>
      <c r="H51" s="55"/>
      <c r="I51" s="66"/>
      <c r="J51" s="63"/>
      <c r="K51" s="6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2:79" x14ac:dyDescent="0.25">
      <c r="H52" s="55"/>
      <c r="I52" s="63"/>
      <c r="J52" s="63"/>
      <c r="K52" s="63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2:79" x14ac:dyDescent="0.25">
      <c r="C53" s="55"/>
      <c r="H53" s="55"/>
      <c r="I53" s="66"/>
      <c r="J53" s="63"/>
      <c r="K53" s="61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2:79" x14ac:dyDescent="0.25">
      <c r="H54" s="55"/>
      <c r="I54" s="63"/>
      <c r="J54" s="63"/>
      <c r="K54" s="63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2:79" x14ac:dyDescent="0.25">
      <c r="C55" s="55"/>
      <c r="H55" s="55"/>
      <c r="I55" s="66"/>
      <c r="J55" s="63"/>
      <c r="K55" s="61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2:79" x14ac:dyDescent="0.25">
      <c r="H56" s="55"/>
      <c r="I56" s="63"/>
      <c r="J56" s="63"/>
      <c r="K56" s="63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2:79" x14ac:dyDescent="0.25">
      <c r="C57" s="55"/>
      <c r="H57" s="55"/>
      <c r="I57" s="66"/>
      <c r="J57" s="63"/>
      <c r="K57" s="61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2:79" x14ac:dyDescent="0.25">
      <c r="H58" s="55"/>
      <c r="I58" s="63"/>
      <c r="J58" s="63"/>
      <c r="K58" s="63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2:79" x14ac:dyDescent="0.25">
      <c r="C59" s="55"/>
      <c r="H59" s="55"/>
      <c r="I59" s="66"/>
      <c r="J59" s="63"/>
      <c r="K59" s="61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2:79" x14ac:dyDescent="0.25">
      <c r="H60" s="55"/>
      <c r="I60" s="63"/>
      <c r="J60" s="63"/>
      <c r="K60" s="63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2:79" x14ac:dyDescent="0.25">
      <c r="C61" s="55"/>
      <c r="H61" s="55"/>
      <c r="I61" s="66"/>
      <c r="J61" s="63"/>
      <c r="K61" s="61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2:79" x14ac:dyDescent="0.25">
      <c r="H62" s="55"/>
      <c r="I62" s="63"/>
      <c r="J62" s="63"/>
      <c r="K62" s="63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2:79" x14ac:dyDescent="0.25">
      <c r="C63" s="55"/>
      <c r="H63" s="55"/>
      <c r="I63" s="66"/>
      <c r="J63" s="63"/>
      <c r="K63" s="61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2:79" x14ac:dyDescent="0.25">
      <c r="H64" s="55"/>
      <c r="I64" s="63"/>
      <c r="J64" s="63"/>
      <c r="K64" s="63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3:79" x14ac:dyDescent="0.25">
      <c r="C65" s="55"/>
      <c r="H65" s="55"/>
      <c r="I65" s="66"/>
      <c r="J65" s="63"/>
      <c r="K65" s="61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3:79" x14ac:dyDescent="0.25">
      <c r="C66" s="55"/>
      <c r="H66" s="55"/>
      <c r="I66" s="66"/>
      <c r="J66" s="63"/>
      <c r="K66" s="61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3:79" x14ac:dyDescent="0.25">
      <c r="C67" s="55"/>
      <c r="H67" s="55"/>
      <c r="I67" s="66"/>
      <c r="J67" s="63"/>
      <c r="K67" s="61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3:79" x14ac:dyDescent="0.25">
      <c r="C68" s="55"/>
      <c r="H68" s="55"/>
      <c r="I68" s="66"/>
      <c r="J68" s="63"/>
      <c r="K68" s="61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3:79" x14ac:dyDescent="0.25">
      <c r="C69" s="55"/>
      <c r="H69" s="55"/>
      <c r="I69" s="66"/>
      <c r="J69" s="63"/>
      <c r="K69" s="61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3:79" x14ac:dyDescent="0.25">
      <c r="C70" s="55"/>
      <c r="H70" s="55"/>
      <c r="I70" s="66"/>
      <c r="J70" s="63"/>
      <c r="K70" s="61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3:79" x14ac:dyDescent="0.25">
      <c r="C71" s="55"/>
      <c r="H71" s="55"/>
      <c r="I71" s="66"/>
      <c r="J71" s="63"/>
      <c r="K71" s="61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3:79" x14ac:dyDescent="0.25">
      <c r="C72" s="55"/>
      <c r="D72" s="55"/>
      <c r="E72" s="55"/>
      <c r="K72" s="61"/>
    </row>
    <row r="73" spans="3:79" x14ac:dyDescent="0.25">
      <c r="C73" s="55"/>
      <c r="D73" s="55"/>
      <c r="E73" s="55"/>
    </row>
    <row r="74" spans="3:79" x14ac:dyDescent="0.25">
      <c r="C74" s="55"/>
      <c r="D74" s="55"/>
      <c r="E74" s="55"/>
    </row>
    <row r="75" spans="3:79" x14ac:dyDescent="0.25">
      <c r="C75" s="55"/>
      <c r="D75" s="55"/>
      <c r="E75" s="55"/>
    </row>
    <row r="76" spans="3:79" x14ac:dyDescent="0.25">
      <c r="C76" s="55"/>
      <c r="D76" s="55"/>
      <c r="E76" s="55"/>
    </row>
  </sheetData>
  <conditionalFormatting sqref="P9:CA11">
    <cfRule type="expression" priority="306" stopIfTrue="1">
      <formula>OR(ISBLANK(P9),AND(ISBLANK(P$2),ISBLANK(P$3)))</formula>
    </cfRule>
    <cfRule type="expression" dxfId="422" priority="307" stopIfTrue="1">
      <formula>OR(AND(ISNUMBER(P$2),P9&lt;P$2),AND(ISNUMBER(P$3),P9&gt;P$3))</formula>
    </cfRule>
    <cfRule type="expression" dxfId="421" priority="308" stopIfTrue="1">
      <formula>OR(AND(ISNUMBER(P$2),P9&lt;P$5),AND(ISNUMBER(P$3),P9&gt;P$6))</formula>
    </cfRule>
    <cfRule type="expression" dxfId="420" priority="309" stopIfTrue="1">
      <formula>ISNUMBER(P9)</formula>
    </cfRule>
  </conditionalFormatting>
  <conditionalFormatting sqref="P2:CA6">
    <cfRule type="expression" dxfId="419" priority="305" stopIfTrue="1">
      <formula>_xlfn.ISFORMULA(P2)</formula>
    </cfRule>
  </conditionalFormatting>
  <conditionalFormatting sqref="P12:CA12">
    <cfRule type="expression" priority="301" stopIfTrue="1">
      <formula>OR(ISBLANK(P12),AND(ISBLANK(P$2),ISBLANK(P$3)))</formula>
    </cfRule>
    <cfRule type="expression" dxfId="418" priority="302" stopIfTrue="1">
      <formula>OR(AND(ISNUMBER(P$2),P12&lt;P$2),AND(ISNUMBER(P$3),P12&gt;P$3))</formula>
    </cfRule>
    <cfRule type="expression" dxfId="417" priority="303" stopIfTrue="1">
      <formula>OR(AND(ISNUMBER(P$2),P12&lt;P$5),AND(ISNUMBER(P$3),P12&gt;P$6))</formula>
    </cfRule>
    <cfRule type="expression" dxfId="416" priority="304" stopIfTrue="1">
      <formula>ISNUMBER(P12)</formula>
    </cfRule>
  </conditionalFormatting>
  <conditionalFormatting sqref="P70:CA70">
    <cfRule type="expression" priority="297" stopIfTrue="1">
      <formula>OR(ISBLANK(P70),AND(ISBLANK(P$2),ISBLANK(P$3)))</formula>
    </cfRule>
    <cfRule type="expression" dxfId="415" priority="298" stopIfTrue="1">
      <formula>OR(AND(ISNUMBER(P$2),P70&lt;P$2),AND(ISNUMBER(P$3),P70&gt;P$3))</formula>
    </cfRule>
    <cfRule type="expression" dxfId="414" priority="299" stopIfTrue="1">
      <formula>OR(AND(ISNUMBER(P$2),P70&lt;P$5),AND(ISNUMBER(P$3),P70&gt;P$6))</formula>
    </cfRule>
    <cfRule type="expression" dxfId="413" priority="300" stopIfTrue="1">
      <formula>ISNUMBER(P70)</formula>
    </cfRule>
  </conditionalFormatting>
  <conditionalFormatting sqref="P71:CA71">
    <cfRule type="expression" priority="293" stopIfTrue="1">
      <formula>OR(ISBLANK(P71),AND(ISBLANK(P$2),ISBLANK(P$3)))</formula>
    </cfRule>
    <cfRule type="expression" dxfId="412" priority="294" stopIfTrue="1">
      <formula>OR(AND(ISNUMBER(P$2),P71&lt;P$2),AND(ISNUMBER(P$3),P71&gt;P$3))</formula>
    </cfRule>
    <cfRule type="expression" dxfId="411" priority="295" stopIfTrue="1">
      <formula>OR(AND(ISNUMBER(P$2),P71&lt;P$5),AND(ISNUMBER(P$3),P71&gt;P$6))</formula>
    </cfRule>
    <cfRule type="expression" dxfId="410" priority="296" stopIfTrue="1">
      <formula>ISNUMBER(P71)</formula>
    </cfRule>
  </conditionalFormatting>
  <conditionalFormatting sqref="P68:CA68">
    <cfRule type="expression" priority="289" stopIfTrue="1">
      <formula>OR(ISBLANK(P68),AND(ISBLANK(P$2),ISBLANK(P$3)))</formula>
    </cfRule>
    <cfRule type="expression" dxfId="409" priority="290" stopIfTrue="1">
      <formula>OR(AND(ISNUMBER(P$2),P68&lt;P$2),AND(ISNUMBER(P$3),P68&gt;P$3))</formula>
    </cfRule>
    <cfRule type="expression" dxfId="408" priority="291" stopIfTrue="1">
      <formula>OR(AND(ISNUMBER(P$2),P68&lt;P$5),AND(ISNUMBER(P$3),P68&gt;P$6))</formula>
    </cfRule>
    <cfRule type="expression" dxfId="407" priority="292" stopIfTrue="1">
      <formula>ISNUMBER(P68)</formula>
    </cfRule>
  </conditionalFormatting>
  <conditionalFormatting sqref="P69:CA69">
    <cfRule type="expression" priority="285" stopIfTrue="1">
      <formula>OR(ISBLANK(P69),AND(ISBLANK(P$2),ISBLANK(P$3)))</formula>
    </cfRule>
    <cfRule type="expression" dxfId="406" priority="286" stopIfTrue="1">
      <formula>OR(AND(ISNUMBER(P$2),P69&lt;P$2),AND(ISNUMBER(P$3),P69&gt;P$3))</formula>
    </cfRule>
    <cfRule type="expression" dxfId="405" priority="287" stopIfTrue="1">
      <formula>OR(AND(ISNUMBER(P$2),P69&lt;P$5),AND(ISNUMBER(P$3),P69&gt;P$6))</formula>
    </cfRule>
    <cfRule type="expression" dxfId="404" priority="288" stopIfTrue="1">
      <formula>ISNUMBER(P69)</formula>
    </cfRule>
  </conditionalFormatting>
  <conditionalFormatting sqref="P66:CA66">
    <cfRule type="expression" priority="281" stopIfTrue="1">
      <formula>OR(ISBLANK(P66),AND(ISBLANK(P$2),ISBLANK(P$3)))</formula>
    </cfRule>
    <cfRule type="expression" dxfId="403" priority="282" stopIfTrue="1">
      <formula>OR(AND(ISNUMBER(P$2),P66&lt;P$2),AND(ISNUMBER(P$3),P66&gt;P$3))</formula>
    </cfRule>
    <cfRule type="expression" dxfId="402" priority="283" stopIfTrue="1">
      <formula>OR(AND(ISNUMBER(P$2),P66&lt;P$5),AND(ISNUMBER(P$3),P66&gt;P$6))</formula>
    </cfRule>
    <cfRule type="expression" dxfId="401" priority="284" stopIfTrue="1">
      <formula>ISNUMBER(P66)</formula>
    </cfRule>
  </conditionalFormatting>
  <conditionalFormatting sqref="P67:CA67">
    <cfRule type="expression" priority="277" stopIfTrue="1">
      <formula>OR(ISBLANK(P67),AND(ISBLANK(P$2),ISBLANK(P$3)))</formula>
    </cfRule>
    <cfRule type="expression" dxfId="400" priority="278" stopIfTrue="1">
      <formula>OR(AND(ISNUMBER(P$2),P67&lt;P$2),AND(ISNUMBER(P$3),P67&gt;P$3))</formula>
    </cfRule>
    <cfRule type="expression" dxfId="399" priority="279" stopIfTrue="1">
      <formula>OR(AND(ISNUMBER(P$2),P67&lt;P$5),AND(ISNUMBER(P$3),P67&gt;P$6))</formula>
    </cfRule>
    <cfRule type="expression" dxfId="398" priority="280" stopIfTrue="1">
      <formula>ISNUMBER(P67)</formula>
    </cfRule>
  </conditionalFormatting>
  <conditionalFormatting sqref="P24:CA24">
    <cfRule type="expression" priority="201" stopIfTrue="1">
      <formula>OR(ISBLANK(P24),AND(ISBLANK(P$2),ISBLANK(P$3)))</formula>
    </cfRule>
    <cfRule type="expression" dxfId="397" priority="202" stopIfTrue="1">
      <formula>OR(AND(ISNUMBER(P$2),P24&lt;P$2),AND(ISNUMBER(P$3),P24&gt;P$3))</formula>
    </cfRule>
    <cfRule type="expression" dxfId="396" priority="203" stopIfTrue="1">
      <formula>OR(AND(ISNUMBER(P$2),P24&lt;P$5),AND(ISNUMBER(P$3),P24&gt;P$6))</formula>
    </cfRule>
    <cfRule type="expression" dxfId="395" priority="204" stopIfTrue="1">
      <formula>ISNUMBER(P24)</formula>
    </cfRule>
  </conditionalFormatting>
  <conditionalFormatting sqref="P25:CA25">
    <cfRule type="expression" priority="197" stopIfTrue="1">
      <formula>OR(ISBLANK(P25),AND(ISBLANK(P$2),ISBLANK(P$3)))</formula>
    </cfRule>
    <cfRule type="expression" dxfId="394" priority="198" stopIfTrue="1">
      <formula>OR(AND(ISNUMBER(P$2),P25&lt;P$2),AND(ISNUMBER(P$3),P25&gt;P$3))</formula>
    </cfRule>
    <cfRule type="expression" dxfId="393" priority="199" stopIfTrue="1">
      <formula>OR(AND(ISNUMBER(P$2),P25&lt;P$5),AND(ISNUMBER(P$3),P25&gt;P$6))</formula>
    </cfRule>
    <cfRule type="expression" dxfId="392" priority="200" stopIfTrue="1">
      <formula>ISNUMBER(P25)</formula>
    </cfRule>
  </conditionalFormatting>
  <conditionalFormatting sqref="P22:CA22">
    <cfRule type="expression" priority="193" stopIfTrue="1">
      <formula>OR(ISBLANK(P22),AND(ISBLANK(P$2),ISBLANK(P$3)))</formula>
    </cfRule>
    <cfRule type="expression" dxfId="391" priority="194" stopIfTrue="1">
      <formula>OR(AND(ISNUMBER(P$2),P22&lt;P$2),AND(ISNUMBER(P$3),P22&gt;P$3))</formula>
    </cfRule>
    <cfRule type="expression" dxfId="390" priority="195" stopIfTrue="1">
      <formula>OR(AND(ISNUMBER(P$2),P22&lt;P$5),AND(ISNUMBER(P$3),P22&gt;P$6))</formula>
    </cfRule>
    <cfRule type="expression" dxfId="389" priority="196" stopIfTrue="1">
      <formula>ISNUMBER(P22)</formula>
    </cfRule>
  </conditionalFormatting>
  <conditionalFormatting sqref="P23:CA23">
    <cfRule type="expression" priority="189" stopIfTrue="1">
      <formula>OR(ISBLANK(P23),AND(ISBLANK(P$2),ISBLANK(P$3)))</formula>
    </cfRule>
    <cfRule type="expression" dxfId="388" priority="190" stopIfTrue="1">
      <formula>OR(AND(ISNUMBER(P$2),P23&lt;P$2),AND(ISNUMBER(P$3),P23&gt;P$3))</formula>
    </cfRule>
    <cfRule type="expression" dxfId="387" priority="191" stopIfTrue="1">
      <formula>OR(AND(ISNUMBER(P$2),P23&lt;P$5),AND(ISNUMBER(P$3),P23&gt;P$6))</formula>
    </cfRule>
    <cfRule type="expression" dxfId="386" priority="192" stopIfTrue="1">
      <formula>ISNUMBER(P23)</formula>
    </cfRule>
  </conditionalFormatting>
  <conditionalFormatting sqref="P20:CA20">
    <cfRule type="expression" priority="185" stopIfTrue="1">
      <formula>OR(ISBLANK(P20),AND(ISBLANK(P$2),ISBLANK(P$3)))</formula>
    </cfRule>
    <cfRule type="expression" dxfId="385" priority="186" stopIfTrue="1">
      <formula>OR(AND(ISNUMBER(P$2),P20&lt;P$2),AND(ISNUMBER(P$3),P20&gt;P$3))</formula>
    </cfRule>
    <cfRule type="expression" dxfId="384" priority="187" stopIfTrue="1">
      <formula>OR(AND(ISNUMBER(P$2),P20&lt;P$5),AND(ISNUMBER(P$3),P20&gt;P$6))</formula>
    </cfRule>
    <cfRule type="expression" dxfId="383" priority="188" stopIfTrue="1">
      <formula>ISNUMBER(P20)</formula>
    </cfRule>
  </conditionalFormatting>
  <conditionalFormatting sqref="P21:CA21">
    <cfRule type="expression" priority="181" stopIfTrue="1">
      <formula>OR(ISBLANK(P21),AND(ISBLANK(P$2),ISBLANK(P$3)))</formula>
    </cfRule>
    <cfRule type="expression" dxfId="382" priority="182" stopIfTrue="1">
      <formula>OR(AND(ISNUMBER(P$2),P21&lt;P$2),AND(ISNUMBER(P$3),P21&gt;P$3))</formula>
    </cfRule>
    <cfRule type="expression" dxfId="381" priority="183" stopIfTrue="1">
      <formula>OR(AND(ISNUMBER(P$2),P21&lt;P$5),AND(ISNUMBER(P$3),P21&gt;P$6))</formula>
    </cfRule>
    <cfRule type="expression" dxfId="380" priority="184" stopIfTrue="1">
      <formula>ISNUMBER(P21)</formula>
    </cfRule>
  </conditionalFormatting>
  <conditionalFormatting sqref="P13:CA13">
    <cfRule type="expression" priority="177" stopIfTrue="1">
      <formula>OR(ISBLANK(P13),AND(ISBLANK(P$2),ISBLANK(P$3)))</formula>
    </cfRule>
    <cfRule type="expression" dxfId="379" priority="178" stopIfTrue="1">
      <formula>OR(AND(ISNUMBER(P$2),P13&lt;P$2),AND(ISNUMBER(P$3),P13&gt;P$3))</formula>
    </cfRule>
    <cfRule type="expression" dxfId="378" priority="179" stopIfTrue="1">
      <formula>OR(AND(ISNUMBER(P$2),P13&lt;P$5),AND(ISNUMBER(P$3),P13&gt;P$6))</formula>
    </cfRule>
    <cfRule type="expression" dxfId="377" priority="180" stopIfTrue="1">
      <formula>ISNUMBER(P13)</formula>
    </cfRule>
  </conditionalFormatting>
  <conditionalFormatting sqref="P19:CA19">
    <cfRule type="expression" priority="173" stopIfTrue="1">
      <formula>OR(ISBLANK(P19),AND(ISBLANK(P$2),ISBLANK(P$3)))</formula>
    </cfRule>
    <cfRule type="expression" dxfId="376" priority="174" stopIfTrue="1">
      <formula>OR(AND(ISNUMBER(P$2),P19&lt;P$2),AND(ISNUMBER(P$3),P19&gt;P$3))</formula>
    </cfRule>
    <cfRule type="expression" dxfId="375" priority="175" stopIfTrue="1">
      <formula>OR(AND(ISNUMBER(P$2),P19&lt;P$5),AND(ISNUMBER(P$3),P19&gt;P$6))</formula>
    </cfRule>
    <cfRule type="expression" dxfId="374" priority="176" stopIfTrue="1">
      <formula>ISNUMBER(P19)</formula>
    </cfRule>
  </conditionalFormatting>
  <conditionalFormatting sqref="P28:CA28">
    <cfRule type="expression" priority="169" stopIfTrue="1">
      <formula>OR(ISBLANK(P28),AND(ISBLANK(P$2),ISBLANK(P$3)))</formula>
    </cfRule>
    <cfRule type="expression" dxfId="373" priority="170" stopIfTrue="1">
      <formula>OR(AND(ISNUMBER(P$2),P28&lt;P$2),AND(ISNUMBER(P$3),P28&gt;P$3))</formula>
    </cfRule>
    <cfRule type="expression" dxfId="372" priority="171" stopIfTrue="1">
      <formula>OR(AND(ISNUMBER(P$2),P28&lt;P$5),AND(ISNUMBER(P$3),P28&gt;P$6))</formula>
    </cfRule>
    <cfRule type="expression" dxfId="371" priority="172" stopIfTrue="1">
      <formula>ISNUMBER(P28)</formula>
    </cfRule>
  </conditionalFormatting>
  <conditionalFormatting sqref="P29:CA29">
    <cfRule type="expression" priority="165" stopIfTrue="1">
      <formula>OR(ISBLANK(P29),AND(ISBLANK(P$2),ISBLANK(P$3)))</formula>
    </cfRule>
    <cfRule type="expression" dxfId="370" priority="166" stopIfTrue="1">
      <formula>OR(AND(ISNUMBER(P$2),P29&lt;P$2),AND(ISNUMBER(P$3),P29&gt;P$3))</formula>
    </cfRule>
    <cfRule type="expression" dxfId="369" priority="167" stopIfTrue="1">
      <formula>OR(AND(ISNUMBER(P$2),P29&lt;P$5),AND(ISNUMBER(P$3),P29&gt;P$6))</formula>
    </cfRule>
    <cfRule type="expression" dxfId="368" priority="168" stopIfTrue="1">
      <formula>ISNUMBER(P29)</formula>
    </cfRule>
  </conditionalFormatting>
  <conditionalFormatting sqref="P26:CA26">
    <cfRule type="expression" priority="161" stopIfTrue="1">
      <formula>OR(ISBLANK(P26),AND(ISBLANK(P$2),ISBLANK(P$3)))</formula>
    </cfRule>
    <cfRule type="expression" dxfId="367" priority="162" stopIfTrue="1">
      <formula>OR(AND(ISNUMBER(P$2),P26&lt;P$2),AND(ISNUMBER(P$3),P26&gt;P$3))</formula>
    </cfRule>
    <cfRule type="expression" dxfId="366" priority="163" stopIfTrue="1">
      <formula>OR(AND(ISNUMBER(P$2),P26&lt;P$5),AND(ISNUMBER(P$3),P26&gt;P$6))</formula>
    </cfRule>
    <cfRule type="expression" dxfId="365" priority="164" stopIfTrue="1">
      <formula>ISNUMBER(P26)</formula>
    </cfRule>
  </conditionalFormatting>
  <conditionalFormatting sqref="P27:CA27">
    <cfRule type="expression" priority="157" stopIfTrue="1">
      <formula>OR(ISBLANK(P27),AND(ISBLANK(P$2),ISBLANK(P$3)))</formula>
    </cfRule>
    <cfRule type="expression" dxfId="364" priority="158" stopIfTrue="1">
      <formula>OR(AND(ISNUMBER(P$2),P27&lt;P$2),AND(ISNUMBER(P$3),P27&gt;P$3))</formula>
    </cfRule>
    <cfRule type="expression" dxfId="363" priority="159" stopIfTrue="1">
      <formula>OR(AND(ISNUMBER(P$2),P27&lt;P$5),AND(ISNUMBER(P$3),P27&gt;P$6))</formula>
    </cfRule>
    <cfRule type="expression" dxfId="362" priority="160" stopIfTrue="1">
      <formula>ISNUMBER(P27)</formula>
    </cfRule>
  </conditionalFormatting>
  <conditionalFormatting sqref="P30:CA30">
    <cfRule type="expression" priority="153" stopIfTrue="1">
      <formula>OR(ISBLANK(P30),AND(ISBLANK(P$2),ISBLANK(P$3)))</formula>
    </cfRule>
    <cfRule type="expression" dxfId="361" priority="154" stopIfTrue="1">
      <formula>OR(AND(ISNUMBER(P$2),P30&lt;P$2),AND(ISNUMBER(P$3),P30&gt;P$3))</formula>
    </cfRule>
    <cfRule type="expression" dxfId="360" priority="155" stopIfTrue="1">
      <formula>OR(AND(ISNUMBER(P$2),P30&lt;P$5),AND(ISNUMBER(P$3),P30&gt;P$6))</formula>
    </cfRule>
    <cfRule type="expression" dxfId="359" priority="156" stopIfTrue="1">
      <formula>ISNUMBER(P30)</formula>
    </cfRule>
  </conditionalFormatting>
  <conditionalFormatting sqref="P31:CA31">
    <cfRule type="expression" priority="149" stopIfTrue="1">
      <formula>OR(ISBLANK(P31),AND(ISBLANK(P$2),ISBLANK(P$3)))</formula>
    </cfRule>
    <cfRule type="expression" dxfId="358" priority="150" stopIfTrue="1">
      <formula>OR(AND(ISNUMBER(P$2),P31&lt;P$2),AND(ISNUMBER(P$3),P31&gt;P$3))</formula>
    </cfRule>
    <cfRule type="expression" dxfId="357" priority="151" stopIfTrue="1">
      <formula>OR(AND(ISNUMBER(P$2),P31&lt;P$5),AND(ISNUMBER(P$3),P31&gt;P$6))</formula>
    </cfRule>
    <cfRule type="expression" dxfId="356" priority="152" stopIfTrue="1">
      <formula>ISNUMBER(P31)</formula>
    </cfRule>
  </conditionalFormatting>
  <conditionalFormatting sqref="P32:CA32">
    <cfRule type="expression" priority="145" stopIfTrue="1">
      <formula>OR(ISBLANK(P32),AND(ISBLANK(P$2),ISBLANK(P$3)))</formula>
    </cfRule>
    <cfRule type="expression" dxfId="355" priority="146" stopIfTrue="1">
      <formula>OR(AND(ISNUMBER(P$2),P32&lt;P$2),AND(ISNUMBER(P$3),P32&gt;P$3))</formula>
    </cfRule>
    <cfRule type="expression" dxfId="354" priority="147" stopIfTrue="1">
      <formula>OR(AND(ISNUMBER(P$2),P32&lt;P$5),AND(ISNUMBER(P$3),P32&gt;P$6))</formula>
    </cfRule>
    <cfRule type="expression" dxfId="353" priority="148" stopIfTrue="1">
      <formula>ISNUMBER(P32)</formula>
    </cfRule>
  </conditionalFormatting>
  <conditionalFormatting sqref="P33:CA33">
    <cfRule type="expression" priority="141" stopIfTrue="1">
      <formula>OR(ISBLANK(P33),AND(ISBLANK(P$2),ISBLANK(P$3)))</formula>
    </cfRule>
    <cfRule type="expression" dxfId="352" priority="142" stopIfTrue="1">
      <formula>OR(AND(ISNUMBER(P$2),P33&lt;P$2),AND(ISNUMBER(P$3),P33&gt;P$3))</formula>
    </cfRule>
    <cfRule type="expression" dxfId="351" priority="143" stopIfTrue="1">
      <formula>OR(AND(ISNUMBER(P$2),P33&lt;P$5),AND(ISNUMBER(P$3),P33&gt;P$6))</formula>
    </cfRule>
    <cfRule type="expression" dxfId="350" priority="144" stopIfTrue="1">
      <formula>ISNUMBER(P33)</formula>
    </cfRule>
  </conditionalFormatting>
  <conditionalFormatting sqref="P34:CA34">
    <cfRule type="expression" priority="137" stopIfTrue="1">
      <formula>OR(ISBLANK(P34),AND(ISBLANK(P$2),ISBLANK(P$3)))</formula>
    </cfRule>
    <cfRule type="expression" dxfId="349" priority="138" stopIfTrue="1">
      <formula>OR(AND(ISNUMBER(P$2),P34&lt;P$2),AND(ISNUMBER(P$3),P34&gt;P$3))</formula>
    </cfRule>
    <cfRule type="expression" dxfId="348" priority="139" stopIfTrue="1">
      <formula>OR(AND(ISNUMBER(P$2),P34&lt;P$5),AND(ISNUMBER(P$3),P34&gt;P$6))</formula>
    </cfRule>
    <cfRule type="expression" dxfId="347" priority="140" stopIfTrue="1">
      <formula>ISNUMBER(P34)</formula>
    </cfRule>
  </conditionalFormatting>
  <conditionalFormatting sqref="P35:CA35">
    <cfRule type="expression" priority="133" stopIfTrue="1">
      <formula>OR(ISBLANK(P35),AND(ISBLANK(P$2),ISBLANK(P$3)))</formula>
    </cfRule>
    <cfRule type="expression" dxfId="346" priority="134" stopIfTrue="1">
      <formula>OR(AND(ISNUMBER(P$2),P35&lt;P$2),AND(ISNUMBER(P$3),P35&gt;P$3))</formula>
    </cfRule>
    <cfRule type="expression" dxfId="345" priority="135" stopIfTrue="1">
      <formula>OR(AND(ISNUMBER(P$2),P35&lt;P$5),AND(ISNUMBER(P$3),P35&gt;P$6))</formula>
    </cfRule>
    <cfRule type="expression" dxfId="344" priority="136" stopIfTrue="1">
      <formula>ISNUMBER(P35)</formula>
    </cfRule>
  </conditionalFormatting>
  <conditionalFormatting sqref="P36:CA36">
    <cfRule type="expression" priority="129" stopIfTrue="1">
      <formula>OR(ISBLANK(P36),AND(ISBLANK(P$2),ISBLANK(P$3)))</formula>
    </cfRule>
    <cfRule type="expression" dxfId="343" priority="130" stopIfTrue="1">
      <formula>OR(AND(ISNUMBER(P$2),P36&lt;P$2),AND(ISNUMBER(P$3),P36&gt;P$3))</formula>
    </cfRule>
    <cfRule type="expression" dxfId="342" priority="131" stopIfTrue="1">
      <formula>OR(AND(ISNUMBER(P$2),P36&lt;P$5),AND(ISNUMBER(P$3),P36&gt;P$6))</formula>
    </cfRule>
    <cfRule type="expression" dxfId="341" priority="132" stopIfTrue="1">
      <formula>ISNUMBER(P36)</formula>
    </cfRule>
  </conditionalFormatting>
  <conditionalFormatting sqref="P37:CA37">
    <cfRule type="expression" priority="125" stopIfTrue="1">
      <formula>OR(ISBLANK(P37),AND(ISBLANK(P$2),ISBLANK(P$3)))</formula>
    </cfRule>
    <cfRule type="expression" dxfId="340" priority="126" stopIfTrue="1">
      <formula>OR(AND(ISNUMBER(P$2),P37&lt;P$2),AND(ISNUMBER(P$3),P37&gt;P$3))</formula>
    </cfRule>
    <cfRule type="expression" dxfId="339" priority="127" stopIfTrue="1">
      <formula>OR(AND(ISNUMBER(P$2),P37&lt;P$5),AND(ISNUMBER(P$3),P37&gt;P$6))</formula>
    </cfRule>
    <cfRule type="expression" dxfId="338" priority="128" stopIfTrue="1">
      <formula>ISNUMBER(P37)</formula>
    </cfRule>
  </conditionalFormatting>
  <conditionalFormatting sqref="P38:CA38">
    <cfRule type="expression" priority="121" stopIfTrue="1">
      <formula>OR(ISBLANK(P38),AND(ISBLANK(P$2),ISBLANK(P$3)))</formula>
    </cfRule>
    <cfRule type="expression" dxfId="337" priority="122" stopIfTrue="1">
      <formula>OR(AND(ISNUMBER(P$2),P38&lt;P$2),AND(ISNUMBER(P$3),P38&gt;P$3))</formula>
    </cfRule>
    <cfRule type="expression" dxfId="336" priority="123" stopIfTrue="1">
      <formula>OR(AND(ISNUMBER(P$2),P38&lt;P$5),AND(ISNUMBER(P$3),P38&gt;P$6))</formula>
    </cfRule>
    <cfRule type="expression" dxfId="335" priority="124" stopIfTrue="1">
      <formula>ISNUMBER(P38)</formula>
    </cfRule>
  </conditionalFormatting>
  <conditionalFormatting sqref="P39:CA39">
    <cfRule type="expression" priority="117" stopIfTrue="1">
      <formula>OR(ISBLANK(P39),AND(ISBLANK(P$2),ISBLANK(P$3)))</formula>
    </cfRule>
    <cfRule type="expression" dxfId="334" priority="118" stopIfTrue="1">
      <formula>OR(AND(ISNUMBER(P$2),P39&lt;P$2),AND(ISNUMBER(P$3),P39&gt;P$3))</formula>
    </cfRule>
    <cfRule type="expression" dxfId="333" priority="119" stopIfTrue="1">
      <formula>OR(AND(ISNUMBER(P$2),P39&lt;P$5),AND(ISNUMBER(P$3),P39&gt;P$6))</formula>
    </cfRule>
    <cfRule type="expression" dxfId="332" priority="120" stopIfTrue="1">
      <formula>ISNUMBER(P39)</formula>
    </cfRule>
  </conditionalFormatting>
  <conditionalFormatting sqref="P40:CA40">
    <cfRule type="expression" priority="113" stopIfTrue="1">
      <formula>OR(ISBLANK(P40),AND(ISBLANK(P$2),ISBLANK(P$3)))</formula>
    </cfRule>
    <cfRule type="expression" dxfId="331" priority="114" stopIfTrue="1">
      <formula>OR(AND(ISNUMBER(P$2),P40&lt;P$2),AND(ISNUMBER(P$3),P40&gt;P$3))</formula>
    </cfRule>
    <cfRule type="expression" dxfId="330" priority="115" stopIfTrue="1">
      <formula>OR(AND(ISNUMBER(P$2),P40&lt;P$5),AND(ISNUMBER(P$3),P40&gt;P$6))</formula>
    </cfRule>
    <cfRule type="expression" dxfId="329" priority="116" stopIfTrue="1">
      <formula>ISNUMBER(P40)</formula>
    </cfRule>
  </conditionalFormatting>
  <conditionalFormatting sqref="P41:CA41">
    <cfRule type="expression" priority="109" stopIfTrue="1">
      <formula>OR(ISBLANK(P41),AND(ISBLANK(P$2),ISBLANK(P$3)))</formula>
    </cfRule>
    <cfRule type="expression" dxfId="328" priority="110" stopIfTrue="1">
      <formula>OR(AND(ISNUMBER(P$2),P41&lt;P$2),AND(ISNUMBER(P$3),P41&gt;P$3))</formula>
    </cfRule>
    <cfRule type="expression" dxfId="327" priority="111" stopIfTrue="1">
      <formula>OR(AND(ISNUMBER(P$2),P41&lt;P$5),AND(ISNUMBER(P$3),P41&gt;P$6))</formula>
    </cfRule>
    <cfRule type="expression" dxfId="326" priority="112" stopIfTrue="1">
      <formula>ISNUMBER(P41)</formula>
    </cfRule>
  </conditionalFormatting>
  <conditionalFormatting sqref="P42:CA42">
    <cfRule type="expression" priority="105" stopIfTrue="1">
      <formula>OR(ISBLANK(P42),AND(ISBLANK(P$2),ISBLANK(P$3)))</formula>
    </cfRule>
    <cfRule type="expression" dxfId="325" priority="106" stopIfTrue="1">
      <formula>OR(AND(ISNUMBER(P$2),P42&lt;P$2),AND(ISNUMBER(P$3),P42&gt;P$3))</formula>
    </cfRule>
    <cfRule type="expression" dxfId="324" priority="107" stopIfTrue="1">
      <formula>OR(AND(ISNUMBER(P$2),P42&lt;P$5),AND(ISNUMBER(P$3),P42&gt;P$6))</formula>
    </cfRule>
    <cfRule type="expression" dxfId="323" priority="108" stopIfTrue="1">
      <formula>ISNUMBER(P42)</formula>
    </cfRule>
  </conditionalFormatting>
  <conditionalFormatting sqref="P43:CA43">
    <cfRule type="expression" priority="101" stopIfTrue="1">
      <formula>OR(ISBLANK(P43),AND(ISBLANK(P$2),ISBLANK(P$3)))</formula>
    </cfRule>
    <cfRule type="expression" dxfId="322" priority="102" stopIfTrue="1">
      <formula>OR(AND(ISNUMBER(P$2),P43&lt;P$2),AND(ISNUMBER(P$3),P43&gt;P$3))</formula>
    </cfRule>
    <cfRule type="expression" dxfId="321" priority="103" stopIfTrue="1">
      <formula>OR(AND(ISNUMBER(P$2),P43&lt;P$5),AND(ISNUMBER(P$3),P43&gt;P$6))</formula>
    </cfRule>
    <cfRule type="expression" dxfId="320" priority="104" stopIfTrue="1">
      <formula>ISNUMBER(P43)</formula>
    </cfRule>
  </conditionalFormatting>
  <conditionalFormatting sqref="P44:CA44">
    <cfRule type="expression" priority="97" stopIfTrue="1">
      <formula>OR(ISBLANK(P44),AND(ISBLANK(P$2),ISBLANK(P$3)))</formula>
    </cfRule>
    <cfRule type="expression" dxfId="319" priority="98" stopIfTrue="1">
      <formula>OR(AND(ISNUMBER(P$2),P44&lt;P$2),AND(ISNUMBER(P$3),P44&gt;P$3))</formula>
    </cfRule>
    <cfRule type="expression" dxfId="318" priority="99" stopIfTrue="1">
      <formula>OR(AND(ISNUMBER(P$2),P44&lt;P$5),AND(ISNUMBER(P$3),P44&gt;P$6))</formula>
    </cfRule>
    <cfRule type="expression" dxfId="317" priority="100" stopIfTrue="1">
      <formula>ISNUMBER(P44)</formula>
    </cfRule>
  </conditionalFormatting>
  <conditionalFormatting sqref="P45:CA45">
    <cfRule type="expression" priority="93" stopIfTrue="1">
      <formula>OR(ISBLANK(P45),AND(ISBLANK(P$2),ISBLANK(P$3)))</formula>
    </cfRule>
    <cfRule type="expression" dxfId="316" priority="94" stopIfTrue="1">
      <formula>OR(AND(ISNUMBER(P$2),P45&lt;P$2),AND(ISNUMBER(P$3),P45&gt;P$3))</formula>
    </cfRule>
    <cfRule type="expression" dxfId="315" priority="95" stopIfTrue="1">
      <formula>OR(AND(ISNUMBER(P$2),P45&lt;P$5),AND(ISNUMBER(P$3),P45&gt;P$6))</formula>
    </cfRule>
    <cfRule type="expression" dxfId="314" priority="96" stopIfTrue="1">
      <formula>ISNUMBER(P45)</formula>
    </cfRule>
  </conditionalFormatting>
  <conditionalFormatting sqref="P46:CA46">
    <cfRule type="expression" priority="89" stopIfTrue="1">
      <formula>OR(ISBLANK(P46),AND(ISBLANK(P$2),ISBLANK(P$3)))</formula>
    </cfRule>
    <cfRule type="expression" dxfId="313" priority="90" stopIfTrue="1">
      <formula>OR(AND(ISNUMBER(P$2),P46&lt;P$2),AND(ISNUMBER(P$3),P46&gt;P$3))</formula>
    </cfRule>
    <cfRule type="expression" dxfId="312" priority="91" stopIfTrue="1">
      <formula>OR(AND(ISNUMBER(P$2),P46&lt;P$5),AND(ISNUMBER(P$3),P46&gt;P$6))</formula>
    </cfRule>
    <cfRule type="expression" dxfId="311" priority="92" stopIfTrue="1">
      <formula>ISNUMBER(P46)</formula>
    </cfRule>
  </conditionalFormatting>
  <conditionalFormatting sqref="P47:CA47">
    <cfRule type="expression" priority="85" stopIfTrue="1">
      <formula>OR(ISBLANK(P47),AND(ISBLANK(P$2),ISBLANK(P$3)))</formula>
    </cfRule>
    <cfRule type="expression" dxfId="310" priority="86" stopIfTrue="1">
      <formula>OR(AND(ISNUMBER(P$2),P47&lt;P$2),AND(ISNUMBER(P$3),P47&gt;P$3))</formula>
    </cfRule>
    <cfRule type="expression" dxfId="309" priority="87" stopIfTrue="1">
      <formula>OR(AND(ISNUMBER(P$2),P47&lt;P$5),AND(ISNUMBER(P$3),P47&gt;P$6))</formula>
    </cfRule>
    <cfRule type="expression" dxfId="308" priority="88" stopIfTrue="1">
      <formula>ISNUMBER(P47)</formula>
    </cfRule>
  </conditionalFormatting>
  <conditionalFormatting sqref="P48:CA48">
    <cfRule type="expression" priority="81" stopIfTrue="1">
      <formula>OR(ISBLANK(P48),AND(ISBLANK(P$2),ISBLANK(P$3)))</formula>
    </cfRule>
    <cfRule type="expression" dxfId="307" priority="82" stopIfTrue="1">
      <formula>OR(AND(ISNUMBER(P$2),P48&lt;P$2),AND(ISNUMBER(P$3),P48&gt;P$3))</formula>
    </cfRule>
    <cfRule type="expression" dxfId="306" priority="83" stopIfTrue="1">
      <formula>OR(AND(ISNUMBER(P$2),P48&lt;P$5),AND(ISNUMBER(P$3),P48&gt;P$6))</formula>
    </cfRule>
    <cfRule type="expression" dxfId="305" priority="84" stopIfTrue="1">
      <formula>ISNUMBER(P48)</formula>
    </cfRule>
  </conditionalFormatting>
  <conditionalFormatting sqref="P49:CA49">
    <cfRule type="expression" priority="77" stopIfTrue="1">
      <formula>OR(ISBLANK(P49),AND(ISBLANK(P$2),ISBLANK(P$3)))</formula>
    </cfRule>
    <cfRule type="expression" dxfId="304" priority="78" stopIfTrue="1">
      <formula>OR(AND(ISNUMBER(P$2),P49&lt;P$2),AND(ISNUMBER(P$3),P49&gt;P$3))</formula>
    </cfRule>
    <cfRule type="expression" dxfId="303" priority="79" stopIfTrue="1">
      <formula>OR(AND(ISNUMBER(P$2),P49&lt;P$5),AND(ISNUMBER(P$3),P49&gt;P$6))</formula>
    </cfRule>
    <cfRule type="expression" dxfId="302" priority="80" stopIfTrue="1">
      <formula>ISNUMBER(P49)</formula>
    </cfRule>
  </conditionalFormatting>
  <conditionalFormatting sqref="P50:CA50">
    <cfRule type="expression" priority="73" stopIfTrue="1">
      <formula>OR(ISBLANK(P50),AND(ISBLANK(P$2),ISBLANK(P$3)))</formula>
    </cfRule>
    <cfRule type="expression" dxfId="301" priority="74" stopIfTrue="1">
      <formula>OR(AND(ISNUMBER(P$2),P50&lt;P$2),AND(ISNUMBER(P$3),P50&gt;P$3))</formula>
    </cfRule>
    <cfRule type="expression" dxfId="300" priority="75" stopIfTrue="1">
      <formula>OR(AND(ISNUMBER(P$2),P50&lt;P$5),AND(ISNUMBER(P$3),P50&gt;P$6))</formula>
    </cfRule>
    <cfRule type="expression" dxfId="299" priority="76" stopIfTrue="1">
      <formula>ISNUMBER(P50)</formula>
    </cfRule>
  </conditionalFormatting>
  <conditionalFormatting sqref="P51:CA51">
    <cfRule type="expression" priority="69" stopIfTrue="1">
      <formula>OR(ISBLANK(P51),AND(ISBLANK(P$2),ISBLANK(P$3)))</formula>
    </cfRule>
    <cfRule type="expression" dxfId="298" priority="70" stopIfTrue="1">
      <formula>OR(AND(ISNUMBER(P$2),P51&lt;P$2),AND(ISNUMBER(P$3),P51&gt;P$3))</formula>
    </cfRule>
    <cfRule type="expression" dxfId="297" priority="71" stopIfTrue="1">
      <formula>OR(AND(ISNUMBER(P$2),P51&lt;P$5),AND(ISNUMBER(P$3),P51&gt;P$6))</formula>
    </cfRule>
    <cfRule type="expression" dxfId="296" priority="72" stopIfTrue="1">
      <formula>ISNUMBER(P51)</formula>
    </cfRule>
  </conditionalFormatting>
  <conditionalFormatting sqref="P52:CA52">
    <cfRule type="expression" priority="65" stopIfTrue="1">
      <formula>OR(ISBLANK(P52),AND(ISBLANK(P$2),ISBLANK(P$3)))</formula>
    </cfRule>
    <cfRule type="expression" dxfId="295" priority="66" stopIfTrue="1">
      <formula>OR(AND(ISNUMBER(P$2),P52&lt;P$2),AND(ISNUMBER(P$3),P52&gt;P$3))</formula>
    </cfRule>
    <cfRule type="expression" dxfId="294" priority="67" stopIfTrue="1">
      <formula>OR(AND(ISNUMBER(P$2),P52&lt;P$5),AND(ISNUMBER(P$3),P52&gt;P$6))</formula>
    </cfRule>
    <cfRule type="expression" dxfId="293" priority="68" stopIfTrue="1">
      <formula>ISNUMBER(P52)</formula>
    </cfRule>
  </conditionalFormatting>
  <conditionalFormatting sqref="P53:CA53">
    <cfRule type="expression" priority="61" stopIfTrue="1">
      <formula>OR(ISBLANK(P53),AND(ISBLANK(P$2),ISBLANK(P$3)))</formula>
    </cfRule>
    <cfRule type="expression" dxfId="292" priority="62" stopIfTrue="1">
      <formula>OR(AND(ISNUMBER(P$2),P53&lt;P$2),AND(ISNUMBER(P$3),P53&gt;P$3))</formula>
    </cfRule>
    <cfRule type="expression" dxfId="291" priority="63" stopIfTrue="1">
      <formula>OR(AND(ISNUMBER(P$2),P53&lt;P$5),AND(ISNUMBER(P$3),P53&gt;P$6))</formula>
    </cfRule>
    <cfRule type="expression" dxfId="290" priority="64" stopIfTrue="1">
      <formula>ISNUMBER(P53)</formula>
    </cfRule>
  </conditionalFormatting>
  <conditionalFormatting sqref="P54:CA54">
    <cfRule type="expression" priority="57" stopIfTrue="1">
      <formula>OR(ISBLANK(P54),AND(ISBLANK(P$2),ISBLANK(P$3)))</formula>
    </cfRule>
    <cfRule type="expression" dxfId="289" priority="58" stopIfTrue="1">
      <formula>OR(AND(ISNUMBER(P$2),P54&lt;P$2),AND(ISNUMBER(P$3),P54&gt;P$3))</formula>
    </cfRule>
    <cfRule type="expression" dxfId="288" priority="59" stopIfTrue="1">
      <formula>OR(AND(ISNUMBER(P$2),P54&lt;P$5),AND(ISNUMBER(P$3),P54&gt;P$6))</formula>
    </cfRule>
    <cfRule type="expression" dxfId="287" priority="60" stopIfTrue="1">
      <formula>ISNUMBER(P54)</formula>
    </cfRule>
  </conditionalFormatting>
  <conditionalFormatting sqref="P55:CA55">
    <cfRule type="expression" priority="53" stopIfTrue="1">
      <formula>OR(ISBLANK(P55),AND(ISBLANK(P$2),ISBLANK(P$3)))</formula>
    </cfRule>
    <cfRule type="expression" dxfId="286" priority="54" stopIfTrue="1">
      <formula>OR(AND(ISNUMBER(P$2),P55&lt;P$2),AND(ISNUMBER(P$3),P55&gt;P$3))</formula>
    </cfRule>
    <cfRule type="expression" dxfId="285" priority="55" stopIfTrue="1">
      <formula>OR(AND(ISNUMBER(P$2),P55&lt;P$5),AND(ISNUMBER(P$3),P55&gt;P$6))</formula>
    </cfRule>
    <cfRule type="expression" dxfId="284" priority="56" stopIfTrue="1">
      <formula>ISNUMBER(P55)</formula>
    </cfRule>
  </conditionalFormatting>
  <conditionalFormatting sqref="P56:CA56">
    <cfRule type="expression" priority="49" stopIfTrue="1">
      <formula>OR(ISBLANK(P56),AND(ISBLANK(P$2),ISBLANK(P$3)))</formula>
    </cfRule>
    <cfRule type="expression" dxfId="283" priority="50" stopIfTrue="1">
      <formula>OR(AND(ISNUMBER(P$2),P56&lt;P$2),AND(ISNUMBER(P$3),P56&gt;P$3))</formula>
    </cfRule>
    <cfRule type="expression" dxfId="282" priority="51" stopIfTrue="1">
      <formula>OR(AND(ISNUMBER(P$2),P56&lt;P$5),AND(ISNUMBER(P$3),P56&gt;P$6))</formula>
    </cfRule>
    <cfRule type="expression" dxfId="281" priority="52" stopIfTrue="1">
      <formula>ISNUMBER(P56)</formula>
    </cfRule>
  </conditionalFormatting>
  <conditionalFormatting sqref="P57:CA57">
    <cfRule type="expression" priority="45" stopIfTrue="1">
      <formula>OR(ISBLANK(P57),AND(ISBLANK(P$2),ISBLANK(P$3)))</formula>
    </cfRule>
    <cfRule type="expression" dxfId="280" priority="46" stopIfTrue="1">
      <formula>OR(AND(ISNUMBER(P$2),P57&lt;P$2),AND(ISNUMBER(P$3),P57&gt;P$3))</formula>
    </cfRule>
    <cfRule type="expression" dxfId="279" priority="47" stopIfTrue="1">
      <formula>OR(AND(ISNUMBER(P$2),P57&lt;P$5),AND(ISNUMBER(P$3),P57&gt;P$6))</formula>
    </cfRule>
    <cfRule type="expression" dxfId="278" priority="48" stopIfTrue="1">
      <formula>ISNUMBER(P57)</formula>
    </cfRule>
  </conditionalFormatting>
  <conditionalFormatting sqref="P58:CA58">
    <cfRule type="expression" priority="41" stopIfTrue="1">
      <formula>OR(ISBLANK(P58),AND(ISBLANK(P$2),ISBLANK(P$3)))</formula>
    </cfRule>
    <cfRule type="expression" dxfId="277" priority="42" stopIfTrue="1">
      <formula>OR(AND(ISNUMBER(P$2),P58&lt;P$2),AND(ISNUMBER(P$3),P58&gt;P$3))</formula>
    </cfRule>
    <cfRule type="expression" dxfId="276" priority="43" stopIfTrue="1">
      <formula>OR(AND(ISNUMBER(P$2),P58&lt;P$5),AND(ISNUMBER(P$3),P58&gt;P$6))</formula>
    </cfRule>
    <cfRule type="expression" dxfId="275" priority="44" stopIfTrue="1">
      <formula>ISNUMBER(P58)</formula>
    </cfRule>
  </conditionalFormatting>
  <conditionalFormatting sqref="P59:CA59">
    <cfRule type="expression" priority="37" stopIfTrue="1">
      <formula>OR(ISBLANK(P59),AND(ISBLANK(P$2),ISBLANK(P$3)))</formula>
    </cfRule>
    <cfRule type="expression" dxfId="274" priority="38" stopIfTrue="1">
      <formula>OR(AND(ISNUMBER(P$2),P59&lt;P$2),AND(ISNUMBER(P$3),P59&gt;P$3))</formula>
    </cfRule>
    <cfRule type="expression" dxfId="273" priority="39" stopIfTrue="1">
      <formula>OR(AND(ISNUMBER(P$2),P59&lt;P$5),AND(ISNUMBER(P$3),P59&gt;P$6))</formula>
    </cfRule>
    <cfRule type="expression" dxfId="272" priority="40" stopIfTrue="1">
      <formula>ISNUMBER(P59)</formula>
    </cfRule>
  </conditionalFormatting>
  <conditionalFormatting sqref="P60:CA60">
    <cfRule type="expression" priority="33" stopIfTrue="1">
      <formula>OR(ISBLANK(P60),AND(ISBLANK(P$2),ISBLANK(P$3)))</formula>
    </cfRule>
    <cfRule type="expression" dxfId="271" priority="34" stopIfTrue="1">
      <formula>OR(AND(ISNUMBER(P$2),P60&lt;P$2),AND(ISNUMBER(P$3),P60&gt;P$3))</formula>
    </cfRule>
    <cfRule type="expression" dxfId="270" priority="35" stopIfTrue="1">
      <formula>OR(AND(ISNUMBER(P$2),P60&lt;P$5),AND(ISNUMBER(P$3),P60&gt;P$6))</formula>
    </cfRule>
    <cfRule type="expression" dxfId="269" priority="36" stopIfTrue="1">
      <formula>ISNUMBER(P60)</formula>
    </cfRule>
  </conditionalFormatting>
  <conditionalFormatting sqref="P61:CA61">
    <cfRule type="expression" priority="29" stopIfTrue="1">
      <formula>OR(ISBLANK(P61),AND(ISBLANK(P$2),ISBLANK(P$3)))</formula>
    </cfRule>
    <cfRule type="expression" dxfId="268" priority="30" stopIfTrue="1">
      <formula>OR(AND(ISNUMBER(P$2),P61&lt;P$2),AND(ISNUMBER(P$3),P61&gt;P$3))</formula>
    </cfRule>
    <cfRule type="expression" dxfId="267" priority="31" stopIfTrue="1">
      <formula>OR(AND(ISNUMBER(P$2),P61&lt;P$5),AND(ISNUMBER(P$3),P61&gt;P$6))</formula>
    </cfRule>
    <cfRule type="expression" dxfId="266" priority="32" stopIfTrue="1">
      <formula>ISNUMBER(P61)</formula>
    </cfRule>
  </conditionalFormatting>
  <conditionalFormatting sqref="P62:CA62">
    <cfRule type="expression" priority="25" stopIfTrue="1">
      <formula>OR(ISBLANK(P62),AND(ISBLANK(P$2),ISBLANK(P$3)))</formula>
    </cfRule>
    <cfRule type="expression" dxfId="265" priority="26" stopIfTrue="1">
      <formula>OR(AND(ISNUMBER(P$2),P62&lt;P$2),AND(ISNUMBER(P$3),P62&gt;P$3))</formula>
    </cfRule>
    <cfRule type="expression" dxfId="264" priority="27" stopIfTrue="1">
      <formula>OR(AND(ISNUMBER(P$2),P62&lt;P$5),AND(ISNUMBER(P$3),P62&gt;P$6))</formula>
    </cfRule>
    <cfRule type="expression" dxfId="263" priority="28" stopIfTrue="1">
      <formula>ISNUMBER(P62)</formula>
    </cfRule>
  </conditionalFormatting>
  <conditionalFormatting sqref="P63:CA63">
    <cfRule type="expression" priority="21" stopIfTrue="1">
      <formula>OR(ISBLANK(P63),AND(ISBLANK(P$2),ISBLANK(P$3)))</formula>
    </cfRule>
    <cfRule type="expression" dxfId="262" priority="22" stopIfTrue="1">
      <formula>OR(AND(ISNUMBER(P$2),P63&lt;P$2),AND(ISNUMBER(P$3),P63&gt;P$3))</formula>
    </cfRule>
    <cfRule type="expression" dxfId="261" priority="23" stopIfTrue="1">
      <formula>OR(AND(ISNUMBER(P$2),P63&lt;P$5),AND(ISNUMBER(P$3),P63&gt;P$6))</formula>
    </cfRule>
    <cfRule type="expression" dxfId="260" priority="24" stopIfTrue="1">
      <formula>ISNUMBER(P63)</formula>
    </cfRule>
  </conditionalFormatting>
  <conditionalFormatting sqref="P64:CA64">
    <cfRule type="expression" priority="17" stopIfTrue="1">
      <formula>OR(ISBLANK(P64),AND(ISBLANK(P$2),ISBLANK(P$3)))</formula>
    </cfRule>
    <cfRule type="expression" dxfId="259" priority="18" stopIfTrue="1">
      <formula>OR(AND(ISNUMBER(P$2),P64&lt;P$2),AND(ISNUMBER(P$3),P64&gt;P$3))</formula>
    </cfRule>
    <cfRule type="expression" dxfId="258" priority="19" stopIfTrue="1">
      <formula>OR(AND(ISNUMBER(P$2),P64&lt;P$5),AND(ISNUMBER(P$3),P64&gt;P$6))</formula>
    </cfRule>
    <cfRule type="expression" dxfId="257" priority="20" stopIfTrue="1">
      <formula>ISNUMBER(P64)</formula>
    </cfRule>
  </conditionalFormatting>
  <conditionalFormatting sqref="P65:CA65">
    <cfRule type="expression" priority="13" stopIfTrue="1">
      <formula>OR(ISBLANK(P65),AND(ISBLANK(P$2),ISBLANK(P$3)))</formula>
    </cfRule>
    <cfRule type="expression" dxfId="256" priority="14" stopIfTrue="1">
      <formula>OR(AND(ISNUMBER(P$2),P65&lt;P$2),AND(ISNUMBER(P$3),P65&gt;P$3))</formula>
    </cfRule>
    <cfRule type="expression" dxfId="255" priority="15" stopIfTrue="1">
      <formula>OR(AND(ISNUMBER(P$2),P65&lt;P$5),AND(ISNUMBER(P$3),P65&gt;P$6))</formula>
    </cfRule>
    <cfRule type="expression" dxfId="254" priority="16" stopIfTrue="1">
      <formula>ISNUMBER(P65)</formula>
    </cfRule>
  </conditionalFormatting>
  <conditionalFormatting sqref="P14:CA16">
    <cfRule type="expression" priority="9" stopIfTrue="1">
      <formula>OR(ISBLANK(P14),AND(ISBLANK(P$2),ISBLANK(P$3)))</formula>
    </cfRule>
    <cfRule type="expression" dxfId="253" priority="10" stopIfTrue="1">
      <formula>OR(AND(ISNUMBER(P$2),P14&lt;P$2),AND(ISNUMBER(P$3),P14&gt;P$3))</formula>
    </cfRule>
    <cfRule type="expression" dxfId="252" priority="11" stopIfTrue="1">
      <formula>OR(AND(ISNUMBER(P$2),P14&lt;P$5),AND(ISNUMBER(P$3),P14&gt;P$6))</formula>
    </cfRule>
    <cfRule type="expression" dxfId="251" priority="12" stopIfTrue="1">
      <formula>ISNUMBER(P14)</formula>
    </cfRule>
  </conditionalFormatting>
  <conditionalFormatting sqref="P17:CA17">
    <cfRule type="expression" priority="5" stopIfTrue="1">
      <formula>OR(ISBLANK(P17),AND(ISBLANK(P$2),ISBLANK(P$3)))</formula>
    </cfRule>
    <cfRule type="expression" dxfId="250" priority="6" stopIfTrue="1">
      <formula>OR(AND(ISNUMBER(P$2),P17&lt;P$2),AND(ISNUMBER(P$3),P17&gt;P$3))</formula>
    </cfRule>
    <cfRule type="expression" dxfId="249" priority="7" stopIfTrue="1">
      <formula>OR(AND(ISNUMBER(P$2),P17&lt;P$5),AND(ISNUMBER(P$3),P17&gt;P$6))</formula>
    </cfRule>
    <cfRule type="expression" dxfId="248" priority="8" stopIfTrue="1">
      <formula>ISNUMBER(P17)</formula>
    </cfRule>
  </conditionalFormatting>
  <conditionalFormatting sqref="P18:CA18">
    <cfRule type="expression" priority="1" stopIfTrue="1">
      <formula>OR(ISBLANK(P18),AND(ISBLANK(P$2),ISBLANK(P$3)))</formula>
    </cfRule>
    <cfRule type="expression" dxfId="247" priority="2" stopIfTrue="1">
      <formula>OR(AND(ISNUMBER(P$2),P18&lt;P$2),AND(ISNUMBER(P$3),P18&gt;P$3))</formula>
    </cfRule>
    <cfRule type="expression" dxfId="246" priority="3" stopIfTrue="1">
      <formula>OR(AND(ISNUMBER(P$2),P18&lt;P$5),AND(ISNUMBER(P$3),P18&gt;P$6))</formula>
    </cfRule>
    <cfRule type="expression" dxfId="245" priority="4" stopIfTrue="1">
      <formula>ISNUMBER(P18)</formula>
    </cfRule>
  </conditionalFormatting>
  <hyperlinks>
    <hyperlink ref="H7" location="'Test Info'!A1" display="Operating Condition" xr:uid="{00000000-0004-0000-02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9024-7EB1-4BB4-8FAD-187C2B5BA85B}">
  <dimension ref="A1:DR100"/>
  <sheetViews>
    <sheetView zoomScale="70" zoomScaleNormal="70" workbookViewId="0">
      <selection activeCell="M8" sqref="M8"/>
    </sheetView>
  </sheetViews>
  <sheetFormatPr defaultRowHeight="15" x14ac:dyDescent="0.25"/>
  <cols>
    <col min="1" max="1" width="10.7109375" bestFit="1" customWidth="1"/>
    <col min="2" max="2" width="15.5703125" customWidth="1"/>
    <col min="3" max="3" width="12" customWidth="1"/>
    <col min="4" max="4" width="6" bestFit="1" customWidth="1"/>
    <col min="5" max="5" width="12.42578125" bestFit="1" customWidth="1"/>
    <col min="6" max="6" width="5.28515625" bestFit="1" customWidth="1"/>
    <col min="7" max="7" width="6.5703125" bestFit="1" customWidth="1"/>
    <col min="8" max="8" width="10.28515625" bestFit="1" customWidth="1"/>
    <col min="9" max="9" width="5.28515625" bestFit="1" customWidth="1"/>
    <col min="10" max="10" width="7.42578125" bestFit="1" customWidth="1"/>
    <col min="11" max="11" width="5.28515625" bestFit="1" customWidth="1"/>
    <col min="12" max="12" width="7.7109375" style="61" bestFit="1" customWidth="1"/>
    <col min="13" max="14" width="5.28515625" bestFit="1" customWidth="1"/>
    <col min="15" max="15" width="6.7109375" customWidth="1"/>
    <col min="16" max="17" width="9.85546875" bestFit="1" customWidth="1"/>
    <col min="18" max="19" width="8" bestFit="1" customWidth="1"/>
    <col min="20" max="20" width="12.7109375" bestFit="1" customWidth="1"/>
    <col min="21" max="21" width="8.85546875" customWidth="1"/>
    <col min="22" max="22" width="7.5703125" bestFit="1" customWidth="1"/>
    <col min="23" max="23" width="6.140625" bestFit="1" customWidth="1"/>
    <col min="24" max="24" width="7.5703125" bestFit="1" customWidth="1"/>
    <col min="25" max="25" width="6.140625" bestFit="1" customWidth="1"/>
    <col min="26" max="26" width="6.140625" customWidth="1"/>
    <col min="27" max="27" width="6" customWidth="1"/>
    <col min="28" max="28" width="7.5703125" bestFit="1" customWidth="1"/>
    <col min="29" max="29" width="8.7109375" bestFit="1" customWidth="1"/>
    <col min="30" max="30" width="6.140625" bestFit="1" customWidth="1"/>
    <col min="31" max="33" width="7.5703125" bestFit="1" customWidth="1"/>
    <col min="34" max="34" width="8.28515625" bestFit="1" customWidth="1"/>
    <col min="35" max="36" width="8.7109375" bestFit="1" customWidth="1"/>
    <col min="37" max="46" width="6.140625" bestFit="1" customWidth="1"/>
    <col min="47" max="47" width="7.5703125" bestFit="1" customWidth="1"/>
    <col min="48" max="48" width="8.7109375" customWidth="1"/>
    <col min="49" max="49" width="6.140625" bestFit="1" customWidth="1"/>
    <col min="50" max="50" width="7.5703125" bestFit="1" customWidth="1"/>
    <col min="51" max="51" width="6" bestFit="1" customWidth="1"/>
    <col min="52" max="52" width="6.28515625" bestFit="1" customWidth="1"/>
    <col min="53" max="53" width="8.28515625" bestFit="1" customWidth="1"/>
    <col min="54" max="55" width="8.7109375" bestFit="1" customWidth="1"/>
    <col min="56" max="57" width="6.140625" bestFit="1" customWidth="1"/>
    <col min="58" max="58" width="4" bestFit="1" customWidth="1"/>
    <col min="59" max="65" width="6.140625" bestFit="1" customWidth="1"/>
    <col min="66" max="66" width="7.5703125" bestFit="1" customWidth="1"/>
    <col min="67" max="67" width="8.7109375" bestFit="1" customWidth="1"/>
    <col min="68" max="68" width="6.140625" bestFit="1" customWidth="1"/>
    <col min="69" max="70" width="7.5703125" bestFit="1" customWidth="1"/>
    <col min="71" max="71" width="6.28515625" bestFit="1" customWidth="1"/>
    <col min="72" max="72" width="8.28515625" bestFit="1" customWidth="1"/>
    <col min="73" max="74" width="8.7109375" bestFit="1" customWidth="1"/>
    <col min="75" max="84" width="6.140625" bestFit="1" customWidth="1"/>
    <col min="85" max="85" width="10" customWidth="1"/>
    <col min="86" max="86" width="6.28515625" customWidth="1"/>
    <col min="87" max="87" width="10.5703125" customWidth="1"/>
    <col min="88" max="88" width="8.42578125" customWidth="1"/>
    <col min="89" max="89" width="6.28515625" bestFit="1" customWidth="1"/>
    <col min="90" max="90" width="8.42578125" customWidth="1"/>
    <col min="91" max="91" width="9.42578125" customWidth="1"/>
    <col min="92" max="92" width="7.5703125" bestFit="1" customWidth="1"/>
    <col min="93" max="93" width="8.42578125" customWidth="1"/>
    <col min="94" max="94" width="6.28515625" bestFit="1" customWidth="1"/>
    <col min="95" max="95" width="8" customWidth="1"/>
    <col min="96" max="96" width="8.42578125" customWidth="1"/>
    <col min="97" max="97" width="7.5703125" bestFit="1" customWidth="1"/>
    <col min="100" max="100" width="6" bestFit="1" customWidth="1"/>
    <col min="102" max="102" width="7.5703125" bestFit="1" customWidth="1"/>
    <col min="103" max="103" width="9.140625" customWidth="1"/>
    <col min="105" max="105" width="7.5703125" bestFit="1" customWidth="1"/>
    <col min="108" max="108" width="7" bestFit="1" customWidth="1"/>
    <col min="110" max="110" width="7.5703125" bestFit="1" customWidth="1"/>
    <col min="113" max="113" width="9.42578125" customWidth="1"/>
    <col min="115" max="115" width="8.7109375" customWidth="1"/>
    <col min="116" max="116" width="7" customWidth="1"/>
    <col min="117" max="117" width="8.42578125" bestFit="1" customWidth="1"/>
    <col min="118" max="118" width="7.5703125" bestFit="1" customWidth="1"/>
    <col min="119" max="119" width="8.140625" bestFit="1" customWidth="1"/>
    <col min="120" max="120" width="7.5703125" bestFit="1" customWidth="1"/>
    <col min="121" max="121" width="8.140625" bestFit="1" customWidth="1"/>
    <col min="122" max="122" width="7.5703125" bestFit="1" customWidth="1"/>
  </cols>
  <sheetData>
    <row r="1" spans="1:122" s="24" customFormat="1" x14ac:dyDescent="0.25">
      <c r="L1" s="60"/>
      <c r="O1" s="54" t="s">
        <v>302</v>
      </c>
      <c r="P1" s="18" t="s">
        <v>109</v>
      </c>
      <c r="Q1" s="18" t="s">
        <v>109</v>
      </c>
      <c r="R1" s="18" t="s">
        <v>13</v>
      </c>
      <c r="S1" s="18" t="s">
        <v>15</v>
      </c>
      <c r="T1" s="18" t="s">
        <v>120</v>
      </c>
      <c r="U1" s="18" t="s">
        <v>119</v>
      </c>
      <c r="V1" s="18" t="s">
        <v>121</v>
      </c>
      <c r="W1" s="18"/>
      <c r="X1" s="18" t="s">
        <v>121</v>
      </c>
      <c r="Y1" s="18"/>
      <c r="Z1" s="18" t="s">
        <v>121</v>
      </c>
      <c r="AA1" s="18"/>
      <c r="AB1" s="18" t="s">
        <v>122</v>
      </c>
      <c r="AC1" s="18"/>
      <c r="AD1" s="18"/>
      <c r="AE1" s="18"/>
      <c r="AF1" s="18"/>
      <c r="AG1" s="18"/>
      <c r="AH1" s="18" t="s">
        <v>123</v>
      </c>
      <c r="AI1" s="18" t="s">
        <v>124</v>
      </c>
      <c r="AJ1" s="18" t="s">
        <v>124</v>
      </c>
      <c r="AK1" s="52" t="s">
        <v>125</v>
      </c>
      <c r="AL1" s="18"/>
      <c r="AM1" s="18"/>
      <c r="AN1" s="18"/>
      <c r="AO1" s="18"/>
      <c r="AP1" s="52" t="s">
        <v>125</v>
      </c>
      <c r="AQ1" s="18"/>
      <c r="AR1" s="18"/>
      <c r="AS1" s="18"/>
      <c r="AT1" s="18"/>
      <c r="AU1" s="18" t="s">
        <v>122</v>
      </c>
      <c r="AV1" s="18"/>
      <c r="AW1" s="18"/>
      <c r="AX1" s="18"/>
      <c r="AY1" s="18"/>
      <c r="AZ1" s="18"/>
      <c r="BA1" s="18" t="s">
        <v>123</v>
      </c>
      <c r="BB1" s="18" t="s">
        <v>124</v>
      </c>
      <c r="BC1" s="18" t="s">
        <v>124</v>
      </c>
      <c r="BD1" s="52" t="s">
        <v>125</v>
      </c>
      <c r="BE1" s="18"/>
      <c r="BF1" s="18"/>
      <c r="BG1" s="18"/>
      <c r="BH1" s="18"/>
      <c r="BI1" s="52" t="s">
        <v>125</v>
      </c>
      <c r="BJ1" s="18"/>
      <c r="BK1" s="18"/>
      <c r="BL1" s="18"/>
      <c r="BM1" s="18"/>
      <c r="BN1" s="18" t="s">
        <v>122</v>
      </c>
      <c r="BO1" s="18"/>
      <c r="BP1" s="18"/>
      <c r="BQ1" s="18"/>
      <c r="BR1" s="18"/>
      <c r="BS1" s="18"/>
      <c r="BT1" s="18" t="s">
        <v>123</v>
      </c>
      <c r="BU1" s="18" t="s">
        <v>124</v>
      </c>
      <c r="BV1" s="18" t="s">
        <v>124</v>
      </c>
      <c r="BW1" s="52" t="s">
        <v>125</v>
      </c>
      <c r="BX1" s="18"/>
      <c r="BY1" s="18"/>
      <c r="BZ1" s="18"/>
      <c r="CA1" s="18"/>
      <c r="CB1" s="52" t="s">
        <v>125</v>
      </c>
      <c r="CC1" s="18"/>
      <c r="CD1" s="18"/>
      <c r="CE1" s="18"/>
      <c r="CF1" s="18"/>
      <c r="CG1" s="18" t="s">
        <v>126</v>
      </c>
      <c r="CH1" s="18"/>
      <c r="CI1" s="18" t="s">
        <v>127</v>
      </c>
      <c r="CJ1" s="18" t="s">
        <v>128</v>
      </c>
      <c r="CK1" s="18"/>
      <c r="CL1" s="18" t="s">
        <v>127</v>
      </c>
      <c r="CM1" s="53" t="s">
        <v>303</v>
      </c>
      <c r="CN1" s="18"/>
      <c r="CO1" s="18" t="s">
        <v>129</v>
      </c>
      <c r="CP1" s="18"/>
      <c r="CQ1" s="18" t="s">
        <v>130</v>
      </c>
      <c r="CR1" s="18" t="s">
        <v>131</v>
      </c>
      <c r="CS1" s="18"/>
      <c r="CT1" s="18" t="s">
        <v>130</v>
      </c>
      <c r="CU1" s="52" t="s">
        <v>132</v>
      </c>
      <c r="CV1" s="18"/>
      <c r="CW1" s="18" t="s">
        <v>129</v>
      </c>
      <c r="CX1" s="18"/>
      <c r="CY1" s="18" t="s">
        <v>130</v>
      </c>
      <c r="CZ1" s="18" t="s">
        <v>129</v>
      </c>
      <c r="DA1" s="18"/>
      <c r="DB1" s="18" t="s">
        <v>130</v>
      </c>
      <c r="DC1" s="52" t="s">
        <v>132</v>
      </c>
      <c r="DD1" s="18"/>
      <c r="DE1" s="18" t="s">
        <v>129</v>
      </c>
      <c r="DF1" s="18"/>
      <c r="DG1" s="18" t="s">
        <v>130</v>
      </c>
      <c r="DH1" s="18" t="s">
        <v>129</v>
      </c>
      <c r="DI1" s="18"/>
      <c r="DJ1" s="18" t="s">
        <v>130</v>
      </c>
      <c r="DK1" s="52" t="s">
        <v>132</v>
      </c>
      <c r="DL1" s="18"/>
      <c r="DM1" s="52" t="s">
        <v>201</v>
      </c>
      <c r="DN1" s="18"/>
      <c r="DO1" s="18" t="s">
        <v>201</v>
      </c>
      <c r="DP1" s="18"/>
      <c r="DQ1" s="18" t="s">
        <v>201</v>
      </c>
      <c r="DR1" s="18"/>
    </row>
    <row r="2" spans="1:122" x14ac:dyDescent="0.25">
      <c r="A2" s="24"/>
      <c r="B2" t="s">
        <v>358</v>
      </c>
      <c r="O2" s="4" t="s">
        <v>309</v>
      </c>
      <c r="P2" s="18">
        <v>75</v>
      </c>
      <c r="Q2" s="18">
        <v>75</v>
      </c>
      <c r="R2" s="18">
        <v>40</v>
      </c>
      <c r="S2" s="18"/>
      <c r="T2" s="18">
        <v>85</v>
      </c>
      <c r="U2" s="18">
        <v>400</v>
      </c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>
        <v>-780</v>
      </c>
      <c r="AI2" s="18">
        <v>42.5</v>
      </c>
      <c r="AJ2" s="18">
        <v>42.5</v>
      </c>
      <c r="AK2" s="52"/>
      <c r="AL2" s="18"/>
      <c r="AM2" s="18"/>
      <c r="AN2" s="18"/>
      <c r="AO2" s="18"/>
      <c r="AP2" s="52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>
        <v>-780</v>
      </c>
      <c r="BB2" s="18">
        <v>42.5</v>
      </c>
      <c r="BC2" s="18">
        <v>42.5</v>
      </c>
      <c r="BD2" s="52"/>
      <c r="BE2" s="18"/>
      <c r="BF2" s="18"/>
      <c r="BG2" s="18"/>
      <c r="BH2" s="18"/>
      <c r="BI2" s="52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>
        <v>-780</v>
      </c>
      <c r="BU2" s="18">
        <v>42.5</v>
      </c>
      <c r="BV2" s="18">
        <v>42.5</v>
      </c>
      <c r="BW2" s="52"/>
      <c r="BX2" s="18"/>
      <c r="BY2" s="18"/>
      <c r="BZ2" s="18"/>
      <c r="CA2" s="18"/>
      <c r="CB2" s="52"/>
      <c r="CC2" s="18"/>
      <c r="CD2" s="18"/>
      <c r="CE2" s="18"/>
      <c r="CF2" s="18"/>
      <c r="CG2" s="18">
        <v>2.2999999999999998</v>
      </c>
      <c r="CH2" s="18"/>
      <c r="CI2" s="18">
        <v>200</v>
      </c>
      <c r="CJ2" s="18">
        <v>2.2999999999999998</v>
      </c>
      <c r="CK2" s="18"/>
      <c r="CL2" s="18">
        <v>200</v>
      </c>
      <c r="CM2" s="53">
        <v>-150</v>
      </c>
      <c r="CN2" s="18"/>
      <c r="CO2" s="18">
        <v>2.2999999999999998</v>
      </c>
      <c r="CP2" s="18"/>
      <c r="CQ2" s="18">
        <v>400</v>
      </c>
      <c r="CR2" s="18">
        <v>2.2999999999999998</v>
      </c>
      <c r="CS2" s="18"/>
      <c r="CT2" s="18">
        <v>400</v>
      </c>
      <c r="CU2" s="52">
        <v>-150</v>
      </c>
      <c r="CV2" s="18"/>
      <c r="CW2" s="18">
        <v>2.2999999999999998</v>
      </c>
      <c r="CX2" s="18"/>
      <c r="CY2" s="18">
        <v>400</v>
      </c>
      <c r="CZ2" s="18">
        <v>2.2999999999999998</v>
      </c>
      <c r="DA2" s="18"/>
      <c r="DB2" s="18">
        <v>400</v>
      </c>
      <c r="DC2" s="52">
        <v>-150</v>
      </c>
      <c r="DD2" s="18"/>
      <c r="DE2" s="18">
        <v>2.2999999999999998</v>
      </c>
      <c r="DF2" s="18"/>
      <c r="DG2" s="18">
        <v>400</v>
      </c>
      <c r="DH2" s="18">
        <v>2.2999999999999998</v>
      </c>
      <c r="DI2" s="18"/>
      <c r="DJ2" s="18">
        <v>400</v>
      </c>
      <c r="DK2" s="52">
        <v>-150</v>
      </c>
      <c r="DL2" s="18"/>
      <c r="DM2" s="52">
        <v>-200</v>
      </c>
      <c r="DN2" s="18"/>
      <c r="DO2" s="18">
        <v>-200</v>
      </c>
      <c r="DP2" s="18"/>
      <c r="DQ2" s="18">
        <v>-200</v>
      </c>
      <c r="DR2" s="18"/>
    </row>
    <row r="3" spans="1:122" x14ac:dyDescent="0.25">
      <c r="A3" s="24"/>
      <c r="B3" t="s">
        <v>359</v>
      </c>
      <c r="O3" s="4" t="s">
        <v>308</v>
      </c>
      <c r="P3" s="18"/>
      <c r="Q3" s="18"/>
      <c r="R3" s="18"/>
      <c r="S3" s="18">
        <v>60</v>
      </c>
      <c r="T3" s="18">
        <v>150</v>
      </c>
      <c r="U3" s="18">
        <v>1200</v>
      </c>
      <c r="V3" s="18">
        <v>300</v>
      </c>
      <c r="W3" s="18"/>
      <c r="X3" s="18">
        <v>300</v>
      </c>
      <c r="Y3" s="18"/>
      <c r="Z3" s="18">
        <v>300</v>
      </c>
      <c r="AA3" s="18"/>
      <c r="AB3" s="18">
        <v>780</v>
      </c>
      <c r="AC3" s="18"/>
      <c r="AD3" s="18"/>
      <c r="AE3" s="18"/>
      <c r="AF3" s="18"/>
      <c r="AG3" s="18"/>
      <c r="AH3" s="18"/>
      <c r="AI3" s="18"/>
      <c r="AJ3" s="18"/>
      <c r="AK3" s="52">
        <v>0</v>
      </c>
      <c r="AL3" s="18"/>
      <c r="AM3" s="18"/>
      <c r="AN3" s="18"/>
      <c r="AO3" s="18"/>
      <c r="AP3" s="52">
        <v>0</v>
      </c>
      <c r="AQ3" s="18"/>
      <c r="AR3" s="18"/>
      <c r="AS3" s="18"/>
      <c r="AT3" s="18"/>
      <c r="AU3" s="18">
        <v>780</v>
      </c>
      <c r="AV3" s="18"/>
      <c r="AW3" s="18"/>
      <c r="AX3" s="18"/>
      <c r="AY3" s="18"/>
      <c r="AZ3" s="18"/>
      <c r="BA3" s="18"/>
      <c r="BB3" s="18"/>
      <c r="BC3" s="18"/>
      <c r="BD3" s="52">
        <v>0</v>
      </c>
      <c r="BE3" s="18"/>
      <c r="BF3" s="18"/>
      <c r="BG3" s="18"/>
      <c r="BH3" s="18"/>
      <c r="BI3" s="52">
        <v>0</v>
      </c>
      <c r="BJ3" s="18"/>
      <c r="BK3" s="18"/>
      <c r="BL3" s="18"/>
      <c r="BM3" s="18"/>
      <c r="BN3" s="18">
        <v>780</v>
      </c>
      <c r="BO3" s="18"/>
      <c r="BP3" s="18"/>
      <c r="BQ3" s="18"/>
      <c r="BR3" s="18"/>
      <c r="BS3" s="18"/>
      <c r="BT3" s="18"/>
      <c r="BU3" s="18"/>
      <c r="BV3" s="18"/>
      <c r="BW3" s="52">
        <v>0</v>
      </c>
      <c r="BX3" s="18"/>
      <c r="BY3" s="18"/>
      <c r="BZ3" s="18"/>
      <c r="CA3" s="18"/>
      <c r="CB3" s="52">
        <v>0</v>
      </c>
      <c r="CC3" s="18"/>
      <c r="CD3" s="18"/>
      <c r="CE3" s="18"/>
      <c r="CF3" s="18"/>
      <c r="CG3" s="18">
        <v>3.1</v>
      </c>
      <c r="CH3" s="18"/>
      <c r="CI3" s="18">
        <v>600</v>
      </c>
      <c r="CJ3" s="18">
        <v>3.1</v>
      </c>
      <c r="CK3" s="18"/>
      <c r="CL3" s="18">
        <v>600</v>
      </c>
      <c r="CM3" s="53">
        <v>150</v>
      </c>
      <c r="CN3" s="18"/>
      <c r="CO3" s="18">
        <v>2.9</v>
      </c>
      <c r="CP3" s="18"/>
      <c r="CQ3" s="18">
        <v>600</v>
      </c>
      <c r="CR3" s="18">
        <v>2.9</v>
      </c>
      <c r="CS3" s="18"/>
      <c r="CT3" s="18">
        <v>600</v>
      </c>
      <c r="CU3" s="52">
        <v>150</v>
      </c>
      <c r="CV3" s="18"/>
      <c r="CW3" s="18">
        <v>2.9</v>
      </c>
      <c r="CX3" s="18"/>
      <c r="CY3" s="18">
        <v>600</v>
      </c>
      <c r="CZ3" s="18">
        <v>2.9</v>
      </c>
      <c r="DA3" s="18"/>
      <c r="DB3" s="18">
        <v>600</v>
      </c>
      <c r="DC3" s="52">
        <v>150</v>
      </c>
      <c r="DD3" s="18"/>
      <c r="DE3" s="18">
        <v>2.9</v>
      </c>
      <c r="DF3" s="18"/>
      <c r="DG3" s="18">
        <v>600</v>
      </c>
      <c r="DH3" s="18">
        <v>2.9</v>
      </c>
      <c r="DI3" s="18"/>
      <c r="DJ3" s="18">
        <v>600</v>
      </c>
      <c r="DK3" s="52">
        <v>150</v>
      </c>
      <c r="DL3" s="18"/>
      <c r="DM3" s="52">
        <v>200</v>
      </c>
      <c r="DN3" s="18"/>
      <c r="DO3" s="18">
        <v>200</v>
      </c>
      <c r="DP3" s="18"/>
      <c r="DQ3" s="18">
        <v>200</v>
      </c>
      <c r="DR3" s="18"/>
    </row>
    <row r="4" spans="1:122" x14ac:dyDescent="0.25">
      <c r="A4" s="24"/>
      <c r="N4" s="4" t="s">
        <v>310</v>
      </c>
      <c r="O4" s="4">
        <v>0.02</v>
      </c>
      <c r="P4" s="18">
        <f>$O4</f>
        <v>0.02</v>
      </c>
      <c r="Q4" s="18">
        <f t="shared" ref="Q4:V4" si="0">$O4</f>
        <v>0.02</v>
      </c>
      <c r="R4" s="18">
        <f t="shared" si="0"/>
        <v>0.02</v>
      </c>
      <c r="S4" s="18">
        <f t="shared" si="0"/>
        <v>0.02</v>
      </c>
      <c r="T4" s="18">
        <f t="shared" si="0"/>
        <v>0.02</v>
      </c>
      <c r="U4" s="18">
        <f t="shared" si="0"/>
        <v>0.02</v>
      </c>
      <c r="V4" s="18">
        <f t="shared" si="0"/>
        <v>0.02</v>
      </c>
      <c r="W4" s="18"/>
      <c r="X4" s="18">
        <f>$O4</f>
        <v>0.02</v>
      </c>
      <c r="Y4" s="18"/>
      <c r="Z4" s="18">
        <f>$O4</f>
        <v>0.02</v>
      </c>
      <c r="AA4" s="18"/>
      <c r="AB4" s="18">
        <f>$O4</f>
        <v>0.02</v>
      </c>
      <c r="AC4" s="18"/>
      <c r="AD4" s="18"/>
      <c r="AE4" s="18"/>
      <c r="AF4" s="18"/>
      <c r="AG4" s="18"/>
      <c r="AH4" s="18">
        <f>$O4</f>
        <v>0.02</v>
      </c>
      <c r="AI4" s="18">
        <f>$O4</f>
        <v>0.02</v>
      </c>
      <c r="AJ4" s="18">
        <f>$O4</f>
        <v>0.02</v>
      </c>
      <c r="AK4" s="52">
        <v>0</v>
      </c>
      <c r="AL4" s="18"/>
      <c r="AM4" s="18"/>
      <c r="AN4" s="18"/>
      <c r="AO4" s="18"/>
      <c r="AP4" s="52">
        <v>0</v>
      </c>
      <c r="AQ4" s="18"/>
      <c r="AR4" s="18"/>
      <c r="AS4" s="18"/>
      <c r="AT4" s="18"/>
      <c r="AU4" s="18">
        <f>$O4</f>
        <v>0.02</v>
      </c>
      <c r="AV4" s="18"/>
      <c r="AW4" s="18"/>
      <c r="AX4" s="18"/>
      <c r="AY4" s="18"/>
      <c r="AZ4" s="18"/>
      <c r="BA4" s="18">
        <f>$O4</f>
        <v>0.02</v>
      </c>
      <c r="BB4" s="18">
        <f>$O4</f>
        <v>0.02</v>
      </c>
      <c r="BC4" s="18">
        <f>$O4</f>
        <v>0.02</v>
      </c>
      <c r="BD4" s="52">
        <v>0</v>
      </c>
      <c r="BE4" s="18"/>
      <c r="BF4" s="18"/>
      <c r="BG4" s="18"/>
      <c r="BH4" s="18"/>
      <c r="BI4" s="52">
        <v>0</v>
      </c>
      <c r="BJ4" s="18"/>
      <c r="BK4" s="18"/>
      <c r="BL4" s="18"/>
      <c r="BM4" s="18"/>
      <c r="BN4" s="18">
        <f>$O4</f>
        <v>0.02</v>
      </c>
      <c r="BO4" s="18"/>
      <c r="BP4" s="18"/>
      <c r="BQ4" s="18"/>
      <c r="BR4" s="18"/>
      <c r="BS4" s="18"/>
      <c r="BT4" s="18">
        <f>$O4</f>
        <v>0.02</v>
      </c>
      <c r="BU4" s="18">
        <f>$O4</f>
        <v>0.02</v>
      </c>
      <c r="BV4" s="18">
        <f>$O4</f>
        <v>0.02</v>
      </c>
      <c r="BW4" s="52">
        <v>0</v>
      </c>
      <c r="BX4" s="18"/>
      <c r="BY4" s="18"/>
      <c r="BZ4" s="18"/>
      <c r="CA4" s="18"/>
      <c r="CB4" s="52">
        <v>0</v>
      </c>
      <c r="CC4" s="18"/>
      <c r="CD4" s="18"/>
      <c r="CE4" s="18"/>
      <c r="CF4" s="18"/>
      <c r="CG4" s="18">
        <f t="shared" ref="CG4:CM4" si="1">$O4</f>
        <v>0.02</v>
      </c>
      <c r="CH4" s="18">
        <f t="shared" si="1"/>
        <v>0.02</v>
      </c>
      <c r="CI4" s="18">
        <f t="shared" si="1"/>
        <v>0.02</v>
      </c>
      <c r="CJ4" s="18">
        <f t="shared" si="1"/>
        <v>0.02</v>
      </c>
      <c r="CK4" s="18">
        <f t="shared" si="1"/>
        <v>0.02</v>
      </c>
      <c r="CL4" s="18">
        <f t="shared" si="1"/>
        <v>0.02</v>
      </c>
      <c r="CM4" s="18">
        <f t="shared" si="1"/>
        <v>0.02</v>
      </c>
      <c r="CN4" s="18"/>
      <c r="CO4" s="18">
        <f t="shared" ref="CO4:CU4" si="2">$O4</f>
        <v>0.02</v>
      </c>
      <c r="CP4" s="18">
        <f t="shared" si="2"/>
        <v>0.02</v>
      </c>
      <c r="CQ4" s="18">
        <f t="shared" si="2"/>
        <v>0.02</v>
      </c>
      <c r="CR4" s="18">
        <f t="shared" si="2"/>
        <v>0.02</v>
      </c>
      <c r="CS4" s="18">
        <f t="shared" si="2"/>
        <v>0.02</v>
      </c>
      <c r="CT4" s="18">
        <f t="shared" si="2"/>
        <v>0.02</v>
      </c>
      <c r="CU4" s="18">
        <f t="shared" si="2"/>
        <v>0.02</v>
      </c>
      <c r="CV4" s="18"/>
      <c r="CW4" s="18">
        <f t="shared" ref="CW4:DC4" si="3">$O4</f>
        <v>0.02</v>
      </c>
      <c r="CX4" s="18">
        <f t="shared" si="3"/>
        <v>0.02</v>
      </c>
      <c r="CY4" s="18">
        <f t="shared" si="3"/>
        <v>0.02</v>
      </c>
      <c r="CZ4" s="18">
        <f t="shared" si="3"/>
        <v>0.02</v>
      </c>
      <c r="DA4" s="18">
        <f t="shared" si="3"/>
        <v>0.02</v>
      </c>
      <c r="DB4" s="18">
        <f t="shared" si="3"/>
        <v>0.02</v>
      </c>
      <c r="DC4" s="18">
        <f t="shared" si="3"/>
        <v>0.02</v>
      </c>
      <c r="DD4" s="18"/>
      <c r="DE4" s="18">
        <f t="shared" ref="DE4:DK4" si="4">$O4</f>
        <v>0.02</v>
      </c>
      <c r="DF4" s="18">
        <f t="shared" si="4"/>
        <v>0.02</v>
      </c>
      <c r="DG4" s="18">
        <f t="shared" si="4"/>
        <v>0.02</v>
      </c>
      <c r="DH4" s="18">
        <f t="shared" si="4"/>
        <v>0.02</v>
      </c>
      <c r="DI4" s="18">
        <f t="shared" si="4"/>
        <v>0.02</v>
      </c>
      <c r="DJ4" s="18">
        <f t="shared" si="4"/>
        <v>0.02</v>
      </c>
      <c r="DK4" s="18">
        <f t="shared" si="4"/>
        <v>0.02</v>
      </c>
      <c r="DL4" s="18"/>
      <c r="DM4" s="18">
        <f>$O4</f>
        <v>0.02</v>
      </c>
      <c r="DN4" s="18"/>
      <c r="DO4" s="18">
        <f>$O4</f>
        <v>0.02</v>
      </c>
      <c r="DP4" s="18"/>
      <c r="DQ4" s="18">
        <f>$O4</f>
        <v>0.02</v>
      </c>
      <c r="DR4" s="18"/>
    </row>
    <row r="5" spans="1:122" x14ac:dyDescent="0.25">
      <c r="O5" s="4" t="s">
        <v>311</v>
      </c>
      <c r="P5" s="34">
        <f>IF(ISBLANK(P$2),"",P$2+(ABS(P$3-P$2)*P$4))</f>
        <v>76.5</v>
      </c>
      <c r="Q5" s="34">
        <f t="shared" ref="Q5:CD5" si="5">IF(ISBLANK(Q$2),"",Q$2+(ABS(Q$3-Q$2)*Q$4))</f>
        <v>76.5</v>
      </c>
      <c r="R5" s="34">
        <f t="shared" si="5"/>
        <v>40.799999999999997</v>
      </c>
      <c r="S5" s="34" t="str">
        <f t="shared" si="5"/>
        <v/>
      </c>
      <c r="T5" s="34">
        <f t="shared" si="5"/>
        <v>86.3</v>
      </c>
      <c r="U5" s="34">
        <f t="shared" si="5"/>
        <v>416</v>
      </c>
      <c r="V5" s="34" t="str">
        <f t="shared" si="5"/>
        <v/>
      </c>
      <c r="W5" s="34" t="str">
        <f t="shared" si="5"/>
        <v/>
      </c>
      <c r="X5" s="34" t="str">
        <f t="shared" si="5"/>
        <v/>
      </c>
      <c r="Y5" s="34" t="str">
        <f t="shared" si="5"/>
        <v/>
      </c>
      <c r="Z5" s="34" t="str">
        <f t="shared" si="5"/>
        <v/>
      </c>
      <c r="AA5" s="34" t="str">
        <f t="shared" si="5"/>
        <v/>
      </c>
      <c r="AB5" s="34" t="str">
        <f t="shared" si="5"/>
        <v/>
      </c>
      <c r="AC5" s="34" t="str">
        <f t="shared" si="5"/>
        <v/>
      </c>
      <c r="AD5" s="34" t="str">
        <f t="shared" si="5"/>
        <v/>
      </c>
      <c r="AE5" s="34" t="str">
        <f t="shared" si="5"/>
        <v/>
      </c>
      <c r="AF5" s="34" t="str">
        <f t="shared" si="5"/>
        <v/>
      </c>
      <c r="AG5" s="34" t="str">
        <f t="shared" si="5"/>
        <v/>
      </c>
      <c r="AH5" s="34">
        <f t="shared" si="5"/>
        <v>-764.4</v>
      </c>
      <c r="AI5" s="34">
        <f t="shared" si="5"/>
        <v>43.35</v>
      </c>
      <c r="AJ5" s="34">
        <f t="shared" si="5"/>
        <v>43.35</v>
      </c>
      <c r="AK5" s="34" t="str">
        <f t="shared" si="5"/>
        <v/>
      </c>
      <c r="AL5" s="34" t="str">
        <f t="shared" si="5"/>
        <v/>
      </c>
      <c r="AM5" s="34" t="str">
        <f t="shared" si="5"/>
        <v/>
      </c>
      <c r="AN5" s="34" t="str">
        <f t="shared" si="5"/>
        <v/>
      </c>
      <c r="AO5" s="34" t="str">
        <f t="shared" si="5"/>
        <v/>
      </c>
      <c r="AP5" s="34" t="str">
        <f t="shared" si="5"/>
        <v/>
      </c>
      <c r="AQ5" s="34" t="str">
        <f t="shared" si="5"/>
        <v/>
      </c>
      <c r="AR5" s="34" t="str">
        <f t="shared" si="5"/>
        <v/>
      </c>
      <c r="AS5" s="34" t="str">
        <f t="shared" si="5"/>
        <v/>
      </c>
      <c r="AT5" s="34" t="str">
        <f t="shared" si="5"/>
        <v/>
      </c>
      <c r="AU5" s="34" t="str">
        <f t="shared" si="5"/>
        <v/>
      </c>
      <c r="AV5" s="34" t="str">
        <f t="shared" si="5"/>
        <v/>
      </c>
      <c r="AW5" s="34" t="str">
        <f t="shared" si="5"/>
        <v/>
      </c>
      <c r="AX5" s="34" t="str">
        <f t="shared" si="5"/>
        <v/>
      </c>
      <c r="AY5" s="34" t="str">
        <f t="shared" si="5"/>
        <v/>
      </c>
      <c r="AZ5" s="34" t="str">
        <f t="shared" si="5"/>
        <v/>
      </c>
      <c r="BA5" s="34">
        <f t="shared" si="5"/>
        <v>-764.4</v>
      </c>
      <c r="BB5" s="34">
        <f t="shared" si="5"/>
        <v>43.35</v>
      </c>
      <c r="BC5" s="34">
        <f t="shared" si="5"/>
        <v>43.35</v>
      </c>
      <c r="BD5" s="34" t="str">
        <f t="shared" si="5"/>
        <v/>
      </c>
      <c r="BE5" s="34" t="str">
        <f t="shared" si="5"/>
        <v/>
      </c>
      <c r="BF5" s="34" t="str">
        <f t="shared" si="5"/>
        <v/>
      </c>
      <c r="BG5" s="34" t="str">
        <f t="shared" si="5"/>
        <v/>
      </c>
      <c r="BH5" s="34" t="str">
        <f t="shared" si="5"/>
        <v/>
      </c>
      <c r="BI5" s="34" t="str">
        <f t="shared" si="5"/>
        <v/>
      </c>
      <c r="BJ5" s="34" t="str">
        <f t="shared" si="5"/>
        <v/>
      </c>
      <c r="BK5" s="34" t="str">
        <f t="shared" si="5"/>
        <v/>
      </c>
      <c r="BL5" s="34" t="str">
        <f t="shared" si="5"/>
        <v/>
      </c>
      <c r="BM5" s="34" t="str">
        <f t="shared" si="5"/>
        <v/>
      </c>
      <c r="BN5" s="34" t="str">
        <f t="shared" si="5"/>
        <v/>
      </c>
      <c r="BO5" s="34" t="str">
        <f t="shared" si="5"/>
        <v/>
      </c>
      <c r="BP5" s="34" t="str">
        <f t="shared" si="5"/>
        <v/>
      </c>
      <c r="BQ5" s="34" t="str">
        <f t="shared" si="5"/>
        <v/>
      </c>
      <c r="BR5" s="34" t="str">
        <f t="shared" si="5"/>
        <v/>
      </c>
      <c r="BS5" s="34" t="str">
        <f t="shared" si="5"/>
        <v/>
      </c>
      <c r="BT5" s="34">
        <f t="shared" si="5"/>
        <v>-764.4</v>
      </c>
      <c r="BU5" s="34">
        <f t="shared" si="5"/>
        <v>43.35</v>
      </c>
      <c r="BV5" s="34">
        <f t="shared" si="5"/>
        <v>43.35</v>
      </c>
      <c r="BW5" s="34" t="str">
        <f t="shared" si="5"/>
        <v/>
      </c>
      <c r="BX5" s="34" t="str">
        <f t="shared" si="5"/>
        <v/>
      </c>
      <c r="BY5" s="34" t="str">
        <f t="shared" si="5"/>
        <v/>
      </c>
      <c r="BZ5" s="34" t="str">
        <f t="shared" si="5"/>
        <v/>
      </c>
      <c r="CA5" s="34" t="str">
        <f t="shared" si="5"/>
        <v/>
      </c>
      <c r="CB5" s="34" t="str">
        <f t="shared" si="5"/>
        <v/>
      </c>
      <c r="CC5" s="34" t="str">
        <f t="shared" si="5"/>
        <v/>
      </c>
      <c r="CD5" s="34" t="str">
        <f t="shared" si="5"/>
        <v/>
      </c>
      <c r="CE5" s="34" t="str">
        <f t="shared" ref="CE5:DR5" si="6">IF(ISBLANK(CE$2),"",CE$2+(ABS(CE$3-CE$2)*CE$4))</f>
        <v/>
      </c>
      <c r="CF5" s="34" t="str">
        <f t="shared" si="6"/>
        <v/>
      </c>
      <c r="CG5" s="34">
        <f t="shared" si="6"/>
        <v>2.3159999999999998</v>
      </c>
      <c r="CH5" s="34" t="str">
        <f t="shared" si="6"/>
        <v/>
      </c>
      <c r="CI5" s="34">
        <f t="shared" si="6"/>
        <v>208</v>
      </c>
      <c r="CJ5" s="34">
        <f t="shared" si="6"/>
        <v>2.3159999999999998</v>
      </c>
      <c r="CK5" s="34" t="str">
        <f t="shared" si="6"/>
        <v/>
      </c>
      <c r="CL5" s="34">
        <f t="shared" si="6"/>
        <v>208</v>
      </c>
      <c r="CM5" s="34">
        <f t="shared" si="6"/>
        <v>-144</v>
      </c>
      <c r="CN5" s="34" t="str">
        <f t="shared" si="6"/>
        <v/>
      </c>
      <c r="CO5" s="34">
        <f t="shared" si="6"/>
        <v>2.3119999999999998</v>
      </c>
      <c r="CP5" s="34" t="str">
        <f t="shared" si="6"/>
        <v/>
      </c>
      <c r="CQ5" s="34">
        <f t="shared" si="6"/>
        <v>404</v>
      </c>
      <c r="CR5" s="34">
        <f t="shared" si="6"/>
        <v>2.3119999999999998</v>
      </c>
      <c r="CS5" s="34" t="str">
        <f t="shared" si="6"/>
        <v/>
      </c>
      <c r="CT5" s="34">
        <f t="shared" si="6"/>
        <v>404</v>
      </c>
      <c r="CU5" s="34">
        <f t="shared" si="6"/>
        <v>-144</v>
      </c>
      <c r="CV5" s="34" t="str">
        <f t="shared" si="6"/>
        <v/>
      </c>
      <c r="CW5" s="34">
        <f t="shared" si="6"/>
        <v>2.3119999999999998</v>
      </c>
      <c r="CX5" s="34" t="str">
        <f t="shared" si="6"/>
        <v/>
      </c>
      <c r="CY5" s="34">
        <f t="shared" si="6"/>
        <v>404</v>
      </c>
      <c r="CZ5" s="34">
        <f t="shared" si="6"/>
        <v>2.3119999999999998</v>
      </c>
      <c r="DA5" s="34" t="str">
        <f t="shared" si="6"/>
        <v/>
      </c>
      <c r="DB5" s="34">
        <f t="shared" si="6"/>
        <v>404</v>
      </c>
      <c r="DC5" s="34">
        <f t="shared" si="6"/>
        <v>-144</v>
      </c>
      <c r="DD5" s="34" t="str">
        <f t="shared" si="6"/>
        <v/>
      </c>
      <c r="DE5" s="34">
        <f t="shared" si="6"/>
        <v>2.3119999999999998</v>
      </c>
      <c r="DF5" s="34" t="str">
        <f t="shared" si="6"/>
        <v/>
      </c>
      <c r="DG5" s="34">
        <f t="shared" si="6"/>
        <v>404</v>
      </c>
      <c r="DH5" s="34">
        <f t="shared" si="6"/>
        <v>2.3119999999999998</v>
      </c>
      <c r="DI5" s="34" t="str">
        <f t="shared" si="6"/>
        <v/>
      </c>
      <c r="DJ5" s="34">
        <f t="shared" si="6"/>
        <v>404</v>
      </c>
      <c r="DK5" s="34">
        <f t="shared" si="6"/>
        <v>-144</v>
      </c>
      <c r="DL5" s="34" t="str">
        <f t="shared" si="6"/>
        <v/>
      </c>
      <c r="DM5" s="34">
        <f t="shared" si="6"/>
        <v>-192</v>
      </c>
      <c r="DN5" s="34" t="str">
        <f t="shared" si="6"/>
        <v/>
      </c>
      <c r="DO5" s="34">
        <f t="shared" si="6"/>
        <v>-192</v>
      </c>
      <c r="DP5" s="34" t="str">
        <f t="shared" si="6"/>
        <v/>
      </c>
      <c r="DQ5" s="34">
        <f t="shared" si="6"/>
        <v>-192</v>
      </c>
      <c r="DR5" s="34" t="str">
        <f t="shared" si="6"/>
        <v/>
      </c>
    </row>
    <row r="6" spans="1:122" x14ac:dyDescent="0.25">
      <c r="O6" s="4" t="s">
        <v>312</v>
      </c>
      <c r="P6" s="34" t="str">
        <f>IF(ISBLANK(P$3),"",P$3-(ABS(P$3-P$2)*P$4))</f>
        <v/>
      </c>
      <c r="Q6" s="34" t="str">
        <f t="shared" ref="Q6:CD6" si="7">IF(ISBLANK(Q$3),"",Q$3-(ABS(Q$3-Q$2)*Q$4))</f>
        <v/>
      </c>
      <c r="R6" s="34" t="str">
        <f t="shared" si="7"/>
        <v/>
      </c>
      <c r="S6" s="34">
        <f t="shared" si="7"/>
        <v>58.8</v>
      </c>
      <c r="T6" s="34">
        <f t="shared" si="7"/>
        <v>148.69999999999999</v>
      </c>
      <c r="U6" s="34">
        <f t="shared" si="7"/>
        <v>1184</v>
      </c>
      <c r="V6" s="34">
        <f t="shared" si="7"/>
        <v>294</v>
      </c>
      <c r="W6" s="34" t="str">
        <f t="shared" si="7"/>
        <v/>
      </c>
      <c r="X6" s="34">
        <f t="shared" si="7"/>
        <v>294</v>
      </c>
      <c r="Y6" s="34" t="str">
        <f t="shared" si="7"/>
        <v/>
      </c>
      <c r="Z6" s="34">
        <f t="shared" si="7"/>
        <v>294</v>
      </c>
      <c r="AA6" s="34" t="str">
        <f t="shared" si="7"/>
        <v/>
      </c>
      <c r="AB6" s="34">
        <f t="shared" si="7"/>
        <v>764.4</v>
      </c>
      <c r="AC6" s="34" t="str">
        <f t="shared" si="7"/>
        <v/>
      </c>
      <c r="AD6" s="34" t="str">
        <f t="shared" si="7"/>
        <v/>
      </c>
      <c r="AE6" s="34" t="str">
        <f t="shared" si="7"/>
        <v/>
      </c>
      <c r="AF6" s="34" t="str">
        <f t="shared" si="7"/>
        <v/>
      </c>
      <c r="AG6" s="34" t="str">
        <f t="shared" si="7"/>
        <v/>
      </c>
      <c r="AH6" s="34" t="str">
        <f t="shared" si="7"/>
        <v/>
      </c>
      <c r="AI6" s="34" t="str">
        <f t="shared" si="7"/>
        <v/>
      </c>
      <c r="AJ6" s="34" t="str">
        <f t="shared" si="7"/>
        <v/>
      </c>
      <c r="AK6" s="34">
        <f t="shared" si="7"/>
        <v>0</v>
      </c>
      <c r="AL6" s="34" t="str">
        <f t="shared" si="7"/>
        <v/>
      </c>
      <c r="AM6" s="34" t="str">
        <f t="shared" si="7"/>
        <v/>
      </c>
      <c r="AN6" s="34" t="str">
        <f t="shared" si="7"/>
        <v/>
      </c>
      <c r="AO6" s="34" t="str">
        <f t="shared" si="7"/>
        <v/>
      </c>
      <c r="AP6" s="34">
        <f t="shared" si="7"/>
        <v>0</v>
      </c>
      <c r="AQ6" s="34" t="str">
        <f t="shared" si="7"/>
        <v/>
      </c>
      <c r="AR6" s="34" t="str">
        <f t="shared" si="7"/>
        <v/>
      </c>
      <c r="AS6" s="34" t="str">
        <f t="shared" si="7"/>
        <v/>
      </c>
      <c r="AT6" s="34" t="str">
        <f t="shared" si="7"/>
        <v/>
      </c>
      <c r="AU6" s="34">
        <f t="shared" si="7"/>
        <v>764.4</v>
      </c>
      <c r="AV6" s="34" t="str">
        <f t="shared" si="7"/>
        <v/>
      </c>
      <c r="AW6" s="34" t="str">
        <f t="shared" si="7"/>
        <v/>
      </c>
      <c r="AX6" s="34" t="str">
        <f t="shared" si="7"/>
        <v/>
      </c>
      <c r="AY6" s="34" t="str">
        <f t="shared" si="7"/>
        <v/>
      </c>
      <c r="AZ6" s="34" t="str">
        <f t="shared" si="7"/>
        <v/>
      </c>
      <c r="BA6" s="34" t="str">
        <f t="shared" si="7"/>
        <v/>
      </c>
      <c r="BB6" s="34" t="str">
        <f t="shared" si="7"/>
        <v/>
      </c>
      <c r="BC6" s="34" t="str">
        <f t="shared" si="7"/>
        <v/>
      </c>
      <c r="BD6" s="34">
        <f t="shared" si="7"/>
        <v>0</v>
      </c>
      <c r="BE6" s="34" t="str">
        <f t="shared" si="7"/>
        <v/>
      </c>
      <c r="BF6" s="34" t="str">
        <f t="shared" si="7"/>
        <v/>
      </c>
      <c r="BG6" s="34" t="str">
        <f t="shared" si="7"/>
        <v/>
      </c>
      <c r="BH6" s="34" t="str">
        <f t="shared" si="7"/>
        <v/>
      </c>
      <c r="BI6" s="34">
        <f t="shared" si="7"/>
        <v>0</v>
      </c>
      <c r="BJ6" s="34" t="str">
        <f t="shared" si="7"/>
        <v/>
      </c>
      <c r="BK6" s="34" t="str">
        <f t="shared" si="7"/>
        <v/>
      </c>
      <c r="BL6" s="34" t="str">
        <f t="shared" si="7"/>
        <v/>
      </c>
      <c r="BM6" s="34" t="str">
        <f t="shared" si="7"/>
        <v/>
      </c>
      <c r="BN6" s="34">
        <f t="shared" si="7"/>
        <v>764.4</v>
      </c>
      <c r="BO6" s="34" t="str">
        <f t="shared" si="7"/>
        <v/>
      </c>
      <c r="BP6" s="34" t="str">
        <f t="shared" si="7"/>
        <v/>
      </c>
      <c r="BQ6" s="34" t="str">
        <f t="shared" si="7"/>
        <v/>
      </c>
      <c r="BR6" s="34" t="str">
        <f t="shared" si="7"/>
        <v/>
      </c>
      <c r="BS6" s="34" t="str">
        <f t="shared" si="7"/>
        <v/>
      </c>
      <c r="BT6" s="34" t="str">
        <f t="shared" si="7"/>
        <v/>
      </c>
      <c r="BU6" s="34" t="str">
        <f t="shared" si="7"/>
        <v/>
      </c>
      <c r="BV6" s="34" t="str">
        <f t="shared" si="7"/>
        <v/>
      </c>
      <c r="BW6" s="34">
        <f t="shared" si="7"/>
        <v>0</v>
      </c>
      <c r="BX6" s="34" t="str">
        <f t="shared" si="7"/>
        <v/>
      </c>
      <c r="BY6" s="34" t="str">
        <f t="shared" si="7"/>
        <v/>
      </c>
      <c r="BZ6" s="34" t="str">
        <f t="shared" si="7"/>
        <v/>
      </c>
      <c r="CA6" s="34" t="str">
        <f t="shared" si="7"/>
        <v/>
      </c>
      <c r="CB6" s="34">
        <f t="shared" si="7"/>
        <v>0</v>
      </c>
      <c r="CC6" s="34" t="str">
        <f t="shared" si="7"/>
        <v/>
      </c>
      <c r="CD6" s="34" t="str">
        <f t="shared" si="7"/>
        <v/>
      </c>
      <c r="CE6" s="34" t="str">
        <f t="shared" ref="CE6:DR6" si="8">IF(ISBLANK(CE$3),"",CE$3-(ABS(CE$3-CE$2)*CE$4))</f>
        <v/>
      </c>
      <c r="CF6" s="34" t="str">
        <f t="shared" si="8"/>
        <v/>
      </c>
      <c r="CG6" s="34">
        <f t="shared" si="8"/>
        <v>3.0840000000000001</v>
      </c>
      <c r="CH6" s="34" t="str">
        <f t="shared" si="8"/>
        <v/>
      </c>
      <c r="CI6" s="34">
        <f t="shared" si="8"/>
        <v>592</v>
      </c>
      <c r="CJ6" s="34">
        <f t="shared" si="8"/>
        <v>3.0840000000000001</v>
      </c>
      <c r="CK6" s="34" t="str">
        <f t="shared" si="8"/>
        <v/>
      </c>
      <c r="CL6" s="34">
        <f t="shared" si="8"/>
        <v>592</v>
      </c>
      <c r="CM6" s="34">
        <f t="shared" si="8"/>
        <v>144</v>
      </c>
      <c r="CN6" s="34" t="str">
        <f t="shared" si="8"/>
        <v/>
      </c>
      <c r="CO6" s="34">
        <f t="shared" si="8"/>
        <v>2.8879999999999999</v>
      </c>
      <c r="CP6" s="34" t="str">
        <f t="shared" si="8"/>
        <v/>
      </c>
      <c r="CQ6" s="34">
        <f t="shared" si="8"/>
        <v>596</v>
      </c>
      <c r="CR6" s="34">
        <f t="shared" si="8"/>
        <v>2.8879999999999999</v>
      </c>
      <c r="CS6" s="34" t="str">
        <f t="shared" si="8"/>
        <v/>
      </c>
      <c r="CT6" s="34">
        <f t="shared" si="8"/>
        <v>596</v>
      </c>
      <c r="CU6" s="34">
        <f t="shared" si="8"/>
        <v>144</v>
      </c>
      <c r="CV6" s="34" t="str">
        <f t="shared" si="8"/>
        <v/>
      </c>
      <c r="CW6" s="34">
        <f t="shared" si="8"/>
        <v>2.8879999999999999</v>
      </c>
      <c r="CX6" s="34" t="str">
        <f t="shared" si="8"/>
        <v/>
      </c>
      <c r="CY6" s="34">
        <f t="shared" si="8"/>
        <v>596</v>
      </c>
      <c r="CZ6" s="34">
        <f t="shared" si="8"/>
        <v>2.8879999999999999</v>
      </c>
      <c r="DA6" s="34" t="str">
        <f t="shared" si="8"/>
        <v/>
      </c>
      <c r="DB6" s="34">
        <f t="shared" si="8"/>
        <v>596</v>
      </c>
      <c r="DC6" s="34">
        <f t="shared" si="8"/>
        <v>144</v>
      </c>
      <c r="DD6" s="34" t="str">
        <f t="shared" si="8"/>
        <v/>
      </c>
      <c r="DE6" s="34">
        <f t="shared" si="8"/>
        <v>2.8879999999999999</v>
      </c>
      <c r="DF6" s="34" t="str">
        <f t="shared" si="8"/>
        <v/>
      </c>
      <c r="DG6" s="34">
        <f t="shared" si="8"/>
        <v>596</v>
      </c>
      <c r="DH6" s="34">
        <f t="shared" si="8"/>
        <v>2.8879999999999999</v>
      </c>
      <c r="DI6" s="34" t="str">
        <f t="shared" si="8"/>
        <v/>
      </c>
      <c r="DJ6" s="34">
        <f t="shared" si="8"/>
        <v>596</v>
      </c>
      <c r="DK6" s="34">
        <f t="shared" si="8"/>
        <v>144</v>
      </c>
      <c r="DL6" s="34" t="str">
        <f t="shared" si="8"/>
        <v/>
      </c>
      <c r="DM6" s="34">
        <f t="shared" si="8"/>
        <v>192</v>
      </c>
      <c r="DN6" s="34" t="str">
        <f t="shared" si="8"/>
        <v/>
      </c>
      <c r="DO6" s="34">
        <f t="shared" si="8"/>
        <v>192</v>
      </c>
      <c r="DP6" s="34" t="str">
        <f t="shared" si="8"/>
        <v/>
      </c>
      <c r="DQ6" s="34">
        <f t="shared" si="8"/>
        <v>192</v>
      </c>
      <c r="DR6" s="34" t="str">
        <f t="shared" si="8"/>
        <v/>
      </c>
    </row>
    <row r="7" spans="1:122" s="9" customFormat="1" ht="259.5" customHeight="1" x14ac:dyDescent="0.25">
      <c r="A7" s="24" t="s">
        <v>204</v>
      </c>
      <c r="B7" s="24" t="s">
        <v>205</v>
      </c>
      <c r="C7" t="s">
        <v>203</v>
      </c>
      <c r="D7" t="s">
        <v>295</v>
      </c>
      <c r="E7" s="9" t="s">
        <v>307</v>
      </c>
      <c r="F7" s="9" t="s">
        <v>313</v>
      </c>
      <c r="G7" s="9" t="s">
        <v>314</v>
      </c>
      <c r="H7" s="59" t="s">
        <v>315</v>
      </c>
      <c r="I7" s="9" t="s">
        <v>325</v>
      </c>
      <c r="J7" s="9" t="s">
        <v>349</v>
      </c>
      <c r="K7" s="9" t="s">
        <v>362</v>
      </c>
      <c r="L7" s="62" t="s">
        <v>326</v>
      </c>
      <c r="M7" s="9" t="s">
        <v>304</v>
      </c>
      <c r="N7" s="9" t="s">
        <v>248</v>
      </c>
      <c r="O7" s="9" t="s">
        <v>206</v>
      </c>
      <c r="P7" s="72" t="s">
        <v>7</v>
      </c>
      <c r="Q7" s="73" t="s">
        <v>10</v>
      </c>
      <c r="R7" s="73" t="s">
        <v>12</v>
      </c>
      <c r="S7" s="73" t="s">
        <v>14</v>
      </c>
      <c r="T7" s="73" t="s">
        <v>16</v>
      </c>
      <c r="U7" s="73" t="s">
        <v>19</v>
      </c>
      <c r="V7" s="73" t="s">
        <v>22</v>
      </c>
      <c r="W7" s="74" t="s">
        <v>207</v>
      </c>
      <c r="X7" s="73" t="s">
        <v>25</v>
      </c>
      <c r="Y7" s="74" t="s">
        <v>208</v>
      </c>
      <c r="Z7" s="73" t="s">
        <v>364</v>
      </c>
      <c r="AA7" s="74" t="s">
        <v>364</v>
      </c>
      <c r="AB7" s="73" t="s">
        <v>27</v>
      </c>
      <c r="AC7" s="74" t="s">
        <v>209</v>
      </c>
      <c r="AD7" s="74" t="s">
        <v>210</v>
      </c>
      <c r="AE7" s="74" t="s">
        <v>211</v>
      </c>
      <c r="AF7" s="74" t="s">
        <v>212</v>
      </c>
      <c r="AG7" s="74" t="s">
        <v>213</v>
      </c>
      <c r="AH7" s="73" t="s">
        <v>30</v>
      </c>
      <c r="AI7" s="73" t="s">
        <v>34</v>
      </c>
      <c r="AJ7" s="73" t="s">
        <v>37</v>
      </c>
      <c r="AK7" s="73" t="s">
        <v>39</v>
      </c>
      <c r="AL7" s="74" t="s">
        <v>224</v>
      </c>
      <c r="AM7" s="74" t="s">
        <v>225</v>
      </c>
      <c r="AN7" s="74" t="s">
        <v>226</v>
      </c>
      <c r="AO7" s="74" t="s">
        <v>227</v>
      </c>
      <c r="AP7" s="73" t="s">
        <v>41</v>
      </c>
      <c r="AQ7" s="74" t="s">
        <v>228</v>
      </c>
      <c r="AR7" s="74" t="s">
        <v>229</v>
      </c>
      <c r="AS7" s="74" t="s">
        <v>230</v>
      </c>
      <c r="AT7" s="74" t="s">
        <v>231</v>
      </c>
      <c r="AU7" s="73" t="s">
        <v>42</v>
      </c>
      <c r="AV7" s="74" t="s">
        <v>214</v>
      </c>
      <c r="AW7" s="74" t="s">
        <v>215</v>
      </c>
      <c r="AX7" s="74" t="s">
        <v>216</v>
      </c>
      <c r="AY7" s="74" t="s">
        <v>217</v>
      </c>
      <c r="AZ7" s="74" t="s">
        <v>218</v>
      </c>
      <c r="BA7" s="73" t="s">
        <v>43</v>
      </c>
      <c r="BB7" s="73" t="s">
        <v>46</v>
      </c>
      <c r="BC7" s="73" t="s">
        <v>48</v>
      </c>
      <c r="BD7" s="73" t="s">
        <v>50</v>
      </c>
      <c r="BE7" s="74" t="s">
        <v>232</v>
      </c>
      <c r="BF7" s="74" t="s">
        <v>233</v>
      </c>
      <c r="BG7" s="74" t="s">
        <v>234</v>
      </c>
      <c r="BH7" s="74" t="s">
        <v>235</v>
      </c>
      <c r="BI7" s="73" t="s">
        <v>51</v>
      </c>
      <c r="BJ7" s="74" t="s">
        <v>236</v>
      </c>
      <c r="BK7" s="74" t="s">
        <v>237</v>
      </c>
      <c r="BL7" s="74" t="s">
        <v>238</v>
      </c>
      <c r="BM7" s="74" t="s">
        <v>239</v>
      </c>
      <c r="BN7" s="73" t="s">
        <v>52</v>
      </c>
      <c r="BO7" s="74" t="s">
        <v>219</v>
      </c>
      <c r="BP7" s="74" t="s">
        <v>220</v>
      </c>
      <c r="BQ7" s="74" t="s">
        <v>221</v>
      </c>
      <c r="BR7" s="74" t="s">
        <v>222</v>
      </c>
      <c r="BS7" s="74" t="s">
        <v>223</v>
      </c>
      <c r="BT7" s="73" t="s">
        <v>54</v>
      </c>
      <c r="BU7" s="73" t="s">
        <v>57</v>
      </c>
      <c r="BV7" s="73" t="s">
        <v>58</v>
      </c>
      <c r="BW7" s="73" t="s">
        <v>60</v>
      </c>
      <c r="BX7" s="74" t="s">
        <v>240</v>
      </c>
      <c r="BY7" s="74" t="s">
        <v>241</v>
      </c>
      <c r="BZ7" s="74" t="s">
        <v>242</v>
      </c>
      <c r="CA7" s="74" t="s">
        <v>243</v>
      </c>
      <c r="CB7" s="73" t="s">
        <v>61</v>
      </c>
      <c r="CC7" s="74" t="s">
        <v>244</v>
      </c>
      <c r="CD7" s="74" t="s">
        <v>245</v>
      </c>
      <c r="CE7" s="74" t="s">
        <v>246</v>
      </c>
      <c r="CF7" s="74" t="s">
        <v>247</v>
      </c>
      <c r="CG7" s="73" t="s">
        <v>62</v>
      </c>
      <c r="CH7" s="75" t="s">
        <v>336</v>
      </c>
      <c r="CI7" s="73" t="s">
        <v>65</v>
      </c>
      <c r="CJ7" s="73" t="s">
        <v>68</v>
      </c>
      <c r="CK7" s="75" t="s">
        <v>337</v>
      </c>
      <c r="CL7" s="73" t="s">
        <v>69</v>
      </c>
      <c r="CM7" s="73" t="s">
        <v>296</v>
      </c>
      <c r="CN7" s="74" t="s">
        <v>296</v>
      </c>
      <c r="CO7" s="73" t="s">
        <v>71</v>
      </c>
      <c r="CP7" s="75" t="s">
        <v>338</v>
      </c>
      <c r="CQ7" s="73" t="s">
        <v>74</v>
      </c>
      <c r="CR7" s="73" t="s">
        <v>77</v>
      </c>
      <c r="CS7" s="75" t="s">
        <v>339</v>
      </c>
      <c r="CT7" s="73" t="s">
        <v>79</v>
      </c>
      <c r="CU7" s="73" t="s">
        <v>81</v>
      </c>
      <c r="CV7" s="74" t="s">
        <v>81</v>
      </c>
      <c r="CW7" s="73" t="s">
        <v>86</v>
      </c>
      <c r="CX7" s="75" t="s">
        <v>340</v>
      </c>
      <c r="CY7" s="73" t="s">
        <v>87</v>
      </c>
      <c r="CZ7" s="73" t="s">
        <v>89</v>
      </c>
      <c r="DA7" s="75" t="s">
        <v>341</v>
      </c>
      <c r="DB7" s="73" t="s">
        <v>91</v>
      </c>
      <c r="DC7" s="73" t="s">
        <v>93</v>
      </c>
      <c r="DD7" s="74" t="s">
        <v>93</v>
      </c>
      <c r="DE7" s="73" t="s">
        <v>96</v>
      </c>
      <c r="DF7" s="75" t="s">
        <v>342</v>
      </c>
      <c r="DG7" s="73" t="s">
        <v>98</v>
      </c>
      <c r="DH7" s="73" t="s">
        <v>100</v>
      </c>
      <c r="DI7" s="75" t="s">
        <v>343</v>
      </c>
      <c r="DJ7" s="73" t="s">
        <v>102</v>
      </c>
      <c r="DK7" s="73" t="s">
        <v>104</v>
      </c>
      <c r="DL7" s="74" t="s">
        <v>104</v>
      </c>
      <c r="DM7" s="73" t="s">
        <v>298</v>
      </c>
      <c r="DN7" s="74" t="s">
        <v>298</v>
      </c>
      <c r="DO7" s="73" t="s">
        <v>299</v>
      </c>
      <c r="DP7" s="74" t="s">
        <v>299</v>
      </c>
      <c r="DQ7" s="73" t="s">
        <v>300</v>
      </c>
      <c r="DR7" s="76" t="s">
        <v>300</v>
      </c>
    </row>
    <row r="8" spans="1:122" x14ac:dyDescent="0.25">
      <c r="A8" s="24"/>
      <c r="B8" s="24"/>
      <c r="I8" t="s">
        <v>117</v>
      </c>
      <c r="J8" t="s">
        <v>117</v>
      </c>
      <c r="K8" t="s">
        <v>250</v>
      </c>
      <c r="M8" t="s">
        <v>250</v>
      </c>
      <c r="N8" t="s">
        <v>249</v>
      </c>
      <c r="P8" s="77" t="s">
        <v>111</v>
      </c>
      <c r="Q8" s="78" t="s">
        <v>111</v>
      </c>
      <c r="R8" s="78" t="s">
        <v>112</v>
      </c>
      <c r="S8" s="78" t="s">
        <v>112</v>
      </c>
      <c r="T8" s="78" t="s">
        <v>113</v>
      </c>
      <c r="U8" s="78" t="s">
        <v>118</v>
      </c>
      <c r="V8" s="78" t="s">
        <v>115</v>
      </c>
      <c r="W8" s="79" t="s">
        <v>111</v>
      </c>
      <c r="X8" s="78" t="s">
        <v>115</v>
      </c>
      <c r="Y8" s="79" t="s">
        <v>111</v>
      </c>
      <c r="Z8" s="78" t="s">
        <v>115</v>
      </c>
      <c r="AA8" s="79" t="s">
        <v>111</v>
      </c>
      <c r="AB8" s="78" t="s">
        <v>118</v>
      </c>
      <c r="AC8" s="79" t="s">
        <v>111</v>
      </c>
      <c r="AD8" s="79" t="s">
        <v>118</v>
      </c>
      <c r="AE8" s="79" t="s">
        <v>111</v>
      </c>
      <c r="AF8" s="79" t="s">
        <v>111</v>
      </c>
      <c r="AG8" s="79" t="s">
        <v>117</v>
      </c>
      <c r="AH8" s="78" t="s">
        <v>118</v>
      </c>
      <c r="AI8" s="78" t="s">
        <v>111</v>
      </c>
      <c r="AJ8" s="78" t="s">
        <v>111</v>
      </c>
      <c r="AK8" s="78" t="s">
        <v>282</v>
      </c>
      <c r="AL8" s="79" t="s">
        <v>111</v>
      </c>
      <c r="AM8" s="79" t="s">
        <v>118</v>
      </c>
      <c r="AN8" s="79" t="s">
        <v>111</v>
      </c>
      <c r="AO8" s="79" t="s">
        <v>111</v>
      </c>
      <c r="AP8" s="78" t="s">
        <v>282</v>
      </c>
      <c r="AQ8" s="79" t="s">
        <v>111</v>
      </c>
      <c r="AR8" s="79" t="s">
        <v>118</v>
      </c>
      <c r="AS8" s="79" t="s">
        <v>111</v>
      </c>
      <c r="AT8" s="79" t="s">
        <v>111</v>
      </c>
      <c r="AU8" s="78" t="s">
        <v>118</v>
      </c>
      <c r="AV8" s="79" t="s">
        <v>111</v>
      </c>
      <c r="AW8" s="79" t="s">
        <v>118</v>
      </c>
      <c r="AX8" s="79" t="s">
        <v>111</v>
      </c>
      <c r="AY8" s="79" t="s">
        <v>111</v>
      </c>
      <c r="AZ8" s="79" t="s">
        <v>117</v>
      </c>
      <c r="BA8" s="78" t="s">
        <v>118</v>
      </c>
      <c r="BB8" s="78" t="s">
        <v>111</v>
      </c>
      <c r="BC8" s="78" t="s">
        <v>111</v>
      </c>
      <c r="BD8" s="78" t="s">
        <v>282</v>
      </c>
      <c r="BE8" s="79" t="s">
        <v>111</v>
      </c>
      <c r="BF8" s="79" t="s">
        <v>118</v>
      </c>
      <c r="BG8" s="79" t="s">
        <v>111</v>
      </c>
      <c r="BH8" s="79" t="s">
        <v>111</v>
      </c>
      <c r="BI8" s="78" t="s">
        <v>282</v>
      </c>
      <c r="BJ8" s="79" t="s">
        <v>111</v>
      </c>
      <c r="BK8" s="79" t="s">
        <v>118</v>
      </c>
      <c r="BL8" s="79" t="s">
        <v>111</v>
      </c>
      <c r="BM8" s="79" t="s">
        <v>111</v>
      </c>
      <c r="BN8" s="78" t="s">
        <v>118</v>
      </c>
      <c r="BO8" s="79" t="s">
        <v>111</v>
      </c>
      <c r="BP8" s="79" t="s">
        <v>118</v>
      </c>
      <c r="BQ8" s="79" t="s">
        <v>111</v>
      </c>
      <c r="BR8" s="79" t="s">
        <v>111</v>
      </c>
      <c r="BS8" s="79" t="s">
        <v>117</v>
      </c>
      <c r="BT8" s="78" t="s">
        <v>118</v>
      </c>
      <c r="BU8" s="78" t="s">
        <v>111</v>
      </c>
      <c r="BV8" s="78" t="s">
        <v>111</v>
      </c>
      <c r="BW8" s="78" t="s">
        <v>282</v>
      </c>
      <c r="BX8" s="79" t="s">
        <v>111</v>
      </c>
      <c r="BY8" s="79" t="s">
        <v>118</v>
      </c>
      <c r="BZ8" s="79" t="s">
        <v>111</v>
      </c>
      <c r="CA8" s="79" t="s">
        <v>111</v>
      </c>
      <c r="CB8" s="78" t="s">
        <v>282</v>
      </c>
      <c r="CC8" s="79" t="s">
        <v>111</v>
      </c>
      <c r="CD8" s="79" t="s">
        <v>118</v>
      </c>
      <c r="CE8" s="79" t="s">
        <v>111</v>
      </c>
      <c r="CF8" s="79" t="s">
        <v>111</v>
      </c>
      <c r="CG8" s="78" t="s">
        <v>117</v>
      </c>
      <c r="CH8" s="80" t="s">
        <v>117</v>
      </c>
      <c r="CI8" s="78" t="s">
        <v>118</v>
      </c>
      <c r="CJ8" s="78" t="s">
        <v>117</v>
      </c>
      <c r="CK8" s="80" t="s">
        <v>117</v>
      </c>
      <c r="CL8" s="78" t="s">
        <v>118</v>
      </c>
      <c r="CM8" s="78" t="s">
        <v>115</v>
      </c>
      <c r="CN8" s="79" t="s">
        <v>111</v>
      </c>
      <c r="CO8" s="78" t="s">
        <v>117</v>
      </c>
      <c r="CP8" s="80" t="s">
        <v>117</v>
      </c>
      <c r="CQ8" s="78" t="s">
        <v>118</v>
      </c>
      <c r="CR8" s="78" t="s">
        <v>117</v>
      </c>
      <c r="CS8" s="80" t="s">
        <v>117</v>
      </c>
      <c r="CT8" s="78" t="s">
        <v>118</v>
      </c>
      <c r="CU8" s="78" t="s">
        <v>115</v>
      </c>
      <c r="CV8" s="79" t="s">
        <v>111</v>
      </c>
      <c r="CW8" s="78" t="s">
        <v>117</v>
      </c>
      <c r="CX8" s="80" t="s">
        <v>117</v>
      </c>
      <c r="CY8" s="78" t="s">
        <v>118</v>
      </c>
      <c r="CZ8" s="78" t="s">
        <v>117</v>
      </c>
      <c r="DA8" s="80" t="s">
        <v>117</v>
      </c>
      <c r="DB8" s="78" t="s">
        <v>118</v>
      </c>
      <c r="DC8" s="78" t="s">
        <v>115</v>
      </c>
      <c r="DD8" s="79" t="s">
        <v>111</v>
      </c>
      <c r="DE8" s="78" t="s">
        <v>117</v>
      </c>
      <c r="DF8" s="80" t="s">
        <v>117</v>
      </c>
      <c r="DG8" s="78" t="s">
        <v>118</v>
      </c>
      <c r="DH8" s="78" t="s">
        <v>117</v>
      </c>
      <c r="DI8" s="80" t="s">
        <v>117</v>
      </c>
      <c r="DJ8" s="78" t="s">
        <v>118</v>
      </c>
      <c r="DK8" s="78" t="s">
        <v>115</v>
      </c>
      <c r="DL8" s="79" t="s">
        <v>111</v>
      </c>
      <c r="DM8" s="78" t="s">
        <v>195</v>
      </c>
      <c r="DN8" s="79" t="s">
        <v>111</v>
      </c>
      <c r="DO8" s="78" t="s">
        <v>195</v>
      </c>
      <c r="DP8" s="79" t="s">
        <v>111</v>
      </c>
      <c r="DQ8" s="78" t="s">
        <v>195</v>
      </c>
      <c r="DR8" s="81" t="s">
        <v>111</v>
      </c>
    </row>
    <row r="9" spans="1:122" s="55" customFormat="1" x14ac:dyDescent="0.25">
      <c r="A9" t="s">
        <v>369</v>
      </c>
      <c r="B9" s="71" t="s">
        <v>370</v>
      </c>
      <c r="C9" t="s">
        <v>379</v>
      </c>
      <c r="D9" t="s">
        <v>363</v>
      </c>
      <c r="E9" t="s">
        <v>367</v>
      </c>
      <c r="F9" t="s">
        <v>361</v>
      </c>
      <c r="G9" t="s">
        <v>365</v>
      </c>
      <c r="H9" t="s">
        <v>371</v>
      </c>
      <c r="I9" s="65">
        <v>0</v>
      </c>
      <c r="J9">
        <v>3.3170000000000002</v>
      </c>
      <c r="K9" t="s">
        <v>361</v>
      </c>
      <c r="L9" t="s">
        <v>372</v>
      </c>
      <c r="M9" t="s">
        <v>375</v>
      </c>
      <c r="N9">
        <v>371</v>
      </c>
      <c r="O9" s="25">
        <v>1</v>
      </c>
      <c r="P9" s="34">
        <v>143.31299999999999</v>
      </c>
      <c r="Q9" s="34">
        <v>147.61600000000001</v>
      </c>
      <c r="R9" s="34">
        <v>49.951000000000001</v>
      </c>
      <c r="S9" s="34">
        <v>50.085999999999999</v>
      </c>
      <c r="T9" s="34">
        <v>92.718879999999999</v>
      </c>
      <c r="U9" s="34">
        <v>861</v>
      </c>
      <c r="V9" s="34">
        <v>65</v>
      </c>
      <c r="W9" s="34">
        <v>17.62</v>
      </c>
      <c r="X9" s="34">
        <v>62</v>
      </c>
      <c r="Y9" s="34">
        <v>16.600000000000001</v>
      </c>
      <c r="Z9" s="34" t="s">
        <v>348</v>
      </c>
      <c r="AA9" s="34" t="s">
        <v>348</v>
      </c>
      <c r="AB9" s="34">
        <v>663</v>
      </c>
      <c r="AC9" s="34">
        <v>251.52</v>
      </c>
      <c r="AD9" s="34">
        <v>853</v>
      </c>
      <c r="AE9" s="34">
        <v>18.11</v>
      </c>
      <c r="AF9" s="34">
        <v>18.11</v>
      </c>
      <c r="AG9" s="34">
        <v>1.0309999999999999</v>
      </c>
      <c r="AH9" s="34">
        <v>-658</v>
      </c>
      <c r="AI9" s="34">
        <v>72.103999999999999</v>
      </c>
      <c r="AJ9" s="34">
        <v>74.072000000000003</v>
      </c>
      <c r="AK9" s="34">
        <v>0</v>
      </c>
      <c r="AL9" s="34">
        <v>233.4</v>
      </c>
      <c r="AM9" s="34">
        <v>823</v>
      </c>
      <c r="AN9" s="34">
        <v>36.229999999999997</v>
      </c>
      <c r="AO9" s="34">
        <v>36.229999999999997</v>
      </c>
      <c r="AP9" s="34">
        <v>0</v>
      </c>
      <c r="AQ9" s="34">
        <v>234.66</v>
      </c>
      <c r="AR9" s="34">
        <v>813</v>
      </c>
      <c r="AS9" s="34">
        <v>34.97</v>
      </c>
      <c r="AT9" s="34">
        <v>34.97</v>
      </c>
      <c r="AU9" s="34">
        <v>636</v>
      </c>
      <c r="AV9" s="34">
        <v>248.98</v>
      </c>
      <c r="AW9" s="34">
        <v>814</v>
      </c>
      <c r="AX9" s="34">
        <v>20.65</v>
      </c>
      <c r="AY9" s="34">
        <v>20.65</v>
      </c>
      <c r="AZ9" s="34">
        <v>1.0069999999999999</v>
      </c>
      <c r="BA9" s="34">
        <v>-636</v>
      </c>
      <c r="BB9" s="34">
        <v>75.897000000000006</v>
      </c>
      <c r="BC9" s="34">
        <v>76.825999999999993</v>
      </c>
      <c r="BD9" s="34">
        <v>0</v>
      </c>
      <c r="BE9" s="34">
        <v>233.4</v>
      </c>
      <c r="BF9" s="34">
        <v>788</v>
      </c>
      <c r="BG9" s="34">
        <v>36.65</v>
      </c>
      <c r="BH9" s="34">
        <v>36.229999999999997</v>
      </c>
      <c r="BI9" s="34">
        <v>0</v>
      </c>
      <c r="BJ9" s="34">
        <v>231.72</v>
      </c>
      <c r="BK9" s="34">
        <v>787</v>
      </c>
      <c r="BL9" s="34">
        <v>37.909999999999997</v>
      </c>
      <c r="BM9" s="34">
        <v>37.909999999999997</v>
      </c>
      <c r="BN9" s="34">
        <v>654</v>
      </c>
      <c r="BO9" s="34">
        <v>247.3</v>
      </c>
      <c r="BP9" s="34">
        <v>849</v>
      </c>
      <c r="BQ9" s="34">
        <v>22.33</v>
      </c>
      <c r="BR9" s="34">
        <v>22.33</v>
      </c>
      <c r="BS9" s="34">
        <v>1.008</v>
      </c>
      <c r="BT9" s="34">
        <v>-637</v>
      </c>
      <c r="BU9" s="34">
        <v>78.245000000000005</v>
      </c>
      <c r="BV9" s="34">
        <v>79.009</v>
      </c>
      <c r="BW9" s="34">
        <v>0</v>
      </c>
      <c r="BX9" s="34">
        <v>232.56</v>
      </c>
      <c r="BY9" s="34">
        <v>791</v>
      </c>
      <c r="BZ9" s="34">
        <v>37.07</v>
      </c>
      <c r="CA9" s="34">
        <v>37.07</v>
      </c>
      <c r="CB9" s="34">
        <v>0</v>
      </c>
      <c r="CC9" s="34">
        <v>229.61</v>
      </c>
      <c r="CD9" s="34">
        <v>795</v>
      </c>
      <c r="CE9" s="34">
        <v>40.020000000000003</v>
      </c>
      <c r="CF9" s="34">
        <v>40.020000000000003</v>
      </c>
      <c r="CG9" s="34">
        <v>2.7320000000000002</v>
      </c>
      <c r="CH9" s="34">
        <v>3.1669999999999998</v>
      </c>
      <c r="CI9" s="34">
        <v>434</v>
      </c>
      <c r="CJ9" s="34">
        <v>2.7269999999999999</v>
      </c>
      <c r="CK9" s="34">
        <v>3.1640000000000001</v>
      </c>
      <c r="CL9" s="34">
        <v>437</v>
      </c>
      <c r="CM9" s="34">
        <v>33</v>
      </c>
      <c r="CN9" s="34">
        <v>8.0229999999999997</v>
      </c>
      <c r="CO9" s="34">
        <v>2.6389999999999998</v>
      </c>
      <c r="CP9" s="34">
        <v>3.141</v>
      </c>
      <c r="CQ9" s="34">
        <v>502</v>
      </c>
      <c r="CR9" s="34">
        <v>2.6309999999999998</v>
      </c>
      <c r="CS9" s="34">
        <v>3.1389999999999998</v>
      </c>
      <c r="CT9" s="34">
        <v>508</v>
      </c>
      <c r="CU9" s="34">
        <v>-20</v>
      </c>
      <c r="CV9" s="34">
        <v>-5.3949999999999996</v>
      </c>
      <c r="CW9" s="34">
        <v>2.6520000000000001</v>
      </c>
      <c r="CX9" s="34">
        <v>3.141</v>
      </c>
      <c r="CY9" s="34">
        <v>489</v>
      </c>
      <c r="CZ9" s="34">
        <v>2.6440000000000001</v>
      </c>
      <c r="DA9" s="34">
        <v>3.1459999999999999</v>
      </c>
      <c r="DB9" s="34">
        <v>502</v>
      </c>
      <c r="DC9" s="34">
        <v>-6</v>
      </c>
      <c r="DD9" s="34">
        <v>-1.7070000000000001</v>
      </c>
      <c r="DE9" s="34">
        <v>2.6469999999999998</v>
      </c>
      <c r="DF9" s="34">
        <v>3.145</v>
      </c>
      <c r="DG9" s="34">
        <v>499</v>
      </c>
      <c r="DH9" s="34">
        <v>2.64</v>
      </c>
      <c r="DI9" s="34">
        <v>3.1379999999999999</v>
      </c>
      <c r="DJ9" s="34">
        <v>498</v>
      </c>
      <c r="DK9" s="34">
        <v>-17</v>
      </c>
      <c r="DL9" s="34">
        <v>-4.7119999999999997</v>
      </c>
      <c r="DM9" s="34">
        <v>-7</v>
      </c>
      <c r="DN9" s="34">
        <v>-19.890999999999998</v>
      </c>
      <c r="DO9" s="34">
        <v>-2</v>
      </c>
      <c r="DP9" s="34">
        <v>-6.2290000000000001</v>
      </c>
      <c r="DQ9" s="34">
        <v>-9</v>
      </c>
      <c r="DR9" s="34">
        <v>-24.614000000000001</v>
      </c>
    </row>
    <row r="10" spans="1:122" s="55" customFormat="1" x14ac:dyDescent="0.25">
      <c r="A10" t="s">
        <v>369</v>
      </c>
      <c r="B10" s="71" t="s">
        <v>370</v>
      </c>
      <c r="C10" t="s">
        <v>380</v>
      </c>
      <c r="D10" t="s">
        <v>363</v>
      </c>
      <c r="E10" t="s">
        <v>367</v>
      </c>
      <c r="F10" t="s">
        <v>361</v>
      </c>
      <c r="G10" t="s">
        <v>365</v>
      </c>
      <c r="H10" t="s">
        <v>371</v>
      </c>
      <c r="I10" s="65">
        <v>-0.05</v>
      </c>
      <c r="J10">
        <v>3.19</v>
      </c>
      <c r="K10" t="s">
        <v>361</v>
      </c>
      <c r="L10" t="s">
        <v>372</v>
      </c>
      <c r="M10" t="s">
        <v>368</v>
      </c>
      <c r="N10">
        <v>371</v>
      </c>
      <c r="O10" s="25">
        <v>1</v>
      </c>
      <c r="P10" s="34">
        <v>142.018</v>
      </c>
      <c r="Q10" s="34">
        <v>144.458</v>
      </c>
      <c r="R10" s="34">
        <v>49.939</v>
      </c>
      <c r="S10" s="34">
        <v>50.088000000000001</v>
      </c>
      <c r="T10" s="34">
        <v>92.718729999999994</v>
      </c>
      <c r="U10" s="34">
        <v>884</v>
      </c>
      <c r="V10" s="34">
        <v>63</v>
      </c>
      <c r="W10" s="34">
        <v>16.91</v>
      </c>
      <c r="X10" s="34">
        <v>56</v>
      </c>
      <c r="Y10" s="34">
        <v>15.2</v>
      </c>
      <c r="Z10" s="34" t="s">
        <v>348</v>
      </c>
      <c r="AA10" s="34" t="s">
        <v>348</v>
      </c>
      <c r="AB10" s="34">
        <v>672</v>
      </c>
      <c r="AC10" s="34">
        <v>251.52</v>
      </c>
      <c r="AD10" s="34">
        <v>874</v>
      </c>
      <c r="AE10" s="34">
        <v>18.12</v>
      </c>
      <c r="AF10" s="34">
        <v>17.690000000000001</v>
      </c>
      <c r="AG10" s="34">
        <v>1.0569999999999999</v>
      </c>
      <c r="AH10" s="34">
        <v>-668</v>
      </c>
      <c r="AI10" s="34">
        <v>69.578000000000003</v>
      </c>
      <c r="AJ10" s="34">
        <v>71.694999999999993</v>
      </c>
      <c r="AK10" s="34">
        <v>0</v>
      </c>
      <c r="AL10" s="34">
        <v>234.25</v>
      </c>
      <c r="AM10" s="34">
        <v>850</v>
      </c>
      <c r="AN10" s="34">
        <v>35.39</v>
      </c>
      <c r="AO10" s="34">
        <v>35.380000000000003</v>
      </c>
      <c r="AP10" s="34">
        <v>0</v>
      </c>
      <c r="AQ10" s="34">
        <v>231.29</v>
      </c>
      <c r="AR10" s="34">
        <v>846</v>
      </c>
      <c r="AS10" s="34">
        <v>38.340000000000003</v>
      </c>
      <c r="AT10" s="34">
        <v>38.340000000000003</v>
      </c>
      <c r="AU10" s="34">
        <v>654</v>
      </c>
      <c r="AV10" s="34">
        <v>249.41</v>
      </c>
      <c r="AW10" s="34">
        <v>853</v>
      </c>
      <c r="AX10" s="34">
        <v>20.23</v>
      </c>
      <c r="AY10" s="34">
        <v>20.22</v>
      </c>
      <c r="AZ10" s="34">
        <v>1.0369999999999999</v>
      </c>
      <c r="BA10" s="34">
        <v>-656</v>
      </c>
      <c r="BB10" s="34">
        <v>70.284000000000006</v>
      </c>
      <c r="BC10" s="34">
        <v>70.391999999999996</v>
      </c>
      <c r="BD10" s="34">
        <v>0</v>
      </c>
      <c r="BE10" s="34">
        <v>234.24</v>
      </c>
      <c r="BF10" s="34">
        <v>817</v>
      </c>
      <c r="BG10" s="34">
        <v>35.39</v>
      </c>
      <c r="BH10" s="34">
        <v>35.39</v>
      </c>
      <c r="BI10" s="34">
        <v>0</v>
      </c>
      <c r="BJ10" s="34">
        <v>232.14</v>
      </c>
      <c r="BK10" s="34">
        <v>810</v>
      </c>
      <c r="BL10" s="34">
        <v>37.49</v>
      </c>
      <c r="BM10" s="34">
        <v>37.5</v>
      </c>
      <c r="BN10" s="34">
        <v>666</v>
      </c>
      <c r="BO10" s="34">
        <v>249.84</v>
      </c>
      <c r="BP10" s="34">
        <v>886</v>
      </c>
      <c r="BQ10" s="34">
        <v>19.8</v>
      </c>
      <c r="BR10" s="34">
        <v>19.8</v>
      </c>
      <c r="BS10" s="34">
        <v>1.0449999999999999</v>
      </c>
      <c r="BT10" s="34">
        <v>-659</v>
      </c>
      <c r="BU10" s="34">
        <v>74.296999999999997</v>
      </c>
      <c r="BV10" s="34">
        <v>75.766000000000005</v>
      </c>
      <c r="BW10" s="34">
        <v>0</v>
      </c>
      <c r="BX10" s="34">
        <v>235.94</v>
      </c>
      <c r="BY10" s="34">
        <v>822</v>
      </c>
      <c r="BZ10" s="34">
        <v>33.700000000000003</v>
      </c>
      <c r="CA10" s="34">
        <v>33.700000000000003</v>
      </c>
      <c r="CB10" s="34">
        <v>0</v>
      </c>
      <c r="CC10" s="34">
        <v>229.19</v>
      </c>
      <c r="CD10" s="34">
        <v>832</v>
      </c>
      <c r="CE10" s="34">
        <v>40.869999999999997</v>
      </c>
      <c r="CF10" s="34">
        <v>40.450000000000003</v>
      </c>
      <c r="CG10" s="34">
        <v>2.669</v>
      </c>
      <c r="CH10" s="34">
        <v>3.1139999999999999</v>
      </c>
      <c r="CI10" s="34">
        <v>445</v>
      </c>
      <c r="CJ10" s="34">
        <v>2.665</v>
      </c>
      <c r="CK10" s="34">
        <v>3.1080000000000001</v>
      </c>
      <c r="CL10" s="34">
        <v>443</v>
      </c>
      <c r="CM10" s="69">
        <v>31</v>
      </c>
      <c r="CN10" s="34">
        <v>8.5079999999999991</v>
      </c>
      <c r="CO10" s="34">
        <v>2.57</v>
      </c>
      <c r="CP10" s="34">
        <v>3.0910000000000002</v>
      </c>
      <c r="CQ10" s="34">
        <v>520</v>
      </c>
      <c r="CR10" s="34">
        <v>2.5680000000000001</v>
      </c>
      <c r="CS10" s="34">
        <v>3.0870000000000002</v>
      </c>
      <c r="CT10" s="34">
        <v>519</v>
      </c>
      <c r="CU10" s="34">
        <v>-20</v>
      </c>
      <c r="CV10" s="34">
        <v>-5.08</v>
      </c>
      <c r="CW10" s="34">
        <v>2.5819999999999999</v>
      </c>
      <c r="CX10" s="34">
        <v>3.0920000000000001</v>
      </c>
      <c r="CY10" s="34">
        <v>511</v>
      </c>
      <c r="CZ10" s="34">
        <v>2.5779999999999998</v>
      </c>
      <c r="DA10" s="34">
        <v>3.093</v>
      </c>
      <c r="DB10" s="34">
        <v>515</v>
      </c>
      <c r="DC10" s="34">
        <v>2</v>
      </c>
      <c r="DD10" s="34">
        <v>0.28299999999999997</v>
      </c>
      <c r="DE10" s="34">
        <v>2.5760000000000001</v>
      </c>
      <c r="DF10" s="34">
        <v>3.0979999999999999</v>
      </c>
      <c r="DG10" s="34">
        <v>522</v>
      </c>
      <c r="DH10" s="34">
        <v>2.573</v>
      </c>
      <c r="DI10" s="34">
        <v>3.0859999999999999</v>
      </c>
      <c r="DJ10" s="34">
        <v>513</v>
      </c>
      <c r="DK10" s="34">
        <v>-17</v>
      </c>
      <c r="DL10" s="34">
        <v>-4.3209999999999997</v>
      </c>
      <c r="DM10" s="34">
        <v>-7</v>
      </c>
      <c r="DN10" s="34">
        <v>-18.344000000000001</v>
      </c>
      <c r="DO10" s="34">
        <v>-2</v>
      </c>
      <c r="DP10" s="34">
        <v>-4.1749999999999998</v>
      </c>
      <c r="DQ10" s="34">
        <v>-10</v>
      </c>
      <c r="DR10" s="34">
        <v>-25.965</v>
      </c>
    </row>
    <row r="11" spans="1:122" s="55" customFormat="1" x14ac:dyDescent="0.25">
      <c r="A11" t="s">
        <v>369</v>
      </c>
      <c r="B11" s="71" t="s">
        <v>370</v>
      </c>
      <c r="C11" t="s">
        <v>381</v>
      </c>
      <c r="D11" t="s">
        <v>363</v>
      </c>
      <c r="E11" t="s">
        <v>367</v>
      </c>
      <c r="F11" t="s">
        <v>361</v>
      </c>
      <c r="G11" t="s">
        <v>365</v>
      </c>
      <c r="H11" t="s">
        <v>371</v>
      </c>
      <c r="I11" s="65">
        <v>-0.05</v>
      </c>
      <c r="J11">
        <v>3.19</v>
      </c>
      <c r="K11" t="s">
        <v>361</v>
      </c>
      <c r="L11" t="s">
        <v>372</v>
      </c>
      <c r="M11" t="s">
        <v>366</v>
      </c>
      <c r="N11">
        <v>371</v>
      </c>
      <c r="O11" s="25">
        <v>1</v>
      </c>
      <c r="P11" s="34">
        <v>149.05799999999999</v>
      </c>
      <c r="Q11" s="34">
        <v>151.16999999999999</v>
      </c>
      <c r="R11" s="34">
        <v>49.944000000000003</v>
      </c>
      <c r="S11" s="34">
        <v>50.091000000000001</v>
      </c>
      <c r="T11" s="34">
        <v>92.718530000000001</v>
      </c>
      <c r="U11" s="34">
        <v>872</v>
      </c>
      <c r="V11" s="34">
        <v>61</v>
      </c>
      <c r="W11" s="34">
        <v>16.45</v>
      </c>
      <c r="X11" s="34">
        <v>56</v>
      </c>
      <c r="Y11" s="34">
        <v>15.23</v>
      </c>
      <c r="Z11" s="34" t="s">
        <v>348</v>
      </c>
      <c r="AA11" s="34" t="s">
        <v>348</v>
      </c>
      <c r="AB11" s="34">
        <v>650</v>
      </c>
      <c r="AC11" s="34">
        <v>248.99</v>
      </c>
      <c r="AD11" s="34">
        <v>854</v>
      </c>
      <c r="AE11" s="34">
        <v>20.65</v>
      </c>
      <c r="AF11" s="34">
        <v>20.64</v>
      </c>
      <c r="AG11" s="34">
        <v>1.0109999999999999</v>
      </c>
      <c r="AH11" s="34">
        <v>-649</v>
      </c>
      <c r="AI11" s="34">
        <v>70.120999999999995</v>
      </c>
      <c r="AJ11" s="70">
        <v>71.415999999999997</v>
      </c>
      <c r="AK11" s="34">
        <v>0</v>
      </c>
      <c r="AL11" s="34">
        <v>235.51</v>
      </c>
      <c r="AM11" s="34">
        <v>824</v>
      </c>
      <c r="AN11" s="34">
        <v>34.119999999999997</v>
      </c>
      <c r="AO11" s="34">
        <v>34.130000000000003</v>
      </c>
      <c r="AP11" s="34">
        <v>0</v>
      </c>
      <c r="AQ11" s="34">
        <v>232.56</v>
      </c>
      <c r="AR11" s="34">
        <v>813</v>
      </c>
      <c r="AS11" s="34">
        <v>37.07</v>
      </c>
      <c r="AT11" s="34">
        <v>37.07</v>
      </c>
      <c r="AU11" s="34">
        <v>641</v>
      </c>
      <c r="AV11" s="34">
        <v>248.56</v>
      </c>
      <c r="AW11" s="34">
        <v>828</v>
      </c>
      <c r="AX11" s="34">
        <v>21.07</v>
      </c>
      <c r="AY11" s="34">
        <v>21.07</v>
      </c>
      <c r="AZ11" s="34">
        <v>1.014</v>
      </c>
      <c r="BA11" s="34">
        <v>-647</v>
      </c>
      <c r="BB11" s="34">
        <v>75.155000000000001</v>
      </c>
      <c r="BC11" s="34">
        <v>77.320999999999998</v>
      </c>
      <c r="BD11" s="34">
        <v>0</v>
      </c>
      <c r="BE11" s="34">
        <v>232.56</v>
      </c>
      <c r="BF11" s="34">
        <v>791</v>
      </c>
      <c r="BG11" s="34">
        <v>37.07</v>
      </c>
      <c r="BH11" s="34">
        <v>37.07</v>
      </c>
      <c r="BI11" s="34">
        <v>0</v>
      </c>
      <c r="BJ11" s="34">
        <v>231.29</v>
      </c>
      <c r="BK11" s="34">
        <v>796</v>
      </c>
      <c r="BL11" s="34">
        <v>38.340000000000003</v>
      </c>
      <c r="BM11" s="34">
        <v>38.340000000000003</v>
      </c>
      <c r="BN11" s="34">
        <v>651</v>
      </c>
      <c r="BO11" s="34">
        <v>246.88</v>
      </c>
      <c r="BP11" s="34">
        <v>846</v>
      </c>
      <c r="BQ11" s="34">
        <v>22.76</v>
      </c>
      <c r="BR11" s="34">
        <v>22.33</v>
      </c>
      <c r="BS11" s="34">
        <v>1.0089999999999999</v>
      </c>
      <c r="BT11" s="34">
        <v>-641</v>
      </c>
      <c r="BU11" s="34">
        <v>75.823999999999998</v>
      </c>
      <c r="BV11" s="34">
        <v>76.614999999999995</v>
      </c>
      <c r="BW11" s="34">
        <v>0</v>
      </c>
      <c r="BX11" s="34">
        <v>234.24</v>
      </c>
      <c r="BY11" s="34">
        <v>791</v>
      </c>
      <c r="BZ11" s="34">
        <v>35.39</v>
      </c>
      <c r="CA11" s="34">
        <v>35.39</v>
      </c>
      <c r="CB11" s="34">
        <v>0</v>
      </c>
      <c r="CC11" s="34">
        <v>231.3</v>
      </c>
      <c r="CD11" s="34">
        <v>795</v>
      </c>
      <c r="CE11" s="34">
        <v>38.340000000000003</v>
      </c>
      <c r="CF11" s="34">
        <v>38.340000000000003</v>
      </c>
      <c r="CG11" s="34">
        <v>2.67</v>
      </c>
      <c r="CH11" s="34">
        <v>3.109</v>
      </c>
      <c r="CI11" s="34">
        <v>439</v>
      </c>
      <c r="CJ11" s="34">
        <v>2.6659999999999999</v>
      </c>
      <c r="CK11" s="34">
        <v>3.1030000000000002</v>
      </c>
      <c r="CL11" s="34">
        <v>437</v>
      </c>
      <c r="CM11" s="34">
        <v>31</v>
      </c>
      <c r="CN11" s="34">
        <v>9.3979999999999997</v>
      </c>
      <c r="CO11" s="34">
        <v>2.5779999999999998</v>
      </c>
      <c r="CP11" s="34">
        <v>3.08</v>
      </c>
      <c r="CQ11" s="34">
        <v>502</v>
      </c>
      <c r="CR11" s="34">
        <v>2.573</v>
      </c>
      <c r="CS11" s="34">
        <v>3.0779999999999998</v>
      </c>
      <c r="CT11" s="34">
        <v>505</v>
      </c>
      <c r="CU11" s="34">
        <v>-19</v>
      </c>
      <c r="CV11" s="34">
        <v>-5.3879999999999999</v>
      </c>
      <c r="CW11" s="34">
        <v>2.589</v>
      </c>
      <c r="CX11" s="34">
        <v>3.0830000000000002</v>
      </c>
      <c r="CY11" s="34">
        <v>494</v>
      </c>
      <c r="CZ11" s="34">
        <v>2.5859999999999999</v>
      </c>
      <c r="DA11" s="34">
        <v>3.0830000000000002</v>
      </c>
      <c r="DB11" s="34">
        <v>497</v>
      </c>
      <c r="DC11" s="34">
        <v>0.3</v>
      </c>
      <c r="DD11" s="34">
        <v>-0.09</v>
      </c>
      <c r="DE11" s="34">
        <v>2.5859999999999999</v>
      </c>
      <c r="DF11" s="34">
        <v>3.0880000000000001</v>
      </c>
      <c r="DG11" s="34">
        <v>503</v>
      </c>
      <c r="DH11" s="34">
        <v>2.58</v>
      </c>
      <c r="DI11" s="34">
        <v>3.077</v>
      </c>
      <c r="DJ11" s="34">
        <v>497</v>
      </c>
      <c r="DK11" s="34">
        <v>-18</v>
      </c>
      <c r="DL11" s="34">
        <v>-5.5869999999999997</v>
      </c>
      <c r="DM11" s="34">
        <v>-7</v>
      </c>
      <c r="DN11" s="34">
        <v>-19.055</v>
      </c>
      <c r="DO11" s="34">
        <v>-2</v>
      </c>
      <c r="DP11" s="34">
        <v>-5.7039999999999997</v>
      </c>
      <c r="DQ11" s="34">
        <v>-9</v>
      </c>
      <c r="DR11" s="34">
        <v>-23.306999999999999</v>
      </c>
    </row>
    <row r="12" spans="1:122" s="55" customFormat="1" x14ac:dyDescent="0.25">
      <c r="A12" t="s">
        <v>369</v>
      </c>
      <c r="B12" s="71" t="s">
        <v>370</v>
      </c>
      <c r="C12" t="s">
        <v>382</v>
      </c>
      <c r="D12" t="s">
        <v>363</v>
      </c>
      <c r="E12" t="s">
        <v>367</v>
      </c>
      <c r="F12" t="s">
        <v>361</v>
      </c>
      <c r="G12" t="s">
        <v>365</v>
      </c>
      <c r="H12" t="s">
        <v>371</v>
      </c>
      <c r="I12" s="65">
        <v>0.05</v>
      </c>
      <c r="J12">
        <v>3.464</v>
      </c>
      <c r="K12" t="s">
        <v>361</v>
      </c>
      <c r="L12" t="s">
        <v>372</v>
      </c>
      <c r="M12" t="s">
        <v>366</v>
      </c>
      <c r="N12">
        <v>371</v>
      </c>
      <c r="O12" s="25">
        <v>1</v>
      </c>
      <c r="P12" s="34">
        <v>139.18899999999999</v>
      </c>
      <c r="Q12" s="34">
        <v>140.69900000000001</v>
      </c>
      <c r="R12" s="34">
        <v>49.951000000000001</v>
      </c>
      <c r="S12" s="34">
        <v>50.084000000000003</v>
      </c>
      <c r="T12" s="34">
        <v>92.718739999999997</v>
      </c>
      <c r="U12" s="34">
        <v>859</v>
      </c>
      <c r="V12" s="34">
        <v>64</v>
      </c>
      <c r="W12" s="34">
        <v>17.23</v>
      </c>
      <c r="X12" s="34">
        <v>54</v>
      </c>
      <c r="Y12" s="34">
        <v>14.45</v>
      </c>
      <c r="Z12" s="34" t="s">
        <v>348</v>
      </c>
      <c r="AA12" s="34" t="s">
        <v>348</v>
      </c>
      <c r="AB12" s="34">
        <v>664</v>
      </c>
      <c r="AC12" s="34">
        <v>251.1</v>
      </c>
      <c r="AD12" s="34">
        <v>875</v>
      </c>
      <c r="AE12" s="34">
        <v>18.54</v>
      </c>
      <c r="AF12" s="34">
        <v>18.11</v>
      </c>
      <c r="AG12" s="34">
        <v>1.028</v>
      </c>
      <c r="AH12" s="34">
        <v>-654</v>
      </c>
      <c r="AI12" s="34">
        <v>69.337000000000003</v>
      </c>
      <c r="AJ12" s="34">
        <v>71.316999999999993</v>
      </c>
      <c r="AK12" s="34">
        <v>0</v>
      </c>
      <c r="AL12" s="34">
        <v>230.04</v>
      </c>
      <c r="AM12" s="34">
        <v>788</v>
      </c>
      <c r="AN12" s="34">
        <v>39.6</v>
      </c>
      <c r="AO12" s="34">
        <v>39.6</v>
      </c>
      <c r="AP12" s="34">
        <v>0</v>
      </c>
      <c r="AQ12" s="34">
        <v>228.34</v>
      </c>
      <c r="AR12" s="34">
        <v>783</v>
      </c>
      <c r="AS12" s="34">
        <v>41.29</v>
      </c>
      <c r="AT12" s="34">
        <v>41.29</v>
      </c>
      <c r="AU12" s="34">
        <v>651</v>
      </c>
      <c r="AV12" s="34">
        <v>247.73</v>
      </c>
      <c r="AW12" s="34">
        <v>831</v>
      </c>
      <c r="AX12" s="34">
        <v>21.91</v>
      </c>
      <c r="AY12" s="34">
        <v>21.91</v>
      </c>
      <c r="AZ12" s="34">
        <v>1.0389999999999999</v>
      </c>
      <c r="BA12" s="34">
        <v>-649</v>
      </c>
      <c r="BB12" s="34">
        <v>77.721000000000004</v>
      </c>
      <c r="BC12" s="34">
        <v>77.242999999999995</v>
      </c>
      <c r="BD12" s="34">
        <v>0</v>
      </c>
      <c r="BE12" s="34">
        <v>232.98</v>
      </c>
      <c r="BF12" s="34">
        <v>810</v>
      </c>
      <c r="BG12" s="34">
        <v>36.65</v>
      </c>
      <c r="BH12" s="34">
        <v>36.659999999999997</v>
      </c>
      <c r="BI12" s="34">
        <v>0</v>
      </c>
      <c r="BJ12" s="34">
        <v>232.14</v>
      </c>
      <c r="BK12" s="34">
        <v>812</v>
      </c>
      <c r="BL12" s="34">
        <v>37.49</v>
      </c>
      <c r="BM12" s="34">
        <v>37.5</v>
      </c>
      <c r="BN12" s="34">
        <v>659</v>
      </c>
      <c r="BO12" s="34">
        <v>249.42</v>
      </c>
      <c r="BP12" s="34">
        <v>865</v>
      </c>
      <c r="BQ12" s="34">
        <v>20.22</v>
      </c>
      <c r="BR12" s="34">
        <v>20.22</v>
      </c>
      <c r="BS12" s="34">
        <v>1.032</v>
      </c>
      <c r="BT12" s="34">
        <v>-644</v>
      </c>
      <c r="BU12" s="34">
        <v>75.254000000000005</v>
      </c>
      <c r="BV12" s="34">
        <v>78.233000000000004</v>
      </c>
      <c r="BW12" s="34">
        <v>0</v>
      </c>
      <c r="BX12" s="34">
        <v>233.82</v>
      </c>
      <c r="BY12" s="34">
        <v>813</v>
      </c>
      <c r="BZ12" s="34">
        <v>35.81</v>
      </c>
      <c r="CA12" s="34">
        <v>35.81</v>
      </c>
      <c r="CB12" s="34">
        <v>0</v>
      </c>
      <c r="CC12" s="34">
        <v>231.3</v>
      </c>
      <c r="CD12" s="34">
        <v>810</v>
      </c>
      <c r="CE12" s="34">
        <v>38.340000000000003</v>
      </c>
      <c r="CF12" s="34">
        <v>38.340000000000003</v>
      </c>
      <c r="CG12" s="34">
        <v>2.794</v>
      </c>
      <c r="CH12" s="34">
        <v>3.2290000000000001</v>
      </c>
      <c r="CI12" s="34">
        <v>435</v>
      </c>
      <c r="CJ12" s="34">
        <v>2.7890000000000001</v>
      </c>
      <c r="CK12" s="34">
        <v>3.226</v>
      </c>
      <c r="CL12" s="34">
        <v>437</v>
      </c>
      <c r="CM12" s="34">
        <v>28</v>
      </c>
      <c r="CN12" s="34">
        <v>7.4470000000000001</v>
      </c>
      <c r="CO12" s="34">
        <v>2.6970000000000001</v>
      </c>
      <c r="CP12" s="34">
        <v>3.206</v>
      </c>
      <c r="CQ12" s="34">
        <v>509</v>
      </c>
      <c r="CR12" s="34">
        <v>2.6920000000000002</v>
      </c>
      <c r="CS12" s="34">
        <v>3.2040000000000002</v>
      </c>
      <c r="CT12" s="34">
        <v>511</v>
      </c>
      <c r="CU12" s="34">
        <v>-13</v>
      </c>
      <c r="CV12" s="34">
        <v>-3.335</v>
      </c>
      <c r="CW12" s="34">
        <v>2.7050000000000001</v>
      </c>
      <c r="CX12" s="34">
        <v>3.2090000000000001</v>
      </c>
      <c r="CY12" s="34">
        <v>504</v>
      </c>
      <c r="CZ12" s="34">
        <v>2.702</v>
      </c>
      <c r="DA12" s="34">
        <v>3.2109999999999999</v>
      </c>
      <c r="DB12" s="34">
        <v>510</v>
      </c>
      <c r="DC12" s="69">
        <v>4</v>
      </c>
      <c r="DD12" s="34">
        <v>0.875</v>
      </c>
      <c r="DE12" s="34">
        <v>2.7</v>
      </c>
      <c r="DF12" s="34">
        <v>3.2149999999999999</v>
      </c>
      <c r="DG12" s="34">
        <v>515</v>
      </c>
      <c r="DH12" s="34">
        <v>2.6970000000000001</v>
      </c>
      <c r="DI12" s="34">
        <v>3.2040000000000002</v>
      </c>
      <c r="DJ12" s="34">
        <v>507</v>
      </c>
      <c r="DK12" s="34">
        <v>-16</v>
      </c>
      <c r="DL12" s="34">
        <v>-3.7610000000000001</v>
      </c>
      <c r="DM12" s="34">
        <v>-7</v>
      </c>
      <c r="DN12" s="34">
        <v>-19.102</v>
      </c>
      <c r="DO12" s="34">
        <v>-3</v>
      </c>
      <c r="DP12" s="34">
        <v>-7.9489999999999998</v>
      </c>
      <c r="DQ12" s="34">
        <v>-10</v>
      </c>
      <c r="DR12" s="34">
        <v>-25.917000000000002</v>
      </c>
    </row>
    <row r="13" spans="1:122" s="55" customFormat="1" x14ac:dyDescent="0.25">
      <c r="A13" t="s">
        <v>369</v>
      </c>
      <c r="B13" s="71" t="s">
        <v>370</v>
      </c>
      <c r="C13" t="s">
        <v>383</v>
      </c>
      <c r="D13" t="s">
        <v>363</v>
      </c>
      <c r="E13" t="s">
        <v>367</v>
      </c>
      <c r="F13" t="s">
        <v>361</v>
      </c>
      <c r="G13" t="s">
        <v>365</v>
      </c>
      <c r="H13" t="s">
        <v>371</v>
      </c>
      <c r="I13" s="65">
        <v>0.05</v>
      </c>
      <c r="J13">
        <v>3.464</v>
      </c>
      <c r="K13" t="s">
        <v>361</v>
      </c>
      <c r="L13" t="s">
        <v>372</v>
      </c>
      <c r="M13" t="s">
        <v>368</v>
      </c>
      <c r="N13">
        <v>371</v>
      </c>
      <c r="O13" s="25">
        <v>1</v>
      </c>
      <c r="P13" s="34">
        <v>138.76499999999999</v>
      </c>
      <c r="Q13" s="34">
        <v>139.12899999999999</v>
      </c>
      <c r="R13" s="34">
        <v>49.942</v>
      </c>
      <c r="S13" s="34">
        <v>50.078000000000003</v>
      </c>
      <c r="T13" s="34">
        <v>92.718869999999995</v>
      </c>
      <c r="U13" s="34">
        <v>850</v>
      </c>
      <c r="V13" s="34">
        <v>61</v>
      </c>
      <c r="W13" s="34">
        <v>16.45</v>
      </c>
      <c r="X13" s="34">
        <v>54</v>
      </c>
      <c r="Y13" s="34">
        <v>14.49</v>
      </c>
      <c r="Z13" s="34" t="s">
        <v>348</v>
      </c>
      <c r="AA13" s="34" t="s">
        <v>348</v>
      </c>
      <c r="AB13" s="34">
        <v>650</v>
      </c>
      <c r="AC13" s="34">
        <v>250.26</v>
      </c>
      <c r="AD13" s="34">
        <v>882</v>
      </c>
      <c r="AE13" s="34">
        <v>19.37</v>
      </c>
      <c r="AF13" s="34">
        <v>19.37</v>
      </c>
      <c r="AG13" s="34">
        <v>1.004</v>
      </c>
      <c r="AH13" s="34">
        <v>-651</v>
      </c>
      <c r="AI13" s="34">
        <v>67.762</v>
      </c>
      <c r="AJ13" s="34">
        <v>69.242999999999995</v>
      </c>
      <c r="AK13" s="34">
        <v>0</v>
      </c>
      <c r="AL13" s="34">
        <v>230.02</v>
      </c>
      <c r="AM13" s="34">
        <v>796</v>
      </c>
      <c r="AN13" s="34">
        <v>39.61</v>
      </c>
      <c r="AO13" s="34">
        <v>39.61</v>
      </c>
      <c r="AP13" s="34">
        <v>0</v>
      </c>
      <c r="AQ13" s="34">
        <v>231.3</v>
      </c>
      <c r="AR13" s="34">
        <v>795</v>
      </c>
      <c r="AS13" s="34">
        <v>38.33</v>
      </c>
      <c r="AT13" s="34">
        <v>38.33</v>
      </c>
      <c r="AU13" s="34">
        <v>645</v>
      </c>
      <c r="AV13" s="34">
        <v>246.88</v>
      </c>
      <c r="AW13" s="34">
        <v>839</v>
      </c>
      <c r="AX13" s="34">
        <v>22.75</v>
      </c>
      <c r="AY13" s="34">
        <v>22.75</v>
      </c>
      <c r="AZ13" s="34">
        <v>1.002</v>
      </c>
      <c r="BA13" s="34">
        <v>-647</v>
      </c>
      <c r="BB13" s="34">
        <v>72.012</v>
      </c>
      <c r="BC13" s="34">
        <v>72.289000000000001</v>
      </c>
      <c r="BD13" s="34">
        <v>0</v>
      </c>
      <c r="BE13" s="34">
        <v>232.14</v>
      </c>
      <c r="BF13" s="34">
        <v>787</v>
      </c>
      <c r="BG13" s="34">
        <v>37.49</v>
      </c>
      <c r="BH13" s="34">
        <v>37.49</v>
      </c>
      <c r="BI13" s="34">
        <v>0</v>
      </c>
      <c r="BJ13" s="34">
        <v>229.61</v>
      </c>
      <c r="BK13" s="34">
        <v>787</v>
      </c>
      <c r="BL13" s="34">
        <v>40.020000000000003</v>
      </c>
      <c r="BM13" s="34">
        <v>40.020000000000003</v>
      </c>
      <c r="BN13" s="34">
        <v>661</v>
      </c>
      <c r="BO13" s="34">
        <v>246.88</v>
      </c>
      <c r="BP13" s="34">
        <v>881</v>
      </c>
      <c r="BQ13" s="34">
        <v>22.75</v>
      </c>
      <c r="BR13" s="34">
        <v>22.75</v>
      </c>
      <c r="BS13" s="34">
        <v>1.0149999999999999</v>
      </c>
      <c r="BT13" s="34">
        <v>-650</v>
      </c>
      <c r="BU13" s="34">
        <v>74.358000000000004</v>
      </c>
      <c r="BV13" s="34">
        <v>76.597999999999999</v>
      </c>
      <c r="BW13" s="34">
        <v>0</v>
      </c>
      <c r="BX13" s="34">
        <v>231.29</v>
      </c>
      <c r="BY13" s="34">
        <v>792</v>
      </c>
      <c r="BZ13" s="34">
        <v>38.340000000000003</v>
      </c>
      <c r="CA13" s="34">
        <v>38.340000000000003</v>
      </c>
      <c r="CB13" s="34">
        <v>0</v>
      </c>
      <c r="CC13" s="34">
        <v>230.45</v>
      </c>
      <c r="CD13" s="34">
        <v>792</v>
      </c>
      <c r="CE13" s="34">
        <v>39.18</v>
      </c>
      <c r="CF13" s="34">
        <v>39.18</v>
      </c>
      <c r="CG13" s="34">
        <v>2.7989999999999999</v>
      </c>
      <c r="CH13" s="34">
        <v>3.2290000000000001</v>
      </c>
      <c r="CI13" s="34">
        <v>430</v>
      </c>
      <c r="CJ13" s="34">
        <v>2.7949999999999999</v>
      </c>
      <c r="CK13" s="34">
        <v>3.2269999999999999</v>
      </c>
      <c r="CL13" s="34">
        <v>432</v>
      </c>
      <c r="CM13" s="34">
        <v>29</v>
      </c>
      <c r="CN13" s="34">
        <v>7.4889999999999999</v>
      </c>
      <c r="CO13" s="34">
        <v>2.7080000000000002</v>
      </c>
      <c r="CP13" s="34">
        <v>3.2010000000000001</v>
      </c>
      <c r="CQ13" s="34">
        <v>493</v>
      </c>
      <c r="CR13" s="34">
        <v>2.7</v>
      </c>
      <c r="CS13" s="34">
        <v>3.2010000000000001</v>
      </c>
      <c r="CT13" s="34">
        <v>501</v>
      </c>
      <c r="CU13" s="69">
        <v>-10</v>
      </c>
      <c r="CV13" s="34">
        <v>-2.82</v>
      </c>
      <c r="CW13" s="34">
        <v>2.7130000000000001</v>
      </c>
      <c r="CX13" s="34">
        <v>3.206</v>
      </c>
      <c r="CY13" s="34">
        <v>493</v>
      </c>
      <c r="CZ13" s="34">
        <v>2.7090000000000001</v>
      </c>
      <c r="DA13" s="34">
        <v>3.2090000000000001</v>
      </c>
      <c r="DB13" s="34">
        <v>500</v>
      </c>
      <c r="DC13" s="34">
        <v>3</v>
      </c>
      <c r="DD13" s="34">
        <v>0.67200000000000004</v>
      </c>
      <c r="DE13" s="34">
        <v>2.71</v>
      </c>
      <c r="DF13" s="34">
        <v>3.2109999999999999</v>
      </c>
      <c r="DG13" s="34">
        <v>501</v>
      </c>
      <c r="DH13" s="34">
        <v>2.7040000000000002</v>
      </c>
      <c r="DI13" s="34">
        <v>3.2010000000000001</v>
      </c>
      <c r="DJ13" s="34">
        <v>497</v>
      </c>
      <c r="DK13" s="34">
        <v>-15</v>
      </c>
      <c r="DL13" s="34">
        <v>-3.3839999999999999</v>
      </c>
      <c r="DM13" s="34">
        <v>-7</v>
      </c>
      <c r="DN13" s="34">
        <v>-19.84</v>
      </c>
      <c r="DO13" s="34">
        <v>-2</v>
      </c>
      <c r="DP13" s="34">
        <v>-5.1849999999999996</v>
      </c>
      <c r="DQ13" s="34">
        <v>-8</v>
      </c>
      <c r="DR13" s="34">
        <v>-21.911000000000001</v>
      </c>
    </row>
    <row r="14" spans="1:122" s="55" customFormat="1" x14ac:dyDescent="0.25">
      <c r="A14" t="s">
        <v>369</v>
      </c>
      <c r="B14" s="71" t="s">
        <v>399</v>
      </c>
      <c r="C14" t="s">
        <v>404</v>
      </c>
      <c r="D14" t="s">
        <v>363</v>
      </c>
      <c r="E14" t="s">
        <v>367</v>
      </c>
      <c r="F14" t="s">
        <v>361</v>
      </c>
      <c r="G14" t="s">
        <v>365</v>
      </c>
      <c r="H14" t="s">
        <v>371</v>
      </c>
      <c r="I14" s="65">
        <v>0</v>
      </c>
      <c r="J14">
        <v>3.3170000000000002</v>
      </c>
      <c r="K14" t="s">
        <v>361</v>
      </c>
      <c r="L14" t="s">
        <v>372</v>
      </c>
      <c r="M14" t="s">
        <v>375</v>
      </c>
      <c r="N14">
        <v>371</v>
      </c>
      <c r="O14" s="25">
        <v>1</v>
      </c>
      <c r="P14" s="34">
        <v>142.78700000000001</v>
      </c>
      <c r="Q14" s="34">
        <v>139.76499999999999</v>
      </c>
      <c r="R14" s="34">
        <v>49.94</v>
      </c>
      <c r="S14" s="34">
        <v>50.076000000000001</v>
      </c>
      <c r="T14" s="34">
        <v>92.719359999999995</v>
      </c>
      <c r="U14" s="34">
        <v>857</v>
      </c>
      <c r="V14" s="34">
        <v>73</v>
      </c>
      <c r="W14" s="34">
        <v>19.57</v>
      </c>
      <c r="X14" s="34">
        <v>61</v>
      </c>
      <c r="Y14" s="34">
        <v>16.45</v>
      </c>
      <c r="Z14" s="34" t="s">
        <v>348</v>
      </c>
      <c r="AA14" s="34" t="s">
        <v>348</v>
      </c>
      <c r="AB14" s="34">
        <v>670</v>
      </c>
      <c r="AC14" s="34">
        <v>250.25</v>
      </c>
      <c r="AD14" s="34">
        <v>849</v>
      </c>
      <c r="AE14" s="34">
        <v>19.38</v>
      </c>
      <c r="AF14" s="34">
        <v>19.38</v>
      </c>
      <c r="AG14" s="34">
        <v>1.0189999999999999</v>
      </c>
      <c r="AH14" s="34">
        <v>-649</v>
      </c>
      <c r="AI14" s="34">
        <v>70.844999999999999</v>
      </c>
      <c r="AJ14" s="34">
        <v>71.024000000000001</v>
      </c>
      <c r="AK14" s="34">
        <v>0</v>
      </c>
      <c r="AL14" s="34">
        <v>232.98</v>
      </c>
      <c r="AM14" s="34">
        <v>816</v>
      </c>
      <c r="AN14" s="34">
        <v>36.65</v>
      </c>
      <c r="AO14" s="34">
        <v>36.65</v>
      </c>
      <c r="AP14" s="34">
        <v>0</v>
      </c>
      <c r="AQ14" s="34">
        <v>230.03</v>
      </c>
      <c r="AR14" s="34">
        <v>799</v>
      </c>
      <c r="AS14" s="34">
        <v>39.6</v>
      </c>
      <c r="AT14" s="34">
        <v>39.6</v>
      </c>
      <c r="AU14" s="34">
        <v>673</v>
      </c>
      <c r="AV14" s="34">
        <v>247.3</v>
      </c>
      <c r="AW14" s="34">
        <v>831</v>
      </c>
      <c r="AX14" s="34">
        <v>22.75</v>
      </c>
      <c r="AY14" s="34">
        <v>22.33</v>
      </c>
      <c r="AZ14" s="34">
        <v>1.0189999999999999</v>
      </c>
      <c r="BA14" s="34">
        <v>-635</v>
      </c>
      <c r="BB14" s="34">
        <v>69.400000000000006</v>
      </c>
      <c r="BC14" s="34">
        <v>70.155000000000001</v>
      </c>
      <c r="BD14" s="34">
        <v>0</v>
      </c>
      <c r="BE14" s="34">
        <v>229.6</v>
      </c>
      <c r="BF14" s="34">
        <v>799</v>
      </c>
      <c r="BG14" s="34">
        <v>40.03</v>
      </c>
      <c r="BH14" s="34">
        <v>40.03</v>
      </c>
      <c r="BI14" s="34">
        <v>0</v>
      </c>
      <c r="BJ14" s="34">
        <v>225.82</v>
      </c>
      <c r="BK14" s="34">
        <v>797</v>
      </c>
      <c r="BL14" s="34">
        <v>43.81</v>
      </c>
      <c r="BM14" s="34">
        <v>43.81</v>
      </c>
      <c r="BN14" s="34">
        <v>674</v>
      </c>
      <c r="BO14" s="34">
        <v>245.2</v>
      </c>
      <c r="BP14" s="34">
        <v>866</v>
      </c>
      <c r="BQ14" s="34">
        <v>24.85</v>
      </c>
      <c r="BR14" s="34">
        <v>24.43</v>
      </c>
      <c r="BS14" s="34">
        <v>1.0249999999999999</v>
      </c>
      <c r="BT14" s="34">
        <v>-633</v>
      </c>
      <c r="BU14" s="34">
        <v>73.793000000000006</v>
      </c>
      <c r="BV14" s="34">
        <v>76.575000000000003</v>
      </c>
      <c r="BW14" s="34">
        <v>0</v>
      </c>
      <c r="BX14" s="34">
        <v>230.87</v>
      </c>
      <c r="BY14" s="34">
        <v>822</v>
      </c>
      <c r="BZ14" s="34">
        <v>38.76</v>
      </c>
      <c r="CA14" s="34">
        <v>38.76</v>
      </c>
      <c r="CB14" s="34">
        <v>0</v>
      </c>
      <c r="CC14" s="34">
        <v>227.5</v>
      </c>
      <c r="CD14" s="34">
        <v>806</v>
      </c>
      <c r="CE14" s="34">
        <v>42.13</v>
      </c>
      <c r="CF14" s="34">
        <v>42.13</v>
      </c>
      <c r="CG14" s="34">
        <v>2.7280000000000002</v>
      </c>
      <c r="CH14" s="34">
        <v>3.16</v>
      </c>
      <c r="CI14" s="34">
        <v>432</v>
      </c>
      <c r="CJ14" s="34">
        <v>2.7069999999999999</v>
      </c>
      <c r="CK14" s="34">
        <v>3.141</v>
      </c>
      <c r="CL14" s="34">
        <v>434</v>
      </c>
      <c r="CM14" s="34">
        <v>26</v>
      </c>
      <c r="CN14" s="34">
        <v>7.8680000000000003</v>
      </c>
      <c r="CO14" s="34">
        <v>2.6309999999999998</v>
      </c>
      <c r="CP14" s="34">
        <v>3.133</v>
      </c>
      <c r="CQ14" s="34">
        <v>503</v>
      </c>
      <c r="CR14" s="34">
        <v>2.62</v>
      </c>
      <c r="CS14" s="34">
        <v>3.1240000000000001</v>
      </c>
      <c r="CT14" s="34">
        <v>503</v>
      </c>
      <c r="CU14" s="34">
        <v>-14</v>
      </c>
      <c r="CV14" s="34">
        <v>-3.6819999999999999</v>
      </c>
      <c r="CW14" s="34">
        <v>2.6389999999999998</v>
      </c>
      <c r="CX14" s="34">
        <v>3.1379999999999999</v>
      </c>
      <c r="CY14" s="34">
        <v>500</v>
      </c>
      <c r="CZ14" s="34">
        <v>2.6110000000000002</v>
      </c>
      <c r="DA14" s="34">
        <v>3.1179999999999999</v>
      </c>
      <c r="DB14" s="34">
        <v>506</v>
      </c>
      <c r="DC14" s="34">
        <v>-7</v>
      </c>
      <c r="DD14" s="34">
        <v>-2.2639999999999998</v>
      </c>
      <c r="DE14" s="34">
        <v>2.633</v>
      </c>
      <c r="DF14" s="34">
        <v>3.141</v>
      </c>
      <c r="DG14" s="34">
        <v>507</v>
      </c>
      <c r="DH14" s="34">
        <v>2.613</v>
      </c>
      <c r="DI14" s="34">
        <v>3.1150000000000002</v>
      </c>
      <c r="DJ14" s="34">
        <v>502</v>
      </c>
      <c r="DK14" s="34">
        <v>-19</v>
      </c>
      <c r="DL14" s="34">
        <v>-5.125</v>
      </c>
      <c r="DM14" s="34">
        <v>-4</v>
      </c>
      <c r="DN14" s="34">
        <v>-11.182</v>
      </c>
      <c r="DO14" s="34">
        <v>-4</v>
      </c>
      <c r="DP14" s="34">
        <v>-10.193</v>
      </c>
      <c r="DQ14" s="34">
        <v>-10</v>
      </c>
      <c r="DR14" s="34">
        <v>-28.126000000000001</v>
      </c>
    </row>
    <row r="15" spans="1:122" s="55" customFormat="1" x14ac:dyDescent="0.25">
      <c r="A15" t="s">
        <v>369</v>
      </c>
      <c r="B15" s="71" t="s">
        <v>399</v>
      </c>
      <c r="C15" t="s">
        <v>406</v>
      </c>
      <c r="D15" t="s">
        <v>363</v>
      </c>
      <c r="E15" t="s">
        <v>367</v>
      </c>
      <c r="F15" t="s">
        <v>361</v>
      </c>
      <c r="G15" t="s">
        <v>365</v>
      </c>
      <c r="H15" t="s">
        <v>371</v>
      </c>
      <c r="I15" s="65">
        <v>-0.05</v>
      </c>
      <c r="J15">
        <v>3.18</v>
      </c>
      <c r="K15" t="s">
        <v>361</v>
      </c>
      <c r="L15" t="s">
        <v>372</v>
      </c>
      <c r="M15" t="s">
        <v>368</v>
      </c>
      <c r="N15">
        <v>371</v>
      </c>
      <c r="O15" s="25">
        <v>1</v>
      </c>
      <c r="P15" s="34">
        <v>135.607</v>
      </c>
      <c r="Q15" s="34">
        <v>140.583</v>
      </c>
      <c r="R15" s="34">
        <v>49.953000000000003</v>
      </c>
      <c r="S15" s="34">
        <v>50.09</v>
      </c>
      <c r="T15" s="34">
        <v>92.719380000000001</v>
      </c>
      <c r="U15" s="34">
        <v>864</v>
      </c>
      <c r="V15" s="34">
        <v>56</v>
      </c>
      <c r="W15" s="34">
        <v>15.04</v>
      </c>
      <c r="X15" s="34">
        <v>52</v>
      </c>
      <c r="Y15" s="34">
        <v>14.02</v>
      </c>
      <c r="Z15" s="34" t="s">
        <v>348</v>
      </c>
      <c r="AA15" s="34" t="s">
        <v>348</v>
      </c>
      <c r="AB15" s="34">
        <v>666</v>
      </c>
      <c r="AC15" s="34">
        <v>250.26</v>
      </c>
      <c r="AD15" s="34">
        <v>861</v>
      </c>
      <c r="AE15" s="34">
        <v>19.37</v>
      </c>
      <c r="AF15" s="34">
        <v>18.95</v>
      </c>
      <c r="AG15" s="34">
        <v>1.026</v>
      </c>
      <c r="AH15" s="34">
        <v>-655</v>
      </c>
      <c r="AI15" s="34">
        <v>69.602000000000004</v>
      </c>
      <c r="AJ15" s="34">
        <v>69.460999999999999</v>
      </c>
      <c r="AK15" s="34">
        <v>0</v>
      </c>
      <c r="AL15" s="34">
        <v>231.72</v>
      </c>
      <c r="AM15" s="34">
        <v>815</v>
      </c>
      <c r="AN15" s="34">
        <v>37.909999999999997</v>
      </c>
      <c r="AO15" s="34">
        <v>37.909999999999997</v>
      </c>
      <c r="AP15" s="34">
        <v>0</v>
      </c>
      <c r="AQ15" s="34">
        <v>230.02</v>
      </c>
      <c r="AR15" s="34">
        <v>814</v>
      </c>
      <c r="AS15" s="34">
        <v>39.61</v>
      </c>
      <c r="AT15" s="34">
        <v>39.18</v>
      </c>
      <c r="AU15" s="34">
        <v>670</v>
      </c>
      <c r="AV15" s="34">
        <v>245.2</v>
      </c>
      <c r="AW15" s="34">
        <v>842</v>
      </c>
      <c r="AX15" s="34">
        <v>24.43</v>
      </c>
      <c r="AY15" s="34">
        <v>24.43</v>
      </c>
      <c r="AZ15" s="34">
        <v>1.022</v>
      </c>
      <c r="BA15" s="34">
        <v>-642</v>
      </c>
      <c r="BB15" s="34">
        <v>67.221999999999994</v>
      </c>
      <c r="BC15" s="34">
        <v>68.213999999999999</v>
      </c>
      <c r="BD15" s="34">
        <v>0</v>
      </c>
      <c r="BE15" s="34">
        <v>230.03</v>
      </c>
      <c r="BF15" s="34">
        <v>808</v>
      </c>
      <c r="BG15" s="34">
        <v>39.6</v>
      </c>
      <c r="BH15" s="34">
        <v>39.6</v>
      </c>
      <c r="BI15" s="34">
        <v>0</v>
      </c>
      <c r="BJ15" s="34">
        <v>225.82</v>
      </c>
      <c r="BK15" s="34">
        <v>806</v>
      </c>
      <c r="BL15" s="34">
        <v>43.81</v>
      </c>
      <c r="BM15" s="34">
        <v>43.81</v>
      </c>
      <c r="BN15" s="34">
        <v>671</v>
      </c>
      <c r="BO15" s="34">
        <v>244.36</v>
      </c>
      <c r="BP15" s="34">
        <v>879</v>
      </c>
      <c r="BQ15" s="34">
        <v>25.27</v>
      </c>
      <c r="BR15" s="34">
        <v>25.27</v>
      </c>
      <c r="BS15" s="34">
        <v>1.024</v>
      </c>
      <c r="BT15" s="34">
        <v>-636</v>
      </c>
      <c r="BU15" s="34">
        <v>72.218999999999994</v>
      </c>
      <c r="BV15" s="34">
        <v>73.010000000000005</v>
      </c>
      <c r="BW15" s="34">
        <v>0</v>
      </c>
      <c r="BX15" s="34">
        <v>226.66</v>
      </c>
      <c r="BY15" s="34">
        <v>808</v>
      </c>
      <c r="BZ15" s="34">
        <v>42.97</v>
      </c>
      <c r="CA15" s="34">
        <v>42.97</v>
      </c>
      <c r="CB15" s="34">
        <v>0</v>
      </c>
      <c r="CC15" s="34">
        <v>227.92</v>
      </c>
      <c r="CD15" s="34">
        <v>819</v>
      </c>
      <c r="CE15" s="34">
        <v>41.71</v>
      </c>
      <c r="CF15" s="34">
        <v>41.71</v>
      </c>
      <c r="CG15" s="34">
        <v>2.68</v>
      </c>
      <c r="CH15" s="34">
        <v>3.1160000000000001</v>
      </c>
      <c r="CI15" s="34">
        <v>436</v>
      </c>
      <c r="CJ15" s="34">
        <v>2.6589999999999998</v>
      </c>
      <c r="CK15" s="34">
        <v>3.0990000000000002</v>
      </c>
      <c r="CL15" s="34">
        <v>440</v>
      </c>
      <c r="CM15" s="69">
        <v>19</v>
      </c>
      <c r="CN15" s="34">
        <v>4.077</v>
      </c>
      <c r="CO15" s="34">
        <v>2.585</v>
      </c>
      <c r="CP15" s="34">
        <v>3.0920000000000001</v>
      </c>
      <c r="CQ15" s="34">
        <v>507</v>
      </c>
      <c r="CR15" s="34">
        <v>2.573</v>
      </c>
      <c r="CS15" s="34">
        <v>3.08</v>
      </c>
      <c r="CT15" s="34">
        <v>506</v>
      </c>
      <c r="CU15" s="34">
        <v>-25</v>
      </c>
      <c r="CV15" s="34">
        <v>-6.7320000000000002</v>
      </c>
      <c r="CW15" s="34">
        <v>2.5920000000000001</v>
      </c>
      <c r="CX15" s="34">
        <v>3.0960000000000001</v>
      </c>
      <c r="CY15" s="34">
        <v>504</v>
      </c>
      <c r="CZ15" s="34">
        <v>2.5649999999999999</v>
      </c>
      <c r="DA15" s="34">
        <v>3.0739999999999998</v>
      </c>
      <c r="DB15" s="34">
        <v>509</v>
      </c>
      <c r="DC15" s="34">
        <v>-6</v>
      </c>
      <c r="DD15" s="34">
        <v>-1.268</v>
      </c>
      <c r="DE15" s="34">
        <v>2.5870000000000002</v>
      </c>
      <c r="DF15" s="34">
        <v>3.0979999999999999</v>
      </c>
      <c r="DG15" s="34">
        <v>510</v>
      </c>
      <c r="DH15" s="34">
        <v>2.5670000000000002</v>
      </c>
      <c r="DI15" s="34">
        <v>3.073</v>
      </c>
      <c r="DJ15" s="34">
        <v>506</v>
      </c>
      <c r="DK15" s="34">
        <v>-25</v>
      </c>
      <c r="DL15" s="34">
        <v>-7.0119999999999996</v>
      </c>
      <c r="DM15" s="34">
        <v>-6</v>
      </c>
      <c r="DN15" s="34">
        <v>-15.243</v>
      </c>
      <c r="DO15" s="34">
        <v>-5</v>
      </c>
      <c r="DP15" s="34">
        <v>-13.651999999999999</v>
      </c>
      <c r="DQ15" s="34">
        <v>-8</v>
      </c>
      <c r="DR15" s="34">
        <v>-21.693999999999999</v>
      </c>
    </row>
    <row r="16" spans="1:122" s="55" customFormat="1" x14ac:dyDescent="0.25">
      <c r="A16" t="s">
        <v>369</v>
      </c>
      <c r="B16" s="71" t="s">
        <v>399</v>
      </c>
      <c r="C16" t="s">
        <v>405</v>
      </c>
      <c r="D16" t="s">
        <v>363</v>
      </c>
      <c r="E16" t="s">
        <v>367</v>
      </c>
      <c r="F16" t="s">
        <v>361</v>
      </c>
      <c r="G16" t="s">
        <v>365</v>
      </c>
      <c r="H16" t="s">
        <v>371</v>
      </c>
      <c r="I16" s="65">
        <v>-0.05</v>
      </c>
      <c r="J16">
        <v>3.18</v>
      </c>
      <c r="K16" t="s">
        <v>361</v>
      </c>
      <c r="L16" t="s">
        <v>372</v>
      </c>
      <c r="M16" t="s">
        <v>366</v>
      </c>
      <c r="N16">
        <v>371</v>
      </c>
      <c r="O16" s="25">
        <v>1</v>
      </c>
      <c r="P16" s="34">
        <v>142.60400000000001</v>
      </c>
      <c r="Q16" s="34">
        <v>144.13499999999999</v>
      </c>
      <c r="R16" s="34">
        <v>49.945</v>
      </c>
      <c r="S16" s="34">
        <v>50.088000000000001</v>
      </c>
      <c r="T16" s="34">
        <v>92.719059999999999</v>
      </c>
      <c r="U16" s="34">
        <v>876</v>
      </c>
      <c r="V16" s="34">
        <v>60</v>
      </c>
      <c r="W16" s="34">
        <v>16.05</v>
      </c>
      <c r="X16" s="34">
        <v>56</v>
      </c>
      <c r="Y16" s="34">
        <v>15.2</v>
      </c>
      <c r="Z16" s="34" t="s">
        <v>348</v>
      </c>
      <c r="AA16" s="34" t="s">
        <v>348</v>
      </c>
      <c r="AB16" s="34">
        <v>673</v>
      </c>
      <c r="AC16" s="34">
        <v>248.56</v>
      </c>
      <c r="AD16" s="34">
        <v>851</v>
      </c>
      <c r="AE16" s="34">
        <v>21.07</v>
      </c>
      <c r="AF16" s="34">
        <v>20.65</v>
      </c>
      <c r="AG16" s="34">
        <v>1.044</v>
      </c>
      <c r="AH16" s="34">
        <v>-653</v>
      </c>
      <c r="AI16" s="34">
        <v>70.373000000000005</v>
      </c>
      <c r="AJ16" s="70">
        <v>71.299000000000007</v>
      </c>
      <c r="AK16" s="34">
        <v>0</v>
      </c>
      <c r="AL16" s="34">
        <v>233.4</v>
      </c>
      <c r="AM16" s="34">
        <v>835</v>
      </c>
      <c r="AN16" s="34">
        <v>36.229999999999997</v>
      </c>
      <c r="AO16" s="34">
        <v>36.229999999999997</v>
      </c>
      <c r="AP16" s="34">
        <v>0</v>
      </c>
      <c r="AQ16" s="34">
        <v>230.03</v>
      </c>
      <c r="AR16" s="34">
        <v>821</v>
      </c>
      <c r="AS16" s="34">
        <v>39.6</v>
      </c>
      <c r="AT16" s="34">
        <v>39.6</v>
      </c>
      <c r="AU16" s="34">
        <v>673</v>
      </c>
      <c r="AV16" s="34">
        <v>246.88</v>
      </c>
      <c r="AW16" s="34">
        <v>846</v>
      </c>
      <c r="AX16" s="34">
        <v>22.75</v>
      </c>
      <c r="AY16" s="34">
        <v>22.75</v>
      </c>
      <c r="AZ16" s="34">
        <v>1.0489999999999999</v>
      </c>
      <c r="BA16" s="34">
        <v>-640</v>
      </c>
      <c r="BB16" s="34">
        <v>70.266000000000005</v>
      </c>
      <c r="BC16" s="34">
        <v>69.879000000000005</v>
      </c>
      <c r="BD16" s="34">
        <v>0</v>
      </c>
      <c r="BE16" s="34">
        <v>233.4</v>
      </c>
      <c r="BF16" s="34">
        <v>819</v>
      </c>
      <c r="BG16" s="34">
        <v>36.229999999999997</v>
      </c>
      <c r="BH16" s="34">
        <v>36.229999999999997</v>
      </c>
      <c r="BI16" s="34">
        <v>0</v>
      </c>
      <c r="BJ16" s="34">
        <v>226.66</v>
      </c>
      <c r="BK16" s="34">
        <v>827</v>
      </c>
      <c r="BL16" s="34">
        <v>42.97</v>
      </c>
      <c r="BM16" s="34">
        <v>42.55</v>
      </c>
      <c r="BN16" s="34">
        <v>675</v>
      </c>
      <c r="BO16" s="34">
        <v>243.93</v>
      </c>
      <c r="BP16" s="34">
        <v>883</v>
      </c>
      <c r="BQ16" s="34">
        <v>25.7</v>
      </c>
      <c r="BR16" s="34">
        <v>25.27</v>
      </c>
      <c r="BS16" s="34">
        <v>1.052</v>
      </c>
      <c r="BT16" s="34">
        <v>-638</v>
      </c>
      <c r="BU16" s="34">
        <v>73.445999999999998</v>
      </c>
      <c r="BV16" s="34">
        <v>74.893000000000001</v>
      </c>
      <c r="BW16" s="34">
        <v>0</v>
      </c>
      <c r="BX16" s="34">
        <v>230.87</v>
      </c>
      <c r="BY16" s="34">
        <v>835</v>
      </c>
      <c r="BZ16" s="34">
        <v>38.76</v>
      </c>
      <c r="CA16" s="34">
        <v>38.76</v>
      </c>
      <c r="CB16" s="34">
        <v>0</v>
      </c>
      <c r="CC16" s="34">
        <v>228.34</v>
      </c>
      <c r="CD16" s="34">
        <v>836</v>
      </c>
      <c r="CE16" s="34">
        <v>41.29</v>
      </c>
      <c r="CF16" s="34">
        <v>41.29</v>
      </c>
      <c r="CG16" s="34">
        <v>2.677</v>
      </c>
      <c r="CH16" s="34">
        <v>3.1160000000000001</v>
      </c>
      <c r="CI16" s="34">
        <v>440</v>
      </c>
      <c r="CJ16" s="34">
        <v>2.6539999999999999</v>
      </c>
      <c r="CK16" s="34">
        <v>3.1</v>
      </c>
      <c r="CL16" s="34">
        <v>445</v>
      </c>
      <c r="CM16" s="34">
        <v>21</v>
      </c>
      <c r="CN16" s="34">
        <v>6.5919999999999996</v>
      </c>
      <c r="CO16" s="34">
        <v>2.5760000000000001</v>
      </c>
      <c r="CP16" s="34">
        <v>3.0920000000000001</v>
      </c>
      <c r="CQ16" s="34">
        <v>516</v>
      </c>
      <c r="CR16" s="34">
        <v>2.5670000000000002</v>
      </c>
      <c r="CS16" s="34">
        <v>3.0830000000000002</v>
      </c>
      <c r="CT16" s="34">
        <v>516</v>
      </c>
      <c r="CU16" s="34">
        <v>-22</v>
      </c>
      <c r="CV16" s="34">
        <v>-5.6829999999999998</v>
      </c>
      <c r="CW16" s="34">
        <v>2.585</v>
      </c>
      <c r="CX16" s="34">
        <v>3.0979999999999999</v>
      </c>
      <c r="CY16" s="34">
        <v>513</v>
      </c>
      <c r="CZ16" s="34">
        <v>2.56</v>
      </c>
      <c r="DA16" s="34">
        <v>3.077</v>
      </c>
      <c r="DB16" s="34">
        <v>516</v>
      </c>
      <c r="DC16" s="34">
        <v>-7</v>
      </c>
      <c r="DD16" s="34">
        <v>-2.42</v>
      </c>
      <c r="DE16" s="34">
        <v>2.58</v>
      </c>
      <c r="DF16" s="34">
        <v>3.1019999999999999</v>
      </c>
      <c r="DG16" s="34">
        <v>522</v>
      </c>
      <c r="DH16" s="34">
        <v>2.5590000000000002</v>
      </c>
      <c r="DI16" s="34">
        <v>3.0760000000000001</v>
      </c>
      <c r="DJ16" s="34">
        <v>517</v>
      </c>
      <c r="DK16" s="34">
        <v>-26</v>
      </c>
      <c r="DL16" s="34">
        <v>-7.32</v>
      </c>
      <c r="DM16" s="34">
        <v>-5</v>
      </c>
      <c r="DN16" s="34">
        <v>-12.782999999999999</v>
      </c>
      <c r="DO16" s="34">
        <v>-4</v>
      </c>
      <c r="DP16" s="34">
        <v>-11.823</v>
      </c>
      <c r="DQ16" s="34">
        <v>-10</v>
      </c>
      <c r="DR16" s="34">
        <v>-27.041</v>
      </c>
    </row>
    <row r="17" spans="1:122" s="55" customFormat="1" x14ac:dyDescent="0.25">
      <c r="A17" t="s">
        <v>369</v>
      </c>
      <c r="B17" s="71" t="s">
        <v>399</v>
      </c>
      <c r="C17" t="s">
        <v>407</v>
      </c>
      <c r="D17" t="s">
        <v>363</v>
      </c>
      <c r="E17" t="s">
        <v>367</v>
      </c>
      <c r="F17" t="s">
        <v>361</v>
      </c>
      <c r="G17" t="s">
        <v>365</v>
      </c>
      <c r="H17" t="s">
        <v>371</v>
      </c>
      <c r="I17" s="65">
        <v>0.05</v>
      </c>
      <c r="J17">
        <v>3.43</v>
      </c>
      <c r="K17" t="s">
        <v>361</v>
      </c>
      <c r="L17" t="s">
        <v>372</v>
      </c>
      <c r="M17" t="s">
        <v>366</v>
      </c>
      <c r="N17">
        <v>371</v>
      </c>
      <c r="O17" s="25">
        <v>1</v>
      </c>
      <c r="P17" s="34">
        <v>139.70500000000001</v>
      </c>
      <c r="Q17" s="34">
        <v>144.245</v>
      </c>
      <c r="R17" s="34">
        <v>49.942999999999998</v>
      </c>
      <c r="S17" s="34">
        <v>50.091999999999999</v>
      </c>
      <c r="T17" s="34">
        <v>92.71929999999999</v>
      </c>
      <c r="U17" s="34">
        <v>860</v>
      </c>
      <c r="V17" s="34">
        <v>70</v>
      </c>
      <c r="W17" s="34">
        <v>18.95</v>
      </c>
      <c r="X17" s="34">
        <v>60</v>
      </c>
      <c r="Y17" s="34">
        <v>16.170000000000002</v>
      </c>
      <c r="Z17" s="34" t="s">
        <v>348</v>
      </c>
      <c r="AA17" s="34" t="s">
        <v>348</v>
      </c>
      <c r="AB17" s="34">
        <v>671</v>
      </c>
      <c r="AC17" s="34">
        <v>251.52</v>
      </c>
      <c r="AD17" s="34">
        <v>849</v>
      </c>
      <c r="AE17" s="34">
        <v>18.11</v>
      </c>
      <c r="AF17" s="34">
        <v>18.11</v>
      </c>
      <c r="AG17" s="34">
        <v>1.044</v>
      </c>
      <c r="AH17" s="34">
        <v>-649</v>
      </c>
      <c r="AI17" s="34">
        <v>70.347999999999999</v>
      </c>
      <c r="AJ17" s="34">
        <v>73.781999999999996</v>
      </c>
      <c r="AK17" s="34">
        <v>0</v>
      </c>
      <c r="AL17" s="34">
        <v>232.13</v>
      </c>
      <c r="AM17" s="34">
        <v>830</v>
      </c>
      <c r="AN17" s="34">
        <v>37.92</v>
      </c>
      <c r="AO17" s="34">
        <v>37.5</v>
      </c>
      <c r="AP17" s="34">
        <v>0</v>
      </c>
      <c r="AQ17" s="34">
        <v>234.24</v>
      </c>
      <c r="AR17" s="34">
        <v>821</v>
      </c>
      <c r="AS17" s="34">
        <v>35.39</v>
      </c>
      <c r="AT17" s="34">
        <v>35.39</v>
      </c>
      <c r="AU17" s="34">
        <v>672</v>
      </c>
      <c r="AV17" s="34">
        <v>246.04</v>
      </c>
      <c r="AW17" s="34">
        <v>844</v>
      </c>
      <c r="AX17" s="34">
        <v>23.59</v>
      </c>
      <c r="AY17" s="34">
        <v>23.59</v>
      </c>
      <c r="AZ17" s="34">
        <v>1.042</v>
      </c>
      <c r="BA17" s="34">
        <v>-634</v>
      </c>
      <c r="BB17" s="34">
        <v>70.495000000000005</v>
      </c>
      <c r="BC17" s="34">
        <v>70.278000000000006</v>
      </c>
      <c r="BD17" s="34">
        <v>0</v>
      </c>
      <c r="BE17" s="34">
        <v>229.18</v>
      </c>
      <c r="BF17" s="34">
        <v>819</v>
      </c>
      <c r="BG17" s="34">
        <v>40.450000000000003</v>
      </c>
      <c r="BH17" s="34">
        <v>40.450000000000003</v>
      </c>
      <c r="BI17" s="34">
        <v>0</v>
      </c>
      <c r="BJ17" s="34">
        <v>224.97</v>
      </c>
      <c r="BK17" s="34">
        <v>820</v>
      </c>
      <c r="BL17" s="34">
        <v>44.66</v>
      </c>
      <c r="BM17" s="34">
        <v>44.24</v>
      </c>
      <c r="BN17" s="34">
        <v>674</v>
      </c>
      <c r="BO17" s="34">
        <v>245.2</v>
      </c>
      <c r="BP17" s="34">
        <v>871</v>
      </c>
      <c r="BQ17" s="34">
        <v>24.43</v>
      </c>
      <c r="BR17" s="34">
        <v>24.43</v>
      </c>
      <c r="BS17" s="34">
        <v>1.0409999999999999</v>
      </c>
      <c r="BT17" s="34">
        <v>-637</v>
      </c>
      <c r="BU17" s="34">
        <v>73.335999999999999</v>
      </c>
      <c r="BV17" s="34">
        <v>77.248999999999995</v>
      </c>
      <c r="BW17" s="34">
        <v>0</v>
      </c>
      <c r="BX17" s="34">
        <v>230.03</v>
      </c>
      <c r="BY17" s="34">
        <v>830</v>
      </c>
      <c r="BZ17" s="34">
        <v>40.03</v>
      </c>
      <c r="CA17" s="34">
        <v>39.6</v>
      </c>
      <c r="CB17" s="34">
        <v>0</v>
      </c>
      <c r="CC17" s="34">
        <v>229.18</v>
      </c>
      <c r="CD17" s="34">
        <v>825</v>
      </c>
      <c r="CE17" s="34">
        <v>40.450000000000003</v>
      </c>
      <c r="CF17" s="34">
        <v>40.450000000000003</v>
      </c>
      <c r="CG17" s="34">
        <v>2.79</v>
      </c>
      <c r="CH17" s="34">
        <v>3.2210000000000001</v>
      </c>
      <c r="CI17" s="34">
        <v>430</v>
      </c>
      <c r="CJ17" s="34">
        <v>2.7679999999999998</v>
      </c>
      <c r="CK17" s="34">
        <v>3.2029999999999998</v>
      </c>
      <c r="CL17" s="34">
        <v>435</v>
      </c>
      <c r="CM17" s="34">
        <v>24</v>
      </c>
      <c r="CN17" s="34">
        <v>7.1779999999999999</v>
      </c>
      <c r="CO17" s="34">
        <v>2.6880000000000002</v>
      </c>
      <c r="CP17" s="34">
        <v>3.1989999999999998</v>
      </c>
      <c r="CQ17" s="34">
        <v>511</v>
      </c>
      <c r="CR17" s="34">
        <v>2.6760000000000002</v>
      </c>
      <c r="CS17" s="34">
        <v>3.1890000000000001</v>
      </c>
      <c r="CT17" s="34">
        <v>513</v>
      </c>
      <c r="CU17" s="34">
        <v>-21</v>
      </c>
      <c r="CV17" s="34">
        <v>-5.5640000000000001</v>
      </c>
      <c r="CW17" s="34">
        <v>2.6960000000000002</v>
      </c>
      <c r="CX17" s="34">
        <v>3.2050000000000001</v>
      </c>
      <c r="CY17" s="34">
        <v>508</v>
      </c>
      <c r="CZ17" s="34">
        <v>2.669</v>
      </c>
      <c r="DA17" s="34">
        <v>3.1819999999999999</v>
      </c>
      <c r="DB17" s="34">
        <v>513</v>
      </c>
      <c r="DC17" s="69">
        <v>-6</v>
      </c>
      <c r="DD17" s="34">
        <v>-1.4990000000000001</v>
      </c>
      <c r="DE17" s="34">
        <v>2.69</v>
      </c>
      <c r="DF17" s="34">
        <v>3.206</v>
      </c>
      <c r="DG17" s="34">
        <v>516</v>
      </c>
      <c r="DH17" s="34">
        <v>2.669</v>
      </c>
      <c r="DI17" s="34">
        <v>3.181</v>
      </c>
      <c r="DJ17" s="34">
        <v>512</v>
      </c>
      <c r="DK17" s="34">
        <v>-21</v>
      </c>
      <c r="DL17" s="34">
        <v>-5.1779999999999999</v>
      </c>
      <c r="DM17" s="34">
        <v>-6</v>
      </c>
      <c r="DN17" s="34">
        <v>-16.11</v>
      </c>
      <c r="DO17" s="34">
        <v>-5</v>
      </c>
      <c r="DP17" s="34">
        <v>-12.74</v>
      </c>
      <c r="DQ17" s="34">
        <v>-11</v>
      </c>
      <c r="DR17" s="34">
        <v>-29.655999999999999</v>
      </c>
    </row>
    <row r="18" spans="1:122" s="55" customFormat="1" x14ac:dyDescent="0.25">
      <c r="A18" t="s">
        <v>369</v>
      </c>
      <c r="B18" s="71" t="s">
        <v>399</v>
      </c>
      <c r="C18" t="s">
        <v>421</v>
      </c>
      <c r="D18" t="s">
        <v>363</v>
      </c>
      <c r="E18" t="s">
        <v>367</v>
      </c>
      <c r="F18" t="s">
        <v>361</v>
      </c>
      <c r="G18" t="s">
        <v>365</v>
      </c>
      <c r="H18" t="s">
        <v>371</v>
      </c>
      <c r="I18" s="65">
        <v>0.05</v>
      </c>
      <c r="J18">
        <v>3.43</v>
      </c>
      <c r="K18" t="s">
        <v>361</v>
      </c>
      <c r="L18" t="s">
        <v>372</v>
      </c>
      <c r="M18" t="s">
        <v>368</v>
      </c>
      <c r="N18">
        <v>371</v>
      </c>
      <c r="O18" s="25">
        <v>1</v>
      </c>
      <c r="P18" s="34">
        <v>132.81700000000001</v>
      </c>
      <c r="Q18" s="34">
        <v>138.72900000000001</v>
      </c>
      <c r="R18" s="34">
        <v>49.954000000000001</v>
      </c>
      <c r="S18" s="34">
        <v>50.084000000000003</v>
      </c>
      <c r="T18" s="34">
        <v>92.71956999999999</v>
      </c>
      <c r="U18" s="34">
        <v>868</v>
      </c>
      <c r="V18" s="34">
        <v>58</v>
      </c>
      <c r="W18" s="34">
        <v>15.7</v>
      </c>
      <c r="X18" s="34">
        <v>62</v>
      </c>
      <c r="Y18" s="34">
        <v>16.68</v>
      </c>
      <c r="Z18" s="34" t="s">
        <v>348</v>
      </c>
      <c r="AA18" s="34" t="s">
        <v>348</v>
      </c>
      <c r="AB18" s="34">
        <v>681</v>
      </c>
      <c r="AC18" s="34">
        <v>249.41</v>
      </c>
      <c r="AD18" s="34">
        <v>873</v>
      </c>
      <c r="AE18" s="34">
        <v>20.22</v>
      </c>
      <c r="AF18" s="34">
        <v>20.22</v>
      </c>
      <c r="AG18" s="34">
        <v>1.0589999999999999</v>
      </c>
      <c r="AH18" s="34">
        <v>-662</v>
      </c>
      <c r="AI18" s="34">
        <v>70.149000000000001</v>
      </c>
      <c r="AJ18" s="34">
        <v>73.129000000000005</v>
      </c>
      <c r="AK18" s="34">
        <v>0</v>
      </c>
      <c r="AL18" s="34">
        <v>233.82</v>
      </c>
      <c r="AM18" s="34">
        <v>841</v>
      </c>
      <c r="AN18" s="34">
        <v>36.229999999999997</v>
      </c>
      <c r="AO18" s="34">
        <v>35.81</v>
      </c>
      <c r="AP18" s="34">
        <v>0</v>
      </c>
      <c r="AQ18" s="34">
        <v>230.03</v>
      </c>
      <c r="AR18" s="34">
        <v>816</v>
      </c>
      <c r="AS18" s="34">
        <v>40.020000000000003</v>
      </c>
      <c r="AT18" s="34">
        <v>39.6</v>
      </c>
      <c r="AU18" s="34">
        <v>688</v>
      </c>
      <c r="AV18" s="34">
        <v>247.3</v>
      </c>
      <c r="AW18" s="34">
        <v>848</v>
      </c>
      <c r="AX18" s="34">
        <v>22.33</v>
      </c>
      <c r="AY18" s="34">
        <v>22.33</v>
      </c>
      <c r="AZ18" s="34">
        <v>1.0489999999999999</v>
      </c>
      <c r="BA18" s="34">
        <v>-646</v>
      </c>
      <c r="BB18" s="34">
        <v>69.320999999999998</v>
      </c>
      <c r="BC18" s="34">
        <v>69.59</v>
      </c>
      <c r="BD18" s="34">
        <v>0</v>
      </c>
      <c r="BE18" s="34">
        <v>228.34</v>
      </c>
      <c r="BF18" s="34">
        <v>820</v>
      </c>
      <c r="BG18" s="34">
        <v>41.71</v>
      </c>
      <c r="BH18" s="34">
        <v>41.29</v>
      </c>
      <c r="BI18" s="34">
        <v>0</v>
      </c>
      <c r="BJ18" s="34">
        <v>228.76</v>
      </c>
      <c r="BK18" s="34">
        <v>833</v>
      </c>
      <c r="BL18" s="34">
        <v>40.869999999999997</v>
      </c>
      <c r="BM18" s="34">
        <v>40.869999999999997</v>
      </c>
      <c r="BN18" s="34">
        <v>683</v>
      </c>
      <c r="BO18" s="34">
        <v>246.46</v>
      </c>
      <c r="BP18" s="34">
        <v>906</v>
      </c>
      <c r="BQ18" s="34">
        <v>23.17</v>
      </c>
      <c r="BR18" s="34">
        <v>23.17</v>
      </c>
      <c r="BS18" s="34">
        <v>1.044</v>
      </c>
      <c r="BT18" s="34">
        <v>-652</v>
      </c>
      <c r="BU18" s="34">
        <v>71.926000000000002</v>
      </c>
      <c r="BV18" s="34">
        <v>73.165000000000006</v>
      </c>
      <c r="BW18" s="34">
        <v>0</v>
      </c>
      <c r="BX18" s="34">
        <v>225.39</v>
      </c>
      <c r="BY18" s="34">
        <v>841</v>
      </c>
      <c r="BZ18" s="34">
        <v>44.24</v>
      </c>
      <c r="CA18" s="34">
        <v>44.24</v>
      </c>
      <c r="CB18" s="34">
        <v>0</v>
      </c>
      <c r="CC18" s="34">
        <v>228.34</v>
      </c>
      <c r="CD18" s="34">
        <v>829</v>
      </c>
      <c r="CE18" s="34">
        <v>41.29</v>
      </c>
      <c r="CF18" s="34">
        <v>41.29</v>
      </c>
      <c r="CG18" s="34">
        <v>2.7909999999999999</v>
      </c>
      <c r="CH18" s="34">
        <v>3.2250000000000001</v>
      </c>
      <c r="CI18" s="34">
        <v>435</v>
      </c>
      <c r="CJ18" s="34">
        <v>2.7690000000000001</v>
      </c>
      <c r="CK18" s="34">
        <v>3.206</v>
      </c>
      <c r="CL18" s="34">
        <v>437</v>
      </c>
      <c r="CM18" s="34">
        <v>23</v>
      </c>
      <c r="CN18" s="34">
        <v>5.9109999999999996</v>
      </c>
      <c r="CO18" s="34">
        <v>2.6880000000000002</v>
      </c>
      <c r="CP18" s="34">
        <v>3.2050000000000001</v>
      </c>
      <c r="CQ18" s="34">
        <v>517</v>
      </c>
      <c r="CR18" s="34">
        <v>2.6760000000000002</v>
      </c>
      <c r="CS18" s="34">
        <v>3.1960000000000002</v>
      </c>
      <c r="CT18" s="34">
        <v>520</v>
      </c>
      <c r="CU18" s="69">
        <v>-16</v>
      </c>
      <c r="CV18" s="34">
        <v>-3.7010000000000001</v>
      </c>
      <c r="CW18" s="34">
        <v>2.6949999999999998</v>
      </c>
      <c r="CX18" s="34">
        <v>3.2109999999999999</v>
      </c>
      <c r="CY18" s="34">
        <v>516</v>
      </c>
      <c r="CZ18" s="34">
        <v>2.669</v>
      </c>
      <c r="DA18" s="34">
        <v>3.19</v>
      </c>
      <c r="DB18" s="34">
        <v>521</v>
      </c>
      <c r="DC18" s="34">
        <v>-7</v>
      </c>
      <c r="DD18" s="34">
        <v>-1.825</v>
      </c>
      <c r="DE18" s="34">
        <v>2.69</v>
      </c>
      <c r="DF18" s="34">
        <v>3.2130000000000001</v>
      </c>
      <c r="DG18" s="34">
        <v>523</v>
      </c>
      <c r="DH18" s="34">
        <v>2.669</v>
      </c>
      <c r="DI18" s="34">
        <v>3.1880000000000002</v>
      </c>
      <c r="DJ18" s="34">
        <v>518</v>
      </c>
      <c r="DK18" s="34">
        <v>-17</v>
      </c>
      <c r="DL18" s="34">
        <v>-4.6219999999999999</v>
      </c>
      <c r="DM18" s="34">
        <v>-5</v>
      </c>
      <c r="DN18" s="34">
        <v>-13.016999999999999</v>
      </c>
      <c r="DO18" s="34">
        <v>-4</v>
      </c>
      <c r="DP18" s="34">
        <v>-11.217000000000001</v>
      </c>
      <c r="DQ18" s="34">
        <v>-11</v>
      </c>
      <c r="DR18" s="34">
        <v>-30.687000000000001</v>
      </c>
    </row>
    <row r="19" spans="1:122" s="55" customFormat="1" x14ac:dyDescent="0.25">
      <c r="A19"/>
      <c r="B19" s="71"/>
      <c r="C19"/>
      <c r="D19"/>
      <c r="E19"/>
      <c r="F19"/>
      <c r="G19"/>
      <c r="H19"/>
      <c r="I19"/>
      <c r="J19"/>
      <c r="K19"/>
      <c r="L19"/>
      <c r="M19"/>
      <c r="N19"/>
      <c r="O19" s="25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</row>
    <row r="20" spans="1:122" s="55" customFormat="1" x14ac:dyDescent="0.25">
      <c r="A20"/>
      <c r="B20" s="71"/>
      <c r="C20"/>
      <c r="D20"/>
      <c r="E20"/>
      <c r="F20"/>
      <c r="G20"/>
      <c r="H20"/>
      <c r="I20"/>
      <c r="J20"/>
      <c r="K20"/>
      <c r="L20"/>
      <c r="M20"/>
      <c r="N20"/>
      <c r="O20" s="25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</row>
    <row r="21" spans="1:122" s="55" customFormat="1" x14ac:dyDescent="0.25">
      <c r="A21"/>
      <c r="B21" s="71"/>
      <c r="C21"/>
      <c r="D21"/>
      <c r="E21"/>
      <c r="F21"/>
      <c r="G21"/>
      <c r="H21"/>
      <c r="I21"/>
      <c r="J21"/>
      <c r="K21"/>
      <c r="L21"/>
      <c r="M21"/>
      <c r="N21"/>
      <c r="O21" s="25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</row>
    <row r="22" spans="1:122" s="55" customFormat="1" x14ac:dyDescent="0.25">
      <c r="A22"/>
      <c r="B22" s="71"/>
      <c r="C22"/>
      <c r="D22"/>
      <c r="E22"/>
      <c r="F22"/>
      <c r="G22"/>
      <c r="H22"/>
      <c r="I22"/>
      <c r="J22"/>
      <c r="K22"/>
      <c r="L22"/>
      <c r="M22"/>
      <c r="N22"/>
      <c r="O22" s="25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</row>
    <row r="23" spans="1:122" s="55" customFormat="1" x14ac:dyDescent="0.25">
      <c r="A23"/>
      <c r="B23" s="71"/>
      <c r="C23"/>
      <c r="D23"/>
      <c r="E23"/>
      <c r="F23"/>
      <c r="G23"/>
      <c r="H23"/>
      <c r="I23"/>
      <c r="J23"/>
      <c r="K23"/>
      <c r="L23"/>
      <c r="M23"/>
      <c r="N23"/>
      <c r="O23" s="25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</row>
    <row r="24" spans="1:122" s="55" customFormat="1" x14ac:dyDescent="0.25">
      <c r="A24"/>
      <c r="B24" s="71"/>
      <c r="C24"/>
      <c r="D24"/>
      <c r="E24"/>
      <c r="F24"/>
      <c r="G24"/>
      <c r="H24"/>
      <c r="I24"/>
      <c r="J24"/>
      <c r="K24"/>
      <c r="L24"/>
      <c r="M24"/>
      <c r="N24"/>
      <c r="O24" s="25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</row>
    <row r="25" spans="1:122" s="55" customFormat="1" x14ac:dyDescent="0.25">
      <c r="A25"/>
      <c r="B25" s="71"/>
      <c r="C25"/>
      <c r="D25"/>
      <c r="E25"/>
      <c r="F25"/>
      <c r="G25"/>
      <c r="H25"/>
      <c r="I25"/>
      <c r="J25"/>
      <c r="K25"/>
      <c r="L25"/>
      <c r="M25"/>
      <c r="N25"/>
      <c r="O25" s="25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</row>
    <row r="26" spans="1:122" s="55" customFormat="1" x14ac:dyDescent="0.25">
      <c r="A26"/>
      <c r="B26" s="71"/>
      <c r="C26"/>
      <c r="D26"/>
      <c r="E26"/>
      <c r="F26"/>
      <c r="G26"/>
      <c r="H26"/>
      <c r="I26"/>
      <c r="J26"/>
      <c r="K26"/>
      <c r="L26"/>
      <c r="M26"/>
      <c r="N26"/>
      <c r="O26" s="25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</row>
    <row r="27" spans="1:122" s="55" customFormat="1" x14ac:dyDescent="0.25">
      <c r="A27"/>
      <c r="B27" s="71"/>
      <c r="C27"/>
      <c r="D27"/>
      <c r="E27"/>
      <c r="F27"/>
      <c r="G27"/>
      <c r="H27"/>
      <c r="I27"/>
      <c r="J27"/>
      <c r="K27"/>
      <c r="L27"/>
      <c r="M27"/>
      <c r="N27"/>
      <c r="O27" s="25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</row>
    <row r="28" spans="1:122" s="55" customFormat="1" x14ac:dyDescent="0.25">
      <c r="A28"/>
      <c r="B28" s="71"/>
      <c r="C28"/>
      <c r="D28"/>
      <c r="E28"/>
      <c r="F28"/>
      <c r="G28"/>
      <c r="H28"/>
      <c r="I28"/>
      <c r="J28"/>
      <c r="K28"/>
      <c r="L28"/>
      <c r="M28"/>
      <c r="N28"/>
      <c r="O28" s="25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</row>
    <row r="29" spans="1:122" s="55" customFormat="1" x14ac:dyDescent="0.25">
      <c r="A29"/>
      <c r="B29" s="71"/>
      <c r="C29"/>
      <c r="D29"/>
      <c r="E29"/>
      <c r="F29"/>
      <c r="G29"/>
      <c r="H29"/>
      <c r="I29"/>
      <c r="J29"/>
      <c r="K29"/>
      <c r="L29"/>
      <c r="M29"/>
      <c r="N29"/>
      <c r="O29" s="25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</row>
    <row r="30" spans="1:122" s="55" customFormat="1" x14ac:dyDescent="0.25">
      <c r="A30"/>
      <c r="B30" s="71"/>
      <c r="C30"/>
      <c r="D30"/>
      <c r="E30"/>
      <c r="F30"/>
      <c r="G30"/>
      <c r="H30"/>
      <c r="I30"/>
      <c r="J30"/>
      <c r="K30"/>
      <c r="L30"/>
      <c r="M30"/>
      <c r="N30"/>
      <c r="O30" s="25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</row>
    <row r="31" spans="1:122" s="55" customFormat="1" x14ac:dyDescent="0.25">
      <c r="A31"/>
      <c r="B31" s="71"/>
      <c r="C31"/>
      <c r="D31"/>
      <c r="E31"/>
      <c r="F31"/>
      <c r="G31"/>
      <c r="H31"/>
      <c r="I31"/>
      <c r="J31"/>
      <c r="K31"/>
      <c r="L31"/>
      <c r="M31"/>
      <c r="N31"/>
      <c r="O31" s="25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</row>
    <row r="32" spans="1:122" s="55" customFormat="1" x14ac:dyDescent="0.25">
      <c r="A32"/>
      <c r="B32" s="71"/>
      <c r="C32"/>
      <c r="D32"/>
      <c r="E32"/>
      <c r="F32"/>
      <c r="G32"/>
      <c r="H32"/>
      <c r="I32"/>
      <c r="J32"/>
      <c r="K32"/>
      <c r="L32"/>
      <c r="M32"/>
      <c r="N32"/>
      <c r="O32" s="25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</row>
    <row r="33" spans="1:122" s="55" customFormat="1" x14ac:dyDescent="0.25">
      <c r="A33"/>
      <c r="B33" s="71"/>
      <c r="C33"/>
      <c r="D33"/>
      <c r="E33"/>
      <c r="F33"/>
      <c r="G33"/>
      <c r="H33"/>
      <c r="I33"/>
      <c r="J33"/>
      <c r="K33"/>
      <c r="L33"/>
      <c r="M33"/>
      <c r="N33"/>
      <c r="O33" s="25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</row>
    <row r="34" spans="1:122" s="55" customFormat="1" x14ac:dyDescent="0.25">
      <c r="A34"/>
      <c r="B34" s="71"/>
      <c r="C34"/>
      <c r="D34"/>
      <c r="E34"/>
      <c r="F34"/>
      <c r="G34"/>
      <c r="H34"/>
      <c r="I34"/>
      <c r="J34"/>
      <c r="K34"/>
      <c r="L34"/>
      <c r="M34"/>
      <c r="N34"/>
      <c r="O34" s="25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</row>
    <row r="35" spans="1:122" s="55" customFormat="1" x14ac:dyDescent="0.25">
      <c r="A35"/>
      <c r="B35" s="71"/>
      <c r="C35"/>
      <c r="D35"/>
      <c r="E35"/>
      <c r="F35"/>
      <c r="G35"/>
      <c r="H35"/>
      <c r="I35"/>
      <c r="J35"/>
      <c r="K35"/>
      <c r="L35"/>
      <c r="M35"/>
      <c r="N35"/>
      <c r="O35" s="25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</row>
    <row r="36" spans="1:122" s="55" customFormat="1" x14ac:dyDescent="0.25">
      <c r="A36"/>
      <c r="B36" s="71"/>
      <c r="C36"/>
      <c r="D36"/>
      <c r="E36"/>
      <c r="F36"/>
      <c r="G36"/>
      <c r="H36"/>
      <c r="I36"/>
      <c r="J36"/>
      <c r="K36"/>
      <c r="L36"/>
      <c r="M36"/>
      <c r="N36"/>
      <c r="O36" s="25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</row>
    <row r="37" spans="1:122" s="55" customFormat="1" x14ac:dyDescent="0.25">
      <c r="A37"/>
      <c r="B37" s="71"/>
      <c r="C37"/>
      <c r="D37"/>
      <c r="E37"/>
      <c r="F37"/>
      <c r="G37"/>
      <c r="H37"/>
      <c r="I37"/>
      <c r="J37"/>
      <c r="K37"/>
      <c r="L37"/>
      <c r="M37"/>
      <c r="N37"/>
      <c r="O37" s="25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</row>
    <row r="38" spans="1:122" s="55" customFormat="1" x14ac:dyDescent="0.25">
      <c r="A38"/>
      <c r="B38" s="71"/>
      <c r="C38"/>
      <c r="D38"/>
      <c r="E38"/>
      <c r="F38"/>
      <c r="G38"/>
      <c r="H38"/>
      <c r="I38"/>
      <c r="J38"/>
      <c r="K38"/>
      <c r="L38"/>
      <c r="M38"/>
      <c r="N38"/>
      <c r="O38" s="25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</row>
    <row r="39" spans="1:122" s="55" customFormat="1" x14ac:dyDescent="0.25">
      <c r="A39"/>
      <c r="B39" s="71"/>
      <c r="C39"/>
      <c r="D39"/>
      <c r="E39"/>
      <c r="F39"/>
      <c r="G39"/>
      <c r="H39"/>
      <c r="I39"/>
      <c r="J39"/>
      <c r="K39"/>
      <c r="L39"/>
      <c r="M39"/>
      <c r="N39"/>
      <c r="O39" s="25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</row>
    <row r="40" spans="1:122" s="55" customFormat="1" x14ac:dyDescent="0.25">
      <c r="A40"/>
      <c r="B40" s="71"/>
      <c r="C40"/>
      <c r="D40"/>
      <c r="E40"/>
      <c r="F40"/>
      <c r="G40"/>
      <c r="H40"/>
      <c r="I40"/>
      <c r="J40"/>
      <c r="K40"/>
      <c r="L40"/>
      <c r="M40"/>
      <c r="N40"/>
      <c r="O40" s="25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</row>
    <row r="41" spans="1:122" s="55" customFormat="1" x14ac:dyDescent="0.25">
      <c r="A41"/>
      <c r="B41" s="71"/>
      <c r="C41"/>
      <c r="D41"/>
      <c r="E41"/>
      <c r="F41"/>
      <c r="G41"/>
      <c r="H41"/>
      <c r="I41"/>
      <c r="J41"/>
      <c r="K41"/>
      <c r="L41"/>
      <c r="M41"/>
      <c r="N41"/>
      <c r="O41" s="25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</row>
    <row r="42" spans="1:122" s="55" customFormat="1" x14ac:dyDescent="0.25">
      <c r="A42"/>
      <c r="B42" s="71"/>
      <c r="C42"/>
      <c r="D42"/>
      <c r="E42"/>
      <c r="F42"/>
      <c r="G42"/>
      <c r="H42"/>
      <c r="I42"/>
      <c r="J42"/>
      <c r="K42"/>
      <c r="L42"/>
      <c r="M42"/>
      <c r="N42"/>
      <c r="O42" s="25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</row>
    <row r="43" spans="1:122" s="55" customFormat="1" x14ac:dyDescent="0.25">
      <c r="A43"/>
      <c r="B43" s="71"/>
      <c r="C43"/>
      <c r="D43"/>
      <c r="E43"/>
      <c r="F43"/>
      <c r="G43"/>
      <c r="H43"/>
      <c r="I43"/>
      <c r="J43"/>
      <c r="K43"/>
      <c r="L43"/>
      <c r="M43"/>
      <c r="N43"/>
      <c r="O43" s="25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</row>
    <row r="44" spans="1:122" s="55" customFormat="1" x14ac:dyDescent="0.25">
      <c r="A44"/>
      <c r="B44" s="71"/>
      <c r="C44"/>
      <c r="D44"/>
      <c r="E44"/>
      <c r="F44"/>
      <c r="G44"/>
      <c r="H44"/>
      <c r="I44"/>
      <c r="J44"/>
      <c r="K44"/>
      <c r="L44"/>
      <c r="M44"/>
      <c r="N44"/>
      <c r="O44" s="25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</row>
    <row r="45" spans="1:122" s="55" customFormat="1" x14ac:dyDescent="0.25">
      <c r="A45"/>
      <c r="B45" s="71"/>
      <c r="C45"/>
      <c r="D45"/>
      <c r="E45"/>
      <c r="F45"/>
      <c r="G45"/>
      <c r="H45"/>
      <c r="I45"/>
      <c r="J45"/>
      <c r="K45"/>
      <c r="L45"/>
      <c r="M45"/>
      <c r="N45"/>
      <c r="O45" s="25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</row>
    <row r="46" spans="1:122" s="55" customFormat="1" x14ac:dyDescent="0.25">
      <c r="A46"/>
      <c r="B46" s="71"/>
      <c r="C46"/>
      <c r="D46"/>
      <c r="E46"/>
      <c r="F46"/>
      <c r="G46"/>
      <c r="H46"/>
      <c r="I46"/>
      <c r="J46"/>
      <c r="K46"/>
      <c r="L46"/>
      <c r="M46"/>
      <c r="N46"/>
      <c r="O46" s="25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</row>
    <row r="47" spans="1:122" s="55" customFormat="1" x14ac:dyDescent="0.25">
      <c r="A47"/>
      <c r="B47" s="71"/>
      <c r="C47"/>
      <c r="D47"/>
      <c r="E47"/>
      <c r="F47"/>
      <c r="G47"/>
      <c r="H47"/>
      <c r="I47"/>
      <c r="J47"/>
      <c r="K47"/>
      <c r="L47"/>
      <c r="M47"/>
      <c r="N47"/>
      <c r="O47" s="25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</row>
    <row r="48" spans="1:122" s="55" customFormat="1" x14ac:dyDescent="0.25">
      <c r="A48"/>
      <c r="B48" s="71"/>
      <c r="C48"/>
      <c r="D48"/>
      <c r="E48"/>
      <c r="F48"/>
      <c r="G48"/>
      <c r="H48"/>
      <c r="I48"/>
      <c r="J48"/>
      <c r="K48"/>
      <c r="L48"/>
      <c r="M48"/>
      <c r="N48"/>
      <c r="O48" s="25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</row>
    <row r="49" spans="10:122" s="55" customFormat="1" x14ac:dyDescent="0.25">
      <c r="J49" s="67"/>
      <c r="L49" s="68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</row>
    <row r="50" spans="10:122" s="55" customFormat="1" x14ac:dyDescent="0.25">
      <c r="L50" s="68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</row>
    <row r="51" spans="10:122" s="55" customFormat="1" x14ac:dyDescent="0.25">
      <c r="J51" s="67"/>
      <c r="L51" s="68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</row>
    <row r="52" spans="10:122" s="55" customFormat="1" x14ac:dyDescent="0.25">
      <c r="L52" s="68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</row>
    <row r="53" spans="10:122" s="55" customFormat="1" x14ac:dyDescent="0.25">
      <c r="J53" s="67"/>
      <c r="L53" s="68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</row>
    <row r="54" spans="10:122" s="55" customFormat="1" x14ac:dyDescent="0.25">
      <c r="L54" s="68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</row>
    <row r="55" spans="10:122" s="55" customFormat="1" x14ac:dyDescent="0.25">
      <c r="J55" s="67"/>
      <c r="L55" s="68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</row>
    <row r="56" spans="10:122" s="55" customFormat="1" x14ac:dyDescent="0.25">
      <c r="L56" s="68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</row>
    <row r="57" spans="10:122" s="55" customFormat="1" x14ac:dyDescent="0.25">
      <c r="J57" s="67"/>
      <c r="L57" s="68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</row>
    <row r="58" spans="10:122" s="55" customFormat="1" x14ac:dyDescent="0.25">
      <c r="L58" s="68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</row>
    <row r="59" spans="10:122" s="55" customFormat="1" x14ac:dyDescent="0.25">
      <c r="J59" s="67"/>
      <c r="L59" s="68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</row>
    <row r="60" spans="10:122" s="55" customFormat="1" x14ac:dyDescent="0.25">
      <c r="L60" s="68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</row>
    <row r="61" spans="10:122" s="55" customFormat="1" x14ac:dyDescent="0.25">
      <c r="J61" s="67"/>
      <c r="L61" s="68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</row>
    <row r="62" spans="10:122" s="55" customFormat="1" x14ac:dyDescent="0.25">
      <c r="L62" s="68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</row>
    <row r="63" spans="10:122" s="55" customFormat="1" x14ac:dyDescent="0.25">
      <c r="J63" s="67"/>
      <c r="L63" s="68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</row>
    <row r="64" spans="10:122" s="55" customFormat="1" x14ac:dyDescent="0.25">
      <c r="L64" s="68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</row>
    <row r="65" spans="10:122" s="55" customFormat="1" x14ac:dyDescent="0.25">
      <c r="J65" s="67"/>
      <c r="L65" s="68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</row>
    <row r="66" spans="10:122" s="55" customFormat="1" x14ac:dyDescent="0.25">
      <c r="L66" s="68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</row>
    <row r="67" spans="10:122" s="55" customFormat="1" x14ac:dyDescent="0.25">
      <c r="J67" s="67"/>
      <c r="L67" s="68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</row>
    <row r="68" spans="10:122" s="55" customFormat="1" x14ac:dyDescent="0.25">
      <c r="L68" s="68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</row>
    <row r="69" spans="10:122" s="55" customFormat="1" x14ac:dyDescent="0.25">
      <c r="L69" s="68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</row>
    <row r="70" spans="10:122" s="55" customFormat="1" x14ac:dyDescent="0.25">
      <c r="L70" s="68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</row>
    <row r="71" spans="10:122" s="55" customFormat="1" x14ac:dyDescent="0.25">
      <c r="L71" s="68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</row>
    <row r="72" spans="10:122" s="55" customFormat="1" x14ac:dyDescent="0.25">
      <c r="L72" s="68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</row>
    <row r="73" spans="10:122" s="55" customFormat="1" x14ac:dyDescent="0.25">
      <c r="L73" s="68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</row>
    <row r="74" spans="10:122" s="55" customFormat="1" x14ac:dyDescent="0.25">
      <c r="L74" s="68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</row>
    <row r="75" spans="10:122" x14ac:dyDescent="0.25"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0:122" x14ac:dyDescent="0.25"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0:122" x14ac:dyDescent="0.25"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0:122" x14ac:dyDescent="0.25"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0:122" x14ac:dyDescent="0.25"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0:122" x14ac:dyDescent="0.25"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6:122" x14ac:dyDescent="0.25"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6:122" x14ac:dyDescent="0.25"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6:122" x14ac:dyDescent="0.25"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6:122" x14ac:dyDescent="0.25"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</row>
    <row r="85" spans="16:122" x14ac:dyDescent="0.25"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</row>
    <row r="86" spans="16:122" x14ac:dyDescent="0.25"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</row>
    <row r="87" spans="16:122" x14ac:dyDescent="0.25"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</row>
    <row r="88" spans="16:122" x14ac:dyDescent="0.25"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</row>
    <row r="89" spans="16:122" x14ac:dyDescent="0.25"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</row>
    <row r="90" spans="16:122" x14ac:dyDescent="0.25"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</row>
    <row r="91" spans="16:122" x14ac:dyDescent="0.25"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</row>
    <row r="92" spans="16:122" x14ac:dyDescent="0.25"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</row>
    <row r="93" spans="16:122" x14ac:dyDescent="0.25"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</row>
    <row r="94" spans="16:122" x14ac:dyDescent="0.25"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</row>
    <row r="95" spans="16:122" x14ac:dyDescent="0.25"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</row>
    <row r="96" spans="16:122" x14ac:dyDescent="0.25"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</row>
    <row r="97" spans="16:122" x14ac:dyDescent="0.25"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</row>
    <row r="98" spans="16:122" x14ac:dyDescent="0.25"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</row>
    <row r="99" spans="16:122" x14ac:dyDescent="0.25"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</row>
    <row r="100" spans="16:122" x14ac:dyDescent="0.25"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</row>
  </sheetData>
  <conditionalFormatting sqref="AB36:DR37 P36:Y37 P69:Y141 AB69:DR141 P9:DR13 P40:DR40 P19:DR29">
    <cfRule type="expression" priority="147" stopIfTrue="1">
      <formula>OR(ISBLANK(P9),AND(ISBLANK(P$2),ISBLANK(P$3)))</formula>
    </cfRule>
    <cfRule type="expression" dxfId="244" priority="148" stopIfTrue="1">
      <formula>OR(AND(ISNUMBER(P$2),P9&lt;P$2),AND(ISNUMBER(P$3),P9&gt;P$3))</formula>
    </cfRule>
    <cfRule type="expression" dxfId="243" priority="149" stopIfTrue="1">
      <formula>OR(AND(ISNUMBER(P$2),P9&lt;P$5),AND(ISNUMBER(P$3),P9&gt;P$6))</formula>
    </cfRule>
    <cfRule type="expression" dxfId="242" priority="150" stopIfTrue="1">
      <formula>ISNUMBER(P9)</formula>
    </cfRule>
  </conditionalFormatting>
  <conditionalFormatting sqref="P2:Y6 AB2:DR6">
    <cfRule type="expression" dxfId="241" priority="146" stopIfTrue="1">
      <formula>_xlfn.ISFORMULA(P2)</formula>
    </cfRule>
  </conditionalFormatting>
  <conditionalFormatting sqref="Z36:AA37 Z69:AA141">
    <cfRule type="expression" priority="142" stopIfTrue="1">
      <formula>OR(ISBLANK(Z36),AND(ISBLANK(Z$2),ISBLANK(Z$3)))</formula>
    </cfRule>
    <cfRule type="expression" dxfId="240" priority="143" stopIfTrue="1">
      <formula>OR(AND(ISNUMBER(Z$2),Z36&lt;Z$2),AND(ISNUMBER(Z$3),Z36&gt;Z$3))</formula>
    </cfRule>
    <cfRule type="expression" dxfId="239" priority="144" stopIfTrue="1">
      <formula>OR(AND(ISNUMBER(Z$2),Z36&lt;Z$5),AND(ISNUMBER(Z$3),Z36&gt;Z$6))</formula>
    </cfRule>
    <cfRule type="expression" dxfId="238" priority="145" stopIfTrue="1">
      <formula>ISNUMBER(Z36)</formula>
    </cfRule>
  </conditionalFormatting>
  <conditionalFormatting sqref="Z2:AA6">
    <cfRule type="expression" dxfId="237" priority="141" stopIfTrue="1">
      <formula>_xlfn.ISFORMULA(Z2)</formula>
    </cfRule>
  </conditionalFormatting>
  <conditionalFormatting sqref="P30:Y33 AB30:DR33">
    <cfRule type="expression" priority="137" stopIfTrue="1">
      <formula>OR(ISBLANK(P30),AND(ISBLANK(P$2),ISBLANK(P$3)))</formula>
    </cfRule>
    <cfRule type="expression" dxfId="236" priority="138" stopIfTrue="1">
      <formula>OR(AND(ISNUMBER(P$2),P30&lt;P$2),AND(ISNUMBER(P$3),P30&gt;P$3))</formula>
    </cfRule>
    <cfRule type="expression" dxfId="235" priority="139" stopIfTrue="1">
      <formula>OR(AND(ISNUMBER(P$2),P30&lt;P$5),AND(ISNUMBER(P$3),P30&gt;P$6))</formula>
    </cfRule>
    <cfRule type="expression" dxfId="234" priority="140" stopIfTrue="1">
      <formula>ISNUMBER(P30)</formula>
    </cfRule>
  </conditionalFormatting>
  <conditionalFormatting sqref="Z30:AA33">
    <cfRule type="expression" priority="133" stopIfTrue="1">
      <formula>OR(ISBLANK(Z30),AND(ISBLANK(Z$2),ISBLANK(Z$3)))</formula>
    </cfRule>
    <cfRule type="expression" dxfId="233" priority="134" stopIfTrue="1">
      <formula>OR(AND(ISNUMBER(Z$2),Z30&lt;Z$2),AND(ISNUMBER(Z$3),Z30&gt;Z$3))</formula>
    </cfRule>
    <cfRule type="expression" dxfId="232" priority="135" stopIfTrue="1">
      <formula>OR(AND(ISNUMBER(Z$2),Z30&lt;Z$5),AND(ISNUMBER(Z$3),Z30&gt;Z$6))</formula>
    </cfRule>
    <cfRule type="expression" dxfId="231" priority="136" stopIfTrue="1">
      <formula>ISNUMBER(Z30)</formula>
    </cfRule>
  </conditionalFormatting>
  <conditionalFormatting sqref="P34:Y35 AB34:DR35">
    <cfRule type="expression" priority="129" stopIfTrue="1">
      <formula>OR(ISBLANK(P34),AND(ISBLANK(P$2),ISBLANK(P$3)))</formula>
    </cfRule>
    <cfRule type="expression" dxfId="230" priority="130" stopIfTrue="1">
      <formula>OR(AND(ISNUMBER(P$2),P34&lt;P$2),AND(ISNUMBER(P$3),P34&gt;P$3))</formula>
    </cfRule>
    <cfRule type="expression" dxfId="229" priority="131" stopIfTrue="1">
      <formula>OR(AND(ISNUMBER(P$2),P34&lt;P$5),AND(ISNUMBER(P$3),P34&gt;P$6))</formula>
    </cfRule>
    <cfRule type="expression" dxfId="228" priority="132" stopIfTrue="1">
      <formula>ISNUMBER(P34)</formula>
    </cfRule>
  </conditionalFormatting>
  <conditionalFormatting sqref="Z34:AA35">
    <cfRule type="expression" priority="125" stopIfTrue="1">
      <formula>OR(ISBLANK(Z34),AND(ISBLANK(Z$2),ISBLANK(Z$3)))</formula>
    </cfRule>
    <cfRule type="expression" dxfId="227" priority="126" stopIfTrue="1">
      <formula>OR(AND(ISNUMBER(Z$2),Z34&lt;Z$2),AND(ISNUMBER(Z$3),Z34&gt;Z$3))</formula>
    </cfRule>
    <cfRule type="expression" dxfId="226" priority="127" stopIfTrue="1">
      <formula>OR(AND(ISNUMBER(Z$2),Z34&lt;Z$5),AND(ISNUMBER(Z$3),Z34&gt;Z$6))</formula>
    </cfRule>
    <cfRule type="expression" dxfId="225" priority="128" stopIfTrue="1">
      <formula>ISNUMBER(Z34)</formula>
    </cfRule>
  </conditionalFormatting>
  <conditionalFormatting sqref="AB38:DR39 P38:Y39">
    <cfRule type="expression" priority="121" stopIfTrue="1">
      <formula>OR(ISBLANK(P38),AND(ISBLANK(P$2),ISBLANK(P$3)))</formula>
    </cfRule>
    <cfRule type="expression" dxfId="224" priority="122" stopIfTrue="1">
      <formula>OR(AND(ISNUMBER(P$2),P38&lt;P$2),AND(ISNUMBER(P$3),P38&gt;P$3))</formula>
    </cfRule>
    <cfRule type="expression" dxfId="223" priority="123" stopIfTrue="1">
      <formula>OR(AND(ISNUMBER(P$2),P38&lt;P$5),AND(ISNUMBER(P$3),P38&gt;P$6))</formula>
    </cfRule>
    <cfRule type="expression" dxfId="222" priority="124" stopIfTrue="1">
      <formula>ISNUMBER(P38)</formula>
    </cfRule>
  </conditionalFormatting>
  <conditionalFormatting sqref="Z38:AA39">
    <cfRule type="expression" priority="117" stopIfTrue="1">
      <formula>OR(ISBLANK(Z38),AND(ISBLANK(Z$2),ISBLANK(Z$3)))</formula>
    </cfRule>
    <cfRule type="expression" dxfId="221" priority="118" stopIfTrue="1">
      <formula>OR(AND(ISNUMBER(Z$2),Z38&lt;Z$2),AND(ISNUMBER(Z$3),Z38&gt;Z$3))</formula>
    </cfRule>
    <cfRule type="expression" dxfId="220" priority="119" stopIfTrue="1">
      <formula>OR(AND(ISNUMBER(Z$2),Z38&lt;Z$5),AND(ISNUMBER(Z$3),Z38&gt;Z$6))</formula>
    </cfRule>
    <cfRule type="expression" dxfId="219" priority="120" stopIfTrue="1">
      <formula>ISNUMBER(Z38)</formula>
    </cfRule>
  </conditionalFormatting>
  <conditionalFormatting sqref="AB41:DR42 P41:Y42">
    <cfRule type="expression" priority="113" stopIfTrue="1">
      <formula>OR(ISBLANK(P41),AND(ISBLANK(P$2),ISBLANK(P$3)))</formula>
    </cfRule>
    <cfRule type="expression" dxfId="218" priority="114" stopIfTrue="1">
      <formula>OR(AND(ISNUMBER(P$2),P41&lt;P$2),AND(ISNUMBER(P$3),P41&gt;P$3))</formula>
    </cfRule>
    <cfRule type="expression" dxfId="217" priority="115" stopIfTrue="1">
      <formula>OR(AND(ISNUMBER(P$2),P41&lt;P$5),AND(ISNUMBER(P$3),P41&gt;P$6))</formula>
    </cfRule>
    <cfRule type="expression" dxfId="216" priority="116" stopIfTrue="1">
      <formula>ISNUMBER(P41)</formula>
    </cfRule>
  </conditionalFormatting>
  <conditionalFormatting sqref="Z41:AA42">
    <cfRule type="expression" priority="109" stopIfTrue="1">
      <formula>OR(ISBLANK(Z41),AND(ISBLANK(Z$2),ISBLANK(Z$3)))</formula>
    </cfRule>
    <cfRule type="expression" dxfId="215" priority="110" stopIfTrue="1">
      <formula>OR(AND(ISNUMBER(Z$2),Z41&lt;Z$2),AND(ISNUMBER(Z$3),Z41&gt;Z$3))</formula>
    </cfRule>
    <cfRule type="expression" dxfId="214" priority="111" stopIfTrue="1">
      <formula>OR(AND(ISNUMBER(Z$2),Z41&lt;Z$5),AND(ISNUMBER(Z$3),Z41&gt;Z$6))</formula>
    </cfRule>
    <cfRule type="expression" dxfId="213" priority="112" stopIfTrue="1">
      <formula>ISNUMBER(Z41)</formula>
    </cfRule>
  </conditionalFormatting>
  <conditionalFormatting sqref="AB43:DR44 P43:Y44">
    <cfRule type="expression" priority="105" stopIfTrue="1">
      <formula>OR(ISBLANK(P43),AND(ISBLANK(P$2),ISBLANK(P$3)))</formula>
    </cfRule>
    <cfRule type="expression" dxfId="212" priority="106" stopIfTrue="1">
      <formula>OR(AND(ISNUMBER(P$2),P43&lt;P$2),AND(ISNUMBER(P$3),P43&gt;P$3))</formula>
    </cfRule>
    <cfRule type="expression" dxfId="211" priority="107" stopIfTrue="1">
      <formula>OR(AND(ISNUMBER(P$2),P43&lt;P$5),AND(ISNUMBER(P$3),P43&gt;P$6))</formula>
    </cfRule>
    <cfRule type="expression" dxfId="210" priority="108" stopIfTrue="1">
      <formula>ISNUMBER(P43)</formula>
    </cfRule>
  </conditionalFormatting>
  <conditionalFormatting sqref="Z43:AA44">
    <cfRule type="expression" priority="101" stopIfTrue="1">
      <formula>OR(ISBLANK(Z43),AND(ISBLANK(Z$2),ISBLANK(Z$3)))</formula>
    </cfRule>
    <cfRule type="expression" dxfId="209" priority="102" stopIfTrue="1">
      <formula>OR(AND(ISNUMBER(Z$2),Z43&lt;Z$2),AND(ISNUMBER(Z$3),Z43&gt;Z$3))</formula>
    </cfRule>
    <cfRule type="expression" dxfId="208" priority="103" stopIfTrue="1">
      <formula>OR(AND(ISNUMBER(Z$2),Z43&lt;Z$5),AND(ISNUMBER(Z$3),Z43&gt;Z$6))</formula>
    </cfRule>
    <cfRule type="expression" dxfId="207" priority="104" stopIfTrue="1">
      <formula>ISNUMBER(Z43)</formula>
    </cfRule>
  </conditionalFormatting>
  <conditionalFormatting sqref="AB45:DR46 P45:Y46">
    <cfRule type="expression" priority="97" stopIfTrue="1">
      <formula>OR(ISBLANK(P45),AND(ISBLANK(P$2),ISBLANK(P$3)))</formula>
    </cfRule>
    <cfRule type="expression" dxfId="206" priority="98" stopIfTrue="1">
      <formula>OR(AND(ISNUMBER(P$2),P45&lt;P$2),AND(ISNUMBER(P$3),P45&gt;P$3))</formula>
    </cfRule>
    <cfRule type="expression" dxfId="205" priority="99" stopIfTrue="1">
      <formula>OR(AND(ISNUMBER(P$2),P45&lt;P$5),AND(ISNUMBER(P$3),P45&gt;P$6))</formula>
    </cfRule>
    <cfRule type="expression" dxfId="204" priority="100" stopIfTrue="1">
      <formula>ISNUMBER(P45)</formula>
    </cfRule>
  </conditionalFormatting>
  <conditionalFormatting sqref="Z45:AA46">
    <cfRule type="expression" priority="93" stopIfTrue="1">
      <formula>OR(ISBLANK(Z45),AND(ISBLANK(Z$2),ISBLANK(Z$3)))</formula>
    </cfRule>
    <cfRule type="expression" dxfId="203" priority="94" stopIfTrue="1">
      <formula>OR(AND(ISNUMBER(Z$2),Z45&lt;Z$2),AND(ISNUMBER(Z$3),Z45&gt;Z$3))</formula>
    </cfRule>
    <cfRule type="expression" dxfId="202" priority="95" stopIfTrue="1">
      <formula>OR(AND(ISNUMBER(Z$2),Z45&lt;Z$5),AND(ISNUMBER(Z$3),Z45&gt;Z$6))</formula>
    </cfRule>
    <cfRule type="expression" dxfId="201" priority="96" stopIfTrue="1">
      <formula>ISNUMBER(Z45)</formula>
    </cfRule>
  </conditionalFormatting>
  <conditionalFormatting sqref="AB47:DR48 P47:Y48">
    <cfRule type="expression" priority="89" stopIfTrue="1">
      <formula>OR(ISBLANK(P47),AND(ISBLANK(P$2),ISBLANK(P$3)))</formula>
    </cfRule>
    <cfRule type="expression" dxfId="200" priority="90" stopIfTrue="1">
      <formula>OR(AND(ISNUMBER(P$2),P47&lt;P$2),AND(ISNUMBER(P$3),P47&gt;P$3))</formula>
    </cfRule>
    <cfRule type="expression" dxfId="199" priority="91" stopIfTrue="1">
      <formula>OR(AND(ISNUMBER(P$2),P47&lt;P$5),AND(ISNUMBER(P$3),P47&gt;P$6))</formula>
    </cfRule>
    <cfRule type="expression" dxfId="198" priority="92" stopIfTrue="1">
      <formula>ISNUMBER(P47)</formula>
    </cfRule>
  </conditionalFormatting>
  <conditionalFormatting sqref="Z47:AA48">
    <cfRule type="expression" priority="85" stopIfTrue="1">
      <formula>OR(ISBLANK(Z47),AND(ISBLANK(Z$2),ISBLANK(Z$3)))</formula>
    </cfRule>
    <cfRule type="expression" dxfId="197" priority="86" stopIfTrue="1">
      <formula>OR(AND(ISNUMBER(Z$2),Z47&lt;Z$2),AND(ISNUMBER(Z$3),Z47&gt;Z$3))</formula>
    </cfRule>
    <cfRule type="expression" dxfId="196" priority="87" stopIfTrue="1">
      <formula>OR(AND(ISNUMBER(Z$2),Z47&lt;Z$5),AND(ISNUMBER(Z$3),Z47&gt;Z$6))</formula>
    </cfRule>
    <cfRule type="expression" dxfId="195" priority="88" stopIfTrue="1">
      <formula>ISNUMBER(Z47)</formula>
    </cfRule>
  </conditionalFormatting>
  <conditionalFormatting sqref="AB49:DR50 P49:Y50">
    <cfRule type="expression" priority="81" stopIfTrue="1">
      <formula>OR(ISBLANK(P49),AND(ISBLANK(P$2),ISBLANK(P$3)))</formula>
    </cfRule>
    <cfRule type="expression" dxfId="194" priority="82" stopIfTrue="1">
      <formula>OR(AND(ISNUMBER(P$2),P49&lt;P$2),AND(ISNUMBER(P$3),P49&gt;P$3))</formula>
    </cfRule>
    <cfRule type="expression" dxfId="193" priority="83" stopIfTrue="1">
      <formula>OR(AND(ISNUMBER(P$2),P49&lt;P$5),AND(ISNUMBER(P$3),P49&gt;P$6))</formula>
    </cfRule>
    <cfRule type="expression" dxfId="192" priority="84" stopIfTrue="1">
      <formula>ISNUMBER(P49)</formula>
    </cfRule>
  </conditionalFormatting>
  <conditionalFormatting sqref="Z49:AA50">
    <cfRule type="expression" priority="77" stopIfTrue="1">
      <formula>OR(ISBLANK(Z49),AND(ISBLANK(Z$2),ISBLANK(Z$3)))</formula>
    </cfRule>
    <cfRule type="expression" dxfId="191" priority="78" stopIfTrue="1">
      <formula>OR(AND(ISNUMBER(Z$2),Z49&lt;Z$2),AND(ISNUMBER(Z$3),Z49&gt;Z$3))</formula>
    </cfRule>
    <cfRule type="expression" dxfId="190" priority="79" stopIfTrue="1">
      <formula>OR(AND(ISNUMBER(Z$2),Z49&lt;Z$5),AND(ISNUMBER(Z$3),Z49&gt;Z$6))</formula>
    </cfRule>
    <cfRule type="expression" dxfId="189" priority="80" stopIfTrue="1">
      <formula>ISNUMBER(Z49)</formula>
    </cfRule>
  </conditionalFormatting>
  <conditionalFormatting sqref="AB51:DR52 P51:Y52">
    <cfRule type="expression" priority="73" stopIfTrue="1">
      <formula>OR(ISBLANK(P51),AND(ISBLANK(P$2),ISBLANK(P$3)))</formula>
    </cfRule>
    <cfRule type="expression" dxfId="188" priority="74" stopIfTrue="1">
      <formula>OR(AND(ISNUMBER(P$2),P51&lt;P$2),AND(ISNUMBER(P$3),P51&gt;P$3))</formula>
    </cfRule>
    <cfRule type="expression" dxfId="187" priority="75" stopIfTrue="1">
      <formula>OR(AND(ISNUMBER(P$2),P51&lt;P$5),AND(ISNUMBER(P$3),P51&gt;P$6))</formula>
    </cfRule>
    <cfRule type="expression" dxfId="186" priority="76" stopIfTrue="1">
      <formula>ISNUMBER(P51)</formula>
    </cfRule>
  </conditionalFormatting>
  <conditionalFormatting sqref="Z51:AA52">
    <cfRule type="expression" priority="69" stopIfTrue="1">
      <formula>OR(ISBLANK(Z51),AND(ISBLANK(Z$2),ISBLANK(Z$3)))</formula>
    </cfRule>
    <cfRule type="expression" dxfId="185" priority="70" stopIfTrue="1">
      <formula>OR(AND(ISNUMBER(Z$2),Z51&lt;Z$2),AND(ISNUMBER(Z$3),Z51&gt;Z$3))</formula>
    </cfRule>
    <cfRule type="expression" dxfId="184" priority="71" stopIfTrue="1">
      <formula>OR(AND(ISNUMBER(Z$2),Z51&lt;Z$5),AND(ISNUMBER(Z$3),Z51&gt;Z$6))</formula>
    </cfRule>
    <cfRule type="expression" dxfId="183" priority="72" stopIfTrue="1">
      <formula>ISNUMBER(Z51)</formula>
    </cfRule>
  </conditionalFormatting>
  <conditionalFormatting sqref="AB53:DR54 P53:Y54">
    <cfRule type="expression" priority="65" stopIfTrue="1">
      <formula>OR(ISBLANK(P53),AND(ISBLANK(P$2),ISBLANK(P$3)))</formula>
    </cfRule>
    <cfRule type="expression" dxfId="182" priority="66" stopIfTrue="1">
      <formula>OR(AND(ISNUMBER(P$2),P53&lt;P$2),AND(ISNUMBER(P$3),P53&gt;P$3))</formula>
    </cfRule>
    <cfRule type="expression" dxfId="181" priority="67" stopIfTrue="1">
      <formula>OR(AND(ISNUMBER(P$2),P53&lt;P$5),AND(ISNUMBER(P$3),P53&gt;P$6))</formula>
    </cfRule>
    <cfRule type="expression" dxfId="180" priority="68" stopIfTrue="1">
      <formula>ISNUMBER(P53)</formula>
    </cfRule>
  </conditionalFormatting>
  <conditionalFormatting sqref="Z53:AA54">
    <cfRule type="expression" priority="61" stopIfTrue="1">
      <formula>OR(ISBLANK(Z53),AND(ISBLANK(Z$2),ISBLANK(Z$3)))</formula>
    </cfRule>
    <cfRule type="expression" dxfId="179" priority="62" stopIfTrue="1">
      <formula>OR(AND(ISNUMBER(Z$2),Z53&lt;Z$2),AND(ISNUMBER(Z$3),Z53&gt;Z$3))</formula>
    </cfRule>
    <cfRule type="expression" dxfId="178" priority="63" stopIfTrue="1">
      <formula>OR(AND(ISNUMBER(Z$2),Z53&lt;Z$5),AND(ISNUMBER(Z$3),Z53&gt;Z$6))</formula>
    </cfRule>
    <cfRule type="expression" dxfId="177" priority="64" stopIfTrue="1">
      <formula>ISNUMBER(Z53)</formula>
    </cfRule>
  </conditionalFormatting>
  <conditionalFormatting sqref="AB55:DR56 P55:Y56">
    <cfRule type="expression" priority="57" stopIfTrue="1">
      <formula>OR(ISBLANK(P55),AND(ISBLANK(P$2),ISBLANK(P$3)))</formula>
    </cfRule>
    <cfRule type="expression" dxfId="176" priority="58" stopIfTrue="1">
      <formula>OR(AND(ISNUMBER(P$2),P55&lt;P$2),AND(ISNUMBER(P$3),P55&gt;P$3))</formula>
    </cfRule>
    <cfRule type="expression" dxfId="175" priority="59" stopIfTrue="1">
      <formula>OR(AND(ISNUMBER(P$2),P55&lt;P$5),AND(ISNUMBER(P$3),P55&gt;P$6))</formula>
    </cfRule>
    <cfRule type="expression" dxfId="174" priority="60" stopIfTrue="1">
      <formula>ISNUMBER(P55)</formula>
    </cfRule>
  </conditionalFormatting>
  <conditionalFormatting sqref="Z55:AA56">
    <cfRule type="expression" priority="53" stopIfTrue="1">
      <formula>OR(ISBLANK(Z55),AND(ISBLANK(Z$2),ISBLANK(Z$3)))</formula>
    </cfRule>
    <cfRule type="expression" dxfId="173" priority="54" stopIfTrue="1">
      <formula>OR(AND(ISNUMBER(Z$2),Z55&lt;Z$2),AND(ISNUMBER(Z$3),Z55&gt;Z$3))</formula>
    </cfRule>
    <cfRule type="expression" dxfId="172" priority="55" stopIfTrue="1">
      <formula>OR(AND(ISNUMBER(Z$2),Z55&lt;Z$5),AND(ISNUMBER(Z$3),Z55&gt;Z$6))</formula>
    </cfRule>
    <cfRule type="expression" dxfId="171" priority="56" stopIfTrue="1">
      <formula>ISNUMBER(Z55)</formula>
    </cfRule>
  </conditionalFormatting>
  <conditionalFormatting sqref="AB57:DR58 P57:Y58">
    <cfRule type="expression" priority="49" stopIfTrue="1">
      <formula>OR(ISBLANK(P57),AND(ISBLANK(P$2),ISBLANK(P$3)))</formula>
    </cfRule>
    <cfRule type="expression" dxfId="170" priority="50" stopIfTrue="1">
      <formula>OR(AND(ISNUMBER(P$2),P57&lt;P$2),AND(ISNUMBER(P$3),P57&gt;P$3))</formula>
    </cfRule>
    <cfRule type="expression" dxfId="169" priority="51" stopIfTrue="1">
      <formula>OR(AND(ISNUMBER(P$2),P57&lt;P$5),AND(ISNUMBER(P$3),P57&gt;P$6))</formula>
    </cfRule>
    <cfRule type="expression" dxfId="168" priority="52" stopIfTrue="1">
      <formula>ISNUMBER(P57)</formula>
    </cfRule>
  </conditionalFormatting>
  <conditionalFormatting sqref="Z57:AA58">
    <cfRule type="expression" priority="45" stopIfTrue="1">
      <formula>OR(ISBLANK(Z57),AND(ISBLANK(Z$2),ISBLANK(Z$3)))</formula>
    </cfRule>
    <cfRule type="expression" dxfId="167" priority="46" stopIfTrue="1">
      <formula>OR(AND(ISNUMBER(Z$2),Z57&lt;Z$2),AND(ISNUMBER(Z$3),Z57&gt;Z$3))</formula>
    </cfRule>
    <cfRule type="expression" dxfId="166" priority="47" stopIfTrue="1">
      <formula>OR(AND(ISNUMBER(Z$2),Z57&lt;Z$5),AND(ISNUMBER(Z$3),Z57&gt;Z$6))</formula>
    </cfRule>
    <cfRule type="expression" dxfId="165" priority="48" stopIfTrue="1">
      <formula>ISNUMBER(Z57)</formula>
    </cfRule>
  </conditionalFormatting>
  <conditionalFormatting sqref="AB59:DR60 P59:Y60">
    <cfRule type="expression" priority="41" stopIfTrue="1">
      <formula>OR(ISBLANK(P59),AND(ISBLANK(P$2),ISBLANK(P$3)))</formula>
    </cfRule>
    <cfRule type="expression" dxfId="164" priority="42" stopIfTrue="1">
      <formula>OR(AND(ISNUMBER(P$2),P59&lt;P$2),AND(ISNUMBER(P$3),P59&gt;P$3))</formula>
    </cfRule>
    <cfRule type="expression" dxfId="163" priority="43" stopIfTrue="1">
      <formula>OR(AND(ISNUMBER(P$2),P59&lt;P$5),AND(ISNUMBER(P$3),P59&gt;P$6))</formula>
    </cfRule>
    <cfRule type="expression" dxfId="162" priority="44" stopIfTrue="1">
      <formula>ISNUMBER(P59)</formula>
    </cfRule>
  </conditionalFormatting>
  <conditionalFormatting sqref="Z59:AA60">
    <cfRule type="expression" priority="37" stopIfTrue="1">
      <formula>OR(ISBLANK(Z59),AND(ISBLANK(Z$2),ISBLANK(Z$3)))</formula>
    </cfRule>
    <cfRule type="expression" dxfId="161" priority="38" stopIfTrue="1">
      <formula>OR(AND(ISNUMBER(Z$2),Z59&lt;Z$2),AND(ISNUMBER(Z$3),Z59&gt;Z$3))</formula>
    </cfRule>
    <cfRule type="expression" dxfId="160" priority="39" stopIfTrue="1">
      <formula>OR(AND(ISNUMBER(Z$2),Z59&lt;Z$5),AND(ISNUMBER(Z$3),Z59&gt;Z$6))</formula>
    </cfRule>
    <cfRule type="expression" dxfId="159" priority="40" stopIfTrue="1">
      <formula>ISNUMBER(Z59)</formula>
    </cfRule>
  </conditionalFormatting>
  <conditionalFormatting sqref="AB61:DR62 P61:Y62">
    <cfRule type="expression" priority="33" stopIfTrue="1">
      <formula>OR(ISBLANK(P61),AND(ISBLANK(P$2),ISBLANK(P$3)))</formula>
    </cfRule>
    <cfRule type="expression" dxfId="158" priority="34" stopIfTrue="1">
      <formula>OR(AND(ISNUMBER(P$2),P61&lt;P$2),AND(ISNUMBER(P$3),P61&gt;P$3))</formula>
    </cfRule>
    <cfRule type="expression" dxfId="157" priority="35" stopIfTrue="1">
      <formula>OR(AND(ISNUMBER(P$2),P61&lt;P$5),AND(ISNUMBER(P$3),P61&gt;P$6))</formula>
    </cfRule>
    <cfRule type="expression" dxfId="156" priority="36" stopIfTrue="1">
      <formula>ISNUMBER(P61)</formula>
    </cfRule>
  </conditionalFormatting>
  <conditionalFormatting sqref="Z61:AA62">
    <cfRule type="expression" priority="29" stopIfTrue="1">
      <formula>OR(ISBLANK(Z61),AND(ISBLANK(Z$2),ISBLANK(Z$3)))</formula>
    </cfRule>
    <cfRule type="expression" dxfId="155" priority="30" stopIfTrue="1">
      <formula>OR(AND(ISNUMBER(Z$2),Z61&lt;Z$2),AND(ISNUMBER(Z$3),Z61&gt;Z$3))</formula>
    </cfRule>
    <cfRule type="expression" dxfId="154" priority="31" stopIfTrue="1">
      <formula>OR(AND(ISNUMBER(Z$2),Z61&lt;Z$5),AND(ISNUMBER(Z$3),Z61&gt;Z$6))</formula>
    </cfRule>
    <cfRule type="expression" dxfId="153" priority="32" stopIfTrue="1">
      <formula>ISNUMBER(Z61)</formula>
    </cfRule>
  </conditionalFormatting>
  <conditionalFormatting sqref="AB63:DR64 P63:Y64">
    <cfRule type="expression" priority="25" stopIfTrue="1">
      <formula>OR(ISBLANK(P63),AND(ISBLANK(P$2),ISBLANK(P$3)))</formula>
    </cfRule>
    <cfRule type="expression" dxfId="152" priority="26" stopIfTrue="1">
      <formula>OR(AND(ISNUMBER(P$2),P63&lt;P$2),AND(ISNUMBER(P$3),P63&gt;P$3))</formula>
    </cfRule>
    <cfRule type="expression" dxfId="151" priority="27" stopIfTrue="1">
      <formula>OR(AND(ISNUMBER(P$2),P63&lt;P$5),AND(ISNUMBER(P$3),P63&gt;P$6))</formula>
    </cfRule>
    <cfRule type="expression" dxfId="150" priority="28" stopIfTrue="1">
      <formula>ISNUMBER(P63)</formula>
    </cfRule>
  </conditionalFormatting>
  <conditionalFormatting sqref="Z63:AA64">
    <cfRule type="expression" priority="21" stopIfTrue="1">
      <formula>OR(ISBLANK(Z63),AND(ISBLANK(Z$2),ISBLANK(Z$3)))</formula>
    </cfRule>
    <cfRule type="expression" dxfId="149" priority="22" stopIfTrue="1">
      <formula>OR(AND(ISNUMBER(Z$2),Z63&lt;Z$2),AND(ISNUMBER(Z$3),Z63&gt;Z$3))</formula>
    </cfRule>
    <cfRule type="expression" dxfId="148" priority="23" stopIfTrue="1">
      <formula>OR(AND(ISNUMBER(Z$2),Z63&lt;Z$5),AND(ISNUMBER(Z$3),Z63&gt;Z$6))</formula>
    </cfRule>
    <cfRule type="expression" dxfId="147" priority="24" stopIfTrue="1">
      <formula>ISNUMBER(Z63)</formula>
    </cfRule>
  </conditionalFormatting>
  <conditionalFormatting sqref="AB65:DR66 P65:Y66">
    <cfRule type="expression" priority="17" stopIfTrue="1">
      <formula>OR(ISBLANK(P65),AND(ISBLANK(P$2),ISBLANK(P$3)))</formula>
    </cfRule>
    <cfRule type="expression" dxfId="146" priority="18" stopIfTrue="1">
      <formula>OR(AND(ISNUMBER(P$2),P65&lt;P$2),AND(ISNUMBER(P$3),P65&gt;P$3))</formula>
    </cfRule>
    <cfRule type="expression" dxfId="145" priority="19" stopIfTrue="1">
      <formula>OR(AND(ISNUMBER(P$2),P65&lt;P$5),AND(ISNUMBER(P$3),P65&gt;P$6))</formula>
    </cfRule>
    <cfRule type="expression" dxfId="144" priority="20" stopIfTrue="1">
      <formula>ISNUMBER(P65)</formula>
    </cfRule>
  </conditionalFormatting>
  <conditionalFormatting sqref="Z65:AA66">
    <cfRule type="expression" priority="13" stopIfTrue="1">
      <formula>OR(ISBLANK(Z65),AND(ISBLANK(Z$2),ISBLANK(Z$3)))</formula>
    </cfRule>
    <cfRule type="expression" dxfId="143" priority="14" stopIfTrue="1">
      <formula>OR(AND(ISNUMBER(Z$2),Z65&lt;Z$2),AND(ISNUMBER(Z$3),Z65&gt;Z$3))</formula>
    </cfRule>
    <cfRule type="expression" dxfId="142" priority="15" stopIfTrue="1">
      <formula>OR(AND(ISNUMBER(Z$2),Z65&lt;Z$5),AND(ISNUMBER(Z$3),Z65&gt;Z$6))</formula>
    </cfRule>
    <cfRule type="expression" dxfId="141" priority="16" stopIfTrue="1">
      <formula>ISNUMBER(Z65)</formula>
    </cfRule>
  </conditionalFormatting>
  <conditionalFormatting sqref="AB67:DR68 P67:Y68">
    <cfRule type="expression" priority="9" stopIfTrue="1">
      <formula>OR(ISBLANK(P67),AND(ISBLANK(P$2),ISBLANK(P$3)))</formula>
    </cfRule>
    <cfRule type="expression" dxfId="140" priority="10" stopIfTrue="1">
      <formula>OR(AND(ISNUMBER(P$2),P67&lt;P$2),AND(ISNUMBER(P$3),P67&gt;P$3))</formula>
    </cfRule>
    <cfRule type="expression" dxfId="139" priority="11" stopIfTrue="1">
      <formula>OR(AND(ISNUMBER(P$2),P67&lt;P$5),AND(ISNUMBER(P$3),P67&gt;P$6))</formula>
    </cfRule>
    <cfRule type="expression" dxfId="138" priority="12" stopIfTrue="1">
      <formula>ISNUMBER(P67)</formula>
    </cfRule>
  </conditionalFormatting>
  <conditionalFormatting sqref="Z67:AA68">
    <cfRule type="expression" priority="5" stopIfTrue="1">
      <formula>OR(ISBLANK(Z67),AND(ISBLANK(Z$2),ISBLANK(Z$3)))</formula>
    </cfRule>
    <cfRule type="expression" dxfId="137" priority="6" stopIfTrue="1">
      <formula>OR(AND(ISNUMBER(Z$2),Z67&lt;Z$2),AND(ISNUMBER(Z$3),Z67&gt;Z$3))</formula>
    </cfRule>
    <cfRule type="expression" dxfId="136" priority="7" stopIfTrue="1">
      <formula>OR(AND(ISNUMBER(Z$2),Z67&lt;Z$5),AND(ISNUMBER(Z$3),Z67&gt;Z$6))</formula>
    </cfRule>
    <cfRule type="expression" dxfId="135" priority="8" stopIfTrue="1">
      <formula>ISNUMBER(Z67)</formula>
    </cfRule>
  </conditionalFormatting>
  <conditionalFormatting sqref="P14:DR18">
    <cfRule type="expression" priority="1" stopIfTrue="1">
      <formula>OR(ISBLANK(P14),AND(ISBLANK(P$2),ISBLANK(P$3)))</formula>
    </cfRule>
    <cfRule type="expression" dxfId="134" priority="2" stopIfTrue="1">
      <formula>OR(AND(ISNUMBER(P$2),P14&lt;P$2),AND(ISNUMBER(P$3),P14&gt;P$3))</formula>
    </cfRule>
    <cfRule type="expression" dxfId="133" priority="3" stopIfTrue="1">
      <formula>OR(AND(ISNUMBER(P$2),P14&lt;P$5),AND(ISNUMBER(P$3),P14&gt;P$6))</formula>
    </cfRule>
    <cfRule type="expression" dxfId="132" priority="4" stopIfTrue="1">
      <formula>ISNUMBER(P14)</formula>
    </cfRule>
  </conditionalFormatting>
  <hyperlinks>
    <hyperlink ref="H7" location="'Test Info'!A1" display="Operating Condition" xr:uid="{3722AABA-B6BC-4DFA-AFEB-B20777DB6834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R100"/>
  <sheetViews>
    <sheetView zoomScale="70" zoomScaleNormal="70" workbookViewId="0">
      <selection activeCell="M8" sqref="M8"/>
    </sheetView>
  </sheetViews>
  <sheetFormatPr defaultRowHeight="15" x14ac:dyDescent="0.25"/>
  <cols>
    <col min="1" max="1" width="10.7109375" bestFit="1" customWidth="1"/>
    <col min="2" max="2" width="16.140625" customWidth="1"/>
    <col min="3" max="3" width="12" customWidth="1"/>
    <col min="4" max="4" width="6" bestFit="1" customWidth="1"/>
    <col min="5" max="5" width="12.42578125" bestFit="1" customWidth="1"/>
    <col min="6" max="6" width="5.28515625" bestFit="1" customWidth="1"/>
    <col min="7" max="7" width="6.5703125" bestFit="1" customWidth="1"/>
    <col min="8" max="8" width="10.28515625" bestFit="1" customWidth="1"/>
    <col min="9" max="9" width="5.28515625" bestFit="1" customWidth="1"/>
    <col min="10" max="10" width="7.42578125" customWidth="1"/>
    <col min="11" max="11" width="5.28515625" bestFit="1" customWidth="1"/>
    <col min="12" max="12" width="7.7109375" style="61" bestFit="1" customWidth="1"/>
    <col min="13" max="14" width="5.28515625" bestFit="1" customWidth="1"/>
    <col min="15" max="15" width="6.7109375" customWidth="1"/>
    <col min="16" max="17" width="9.85546875" bestFit="1" customWidth="1"/>
    <col min="18" max="19" width="8" bestFit="1" customWidth="1"/>
    <col min="20" max="20" width="12.7109375" bestFit="1" customWidth="1"/>
    <col min="21" max="21" width="8.85546875" customWidth="1"/>
    <col min="22" max="22" width="7.5703125" bestFit="1" customWidth="1"/>
    <col min="23" max="23" width="6.140625" bestFit="1" customWidth="1"/>
    <col min="24" max="24" width="7.5703125" bestFit="1" customWidth="1"/>
    <col min="25" max="25" width="6.140625" bestFit="1" customWidth="1"/>
    <col min="26" max="26" width="6.140625" customWidth="1"/>
    <col min="27" max="27" width="6" customWidth="1"/>
    <col min="28" max="28" width="7.5703125" bestFit="1" customWidth="1"/>
    <col min="29" max="29" width="8.7109375" bestFit="1" customWidth="1"/>
    <col min="30" max="30" width="6.140625" bestFit="1" customWidth="1"/>
    <col min="31" max="33" width="7.5703125" bestFit="1" customWidth="1"/>
    <col min="34" max="34" width="8.28515625" bestFit="1" customWidth="1"/>
    <col min="35" max="36" width="8.7109375" bestFit="1" customWidth="1"/>
    <col min="37" max="46" width="6.140625" bestFit="1" customWidth="1"/>
    <col min="47" max="47" width="7.5703125" bestFit="1" customWidth="1"/>
    <col min="48" max="48" width="8.7109375" customWidth="1"/>
    <col min="49" max="49" width="6.140625" bestFit="1" customWidth="1"/>
    <col min="50" max="50" width="7.5703125" bestFit="1" customWidth="1"/>
    <col min="51" max="51" width="6" bestFit="1" customWidth="1"/>
    <col min="52" max="52" width="6.28515625" bestFit="1" customWidth="1"/>
    <col min="53" max="53" width="8.28515625" bestFit="1" customWidth="1"/>
    <col min="54" max="55" width="8.7109375" bestFit="1" customWidth="1"/>
    <col min="56" max="57" width="6.140625" bestFit="1" customWidth="1"/>
    <col min="58" max="58" width="4" bestFit="1" customWidth="1"/>
    <col min="59" max="65" width="6.140625" bestFit="1" customWidth="1"/>
    <col min="66" max="66" width="7.5703125" bestFit="1" customWidth="1"/>
    <col min="67" max="67" width="8.7109375" bestFit="1" customWidth="1"/>
    <col min="68" max="68" width="6.140625" bestFit="1" customWidth="1"/>
    <col min="69" max="70" width="7.5703125" bestFit="1" customWidth="1"/>
    <col min="71" max="71" width="6.28515625" bestFit="1" customWidth="1"/>
    <col min="72" max="72" width="8.28515625" bestFit="1" customWidth="1"/>
    <col min="73" max="74" width="8.7109375" bestFit="1" customWidth="1"/>
    <col min="75" max="84" width="6.140625" bestFit="1" customWidth="1"/>
    <col min="85" max="85" width="10" customWidth="1"/>
    <col min="86" max="86" width="6.28515625" customWidth="1"/>
    <col min="87" max="87" width="10.5703125" customWidth="1"/>
    <col min="88" max="88" width="8.42578125" customWidth="1"/>
    <col min="89" max="89" width="6.28515625" bestFit="1" customWidth="1"/>
    <col min="90" max="90" width="8.42578125" customWidth="1"/>
    <col min="91" max="91" width="9.42578125" customWidth="1"/>
    <col min="92" max="92" width="7.5703125" bestFit="1" customWidth="1"/>
    <col min="93" max="93" width="8.42578125" customWidth="1"/>
    <col min="94" max="94" width="6.28515625" bestFit="1" customWidth="1"/>
    <col min="95" max="95" width="8" customWidth="1"/>
    <col min="96" max="96" width="8.42578125" customWidth="1"/>
    <col min="97" max="97" width="7.5703125" bestFit="1" customWidth="1"/>
    <col min="100" max="100" width="6" bestFit="1" customWidth="1"/>
    <col min="102" max="102" width="7.5703125" bestFit="1" customWidth="1"/>
    <col min="103" max="103" width="9.140625" customWidth="1"/>
    <col min="105" max="105" width="7.5703125" bestFit="1" customWidth="1"/>
    <col min="108" max="108" width="7" bestFit="1" customWidth="1"/>
    <col min="110" max="110" width="7.5703125" bestFit="1" customWidth="1"/>
    <col min="113" max="113" width="9.42578125" customWidth="1"/>
    <col min="115" max="115" width="8.7109375" customWidth="1"/>
    <col min="116" max="116" width="7" customWidth="1"/>
    <col min="117" max="117" width="8.42578125" bestFit="1" customWidth="1"/>
    <col min="118" max="118" width="7.5703125" bestFit="1" customWidth="1"/>
    <col min="119" max="119" width="8.140625" bestFit="1" customWidth="1"/>
    <col min="120" max="120" width="7.5703125" bestFit="1" customWidth="1"/>
    <col min="121" max="121" width="8.140625" bestFit="1" customWidth="1"/>
    <col min="122" max="122" width="7.5703125" bestFit="1" customWidth="1"/>
  </cols>
  <sheetData>
    <row r="1" spans="1:122" s="24" customFormat="1" x14ac:dyDescent="0.25">
      <c r="L1" s="60"/>
      <c r="O1" s="54" t="s">
        <v>302</v>
      </c>
      <c r="P1" s="18" t="s">
        <v>109</v>
      </c>
      <c r="Q1" s="18" t="s">
        <v>109</v>
      </c>
      <c r="R1" s="18" t="s">
        <v>13</v>
      </c>
      <c r="S1" s="18" t="s">
        <v>15</v>
      </c>
      <c r="T1" s="18" t="s">
        <v>120</v>
      </c>
      <c r="U1" s="18" t="s">
        <v>119</v>
      </c>
      <c r="V1" s="18" t="s">
        <v>121</v>
      </c>
      <c r="W1" s="18"/>
      <c r="X1" s="18" t="s">
        <v>121</v>
      </c>
      <c r="Y1" s="18"/>
      <c r="Z1" s="18" t="s">
        <v>121</v>
      </c>
      <c r="AA1" s="18"/>
      <c r="AB1" s="18" t="s">
        <v>122</v>
      </c>
      <c r="AC1" s="18"/>
      <c r="AD1" s="18"/>
      <c r="AE1" s="18"/>
      <c r="AF1" s="18"/>
      <c r="AG1" s="18"/>
      <c r="AH1" s="18" t="s">
        <v>123</v>
      </c>
      <c r="AI1" s="18" t="s">
        <v>124</v>
      </c>
      <c r="AJ1" s="18" t="s">
        <v>124</v>
      </c>
      <c r="AK1" s="52" t="s">
        <v>125</v>
      </c>
      <c r="AL1" s="18"/>
      <c r="AM1" s="18"/>
      <c r="AN1" s="18"/>
      <c r="AO1" s="18"/>
      <c r="AP1" s="52" t="s">
        <v>125</v>
      </c>
      <c r="AQ1" s="18"/>
      <c r="AR1" s="18"/>
      <c r="AS1" s="18"/>
      <c r="AT1" s="18"/>
      <c r="AU1" s="18" t="s">
        <v>122</v>
      </c>
      <c r="AV1" s="18"/>
      <c r="AW1" s="18"/>
      <c r="AX1" s="18"/>
      <c r="AY1" s="18"/>
      <c r="AZ1" s="18"/>
      <c r="BA1" s="18" t="s">
        <v>123</v>
      </c>
      <c r="BB1" s="18" t="s">
        <v>124</v>
      </c>
      <c r="BC1" s="18" t="s">
        <v>124</v>
      </c>
      <c r="BD1" s="52" t="s">
        <v>125</v>
      </c>
      <c r="BE1" s="18"/>
      <c r="BF1" s="18"/>
      <c r="BG1" s="18"/>
      <c r="BH1" s="18"/>
      <c r="BI1" s="52" t="s">
        <v>125</v>
      </c>
      <c r="BJ1" s="18"/>
      <c r="BK1" s="18"/>
      <c r="BL1" s="18"/>
      <c r="BM1" s="18"/>
      <c r="BN1" s="18" t="s">
        <v>122</v>
      </c>
      <c r="BO1" s="18"/>
      <c r="BP1" s="18"/>
      <c r="BQ1" s="18"/>
      <c r="BR1" s="18"/>
      <c r="BS1" s="18"/>
      <c r="BT1" s="18" t="s">
        <v>123</v>
      </c>
      <c r="BU1" s="18" t="s">
        <v>124</v>
      </c>
      <c r="BV1" s="18" t="s">
        <v>124</v>
      </c>
      <c r="BW1" s="52" t="s">
        <v>125</v>
      </c>
      <c r="BX1" s="18"/>
      <c r="BY1" s="18"/>
      <c r="BZ1" s="18"/>
      <c r="CA1" s="18"/>
      <c r="CB1" s="52" t="s">
        <v>125</v>
      </c>
      <c r="CC1" s="18"/>
      <c r="CD1" s="18"/>
      <c r="CE1" s="18"/>
      <c r="CF1" s="18"/>
      <c r="CG1" s="18" t="s">
        <v>126</v>
      </c>
      <c r="CH1" s="18"/>
      <c r="CI1" s="18" t="s">
        <v>127</v>
      </c>
      <c r="CJ1" s="18" t="s">
        <v>128</v>
      </c>
      <c r="CK1" s="18"/>
      <c r="CL1" s="18" t="s">
        <v>127</v>
      </c>
      <c r="CM1" s="53" t="s">
        <v>303</v>
      </c>
      <c r="CN1" s="18"/>
      <c r="CO1" s="18" t="s">
        <v>129</v>
      </c>
      <c r="CP1" s="18"/>
      <c r="CQ1" s="18" t="s">
        <v>130</v>
      </c>
      <c r="CR1" s="18" t="s">
        <v>131</v>
      </c>
      <c r="CS1" s="18"/>
      <c r="CT1" s="18" t="s">
        <v>130</v>
      </c>
      <c r="CU1" s="52" t="s">
        <v>132</v>
      </c>
      <c r="CV1" s="18"/>
      <c r="CW1" s="18" t="s">
        <v>129</v>
      </c>
      <c r="CX1" s="18"/>
      <c r="CY1" s="18" t="s">
        <v>130</v>
      </c>
      <c r="CZ1" s="18" t="s">
        <v>129</v>
      </c>
      <c r="DA1" s="18"/>
      <c r="DB1" s="18" t="s">
        <v>130</v>
      </c>
      <c r="DC1" s="52" t="s">
        <v>132</v>
      </c>
      <c r="DD1" s="18"/>
      <c r="DE1" s="18" t="s">
        <v>129</v>
      </c>
      <c r="DF1" s="18"/>
      <c r="DG1" s="18" t="s">
        <v>130</v>
      </c>
      <c r="DH1" s="18" t="s">
        <v>129</v>
      </c>
      <c r="DI1" s="18"/>
      <c r="DJ1" s="18" t="s">
        <v>130</v>
      </c>
      <c r="DK1" s="52" t="s">
        <v>132</v>
      </c>
      <c r="DL1" s="18"/>
      <c r="DM1" s="52" t="s">
        <v>201</v>
      </c>
      <c r="DN1" s="18"/>
      <c r="DO1" s="18" t="s">
        <v>201</v>
      </c>
      <c r="DP1" s="18"/>
      <c r="DQ1" s="18" t="s">
        <v>201</v>
      </c>
      <c r="DR1" s="18"/>
    </row>
    <row r="2" spans="1:122" x14ac:dyDescent="0.25">
      <c r="A2" s="24"/>
      <c r="B2" t="s">
        <v>358</v>
      </c>
      <c r="O2" s="4" t="s">
        <v>309</v>
      </c>
      <c r="P2" s="18">
        <v>75</v>
      </c>
      <c r="Q2" s="18">
        <v>75</v>
      </c>
      <c r="R2" s="18">
        <v>40</v>
      </c>
      <c r="S2" s="18"/>
      <c r="T2" s="18">
        <v>85</v>
      </c>
      <c r="U2" s="18">
        <v>400</v>
      </c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>
        <v>-780</v>
      </c>
      <c r="AI2" s="18">
        <v>42.5</v>
      </c>
      <c r="AJ2" s="18">
        <v>42.5</v>
      </c>
      <c r="AK2" s="52"/>
      <c r="AL2" s="18"/>
      <c r="AM2" s="18"/>
      <c r="AN2" s="18"/>
      <c r="AO2" s="18"/>
      <c r="AP2" s="52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>
        <v>-780</v>
      </c>
      <c r="BB2" s="18">
        <v>42.5</v>
      </c>
      <c r="BC2" s="18">
        <v>42.5</v>
      </c>
      <c r="BD2" s="52"/>
      <c r="BE2" s="18"/>
      <c r="BF2" s="18"/>
      <c r="BG2" s="18"/>
      <c r="BH2" s="18"/>
      <c r="BI2" s="52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>
        <v>-780</v>
      </c>
      <c r="BU2" s="18">
        <v>42.5</v>
      </c>
      <c r="BV2" s="18">
        <v>42.5</v>
      </c>
      <c r="BW2" s="52"/>
      <c r="BX2" s="18"/>
      <c r="BY2" s="18"/>
      <c r="BZ2" s="18"/>
      <c r="CA2" s="18"/>
      <c r="CB2" s="52"/>
      <c r="CC2" s="18"/>
      <c r="CD2" s="18"/>
      <c r="CE2" s="18"/>
      <c r="CF2" s="18"/>
      <c r="CG2" s="18">
        <v>2.2999999999999998</v>
      </c>
      <c r="CH2" s="18"/>
      <c r="CI2" s="18">
        <v>200</v>
      </c>
      <c r="CJ2" s="18">
        <v>2.2999999999999998</v>
      </c>
      <c r="CK2" s="18"/>
      <c r="CL2" s="18">
        <v>200</v>
      </c>
      <c r="CM2" s="53">
        <v>-150</v>
      </c>
      <c r="CN2" s="18"/>
      <c r="CO2" s="18">
        <v>2.2999999999999998</v>
      </c>
      <c r="CP2" s="18"/>
      <c r="CQ2" s="18">
        <v>400</v>
      </c>
      <c r="CR2" s="18">
        <v>2.2999999999999998</v>
      </c>
      <c r="CS2" s="18"/>
      <c r="CT2" s="18">
        <v>400</v>
      </c>
      <c r="CU2" s="52">
        <v>-150</v>
      </c>
      <c r="CV2" s="18"/>
      <c r="CW2" s="18">
        <v>2.2999999999999998</v>
      </c>
      <c r="CX2" s="18"/>
      <c r="CY2" s="18">
        <v>400</v>
      </c>
      <c r="CZ2" s="18">
        <v>2.2999999999999998</v>
      </c>
      <c r="DA2" s="18"/>
      <c r="DB2" s="18">
        <v>400</v>
      </c>
      <c r="DC2" s="52">
        <v>-150</v>
      </c>
      <c r="DD2" s="18"/>
      <c r="DE2" s="18">
        <v>2.2999999999999998</v>
      </c>
      <c r="DF2" s="18"/>
      <c r="DG2" s="18">
        <v>400</v>
      </c>
      <c r="DH2" s="18">
        <v>2.2999999999999998</v>
      </c>
      <c r="DI2" s="18"/>
      <c r="DJ2" s="18">
        <v>400</v>
      </c>
      <c r="DK2" s="52">
        <v>-150</v>
      </c>
      <c r="DL2" s="18"/>
      <c r="DM2" s="52">
        <v>-200</v>
      </c>
      <c r="DN2" s="18"/>
      <c r="DO2" s="18">
        <v>-200</v>
      </c>
      <c r="DP2" s="18"/>
      <c r="DQ2" s="18">
        <v>-200</v>
      </c>
      <c r="DR2" s="18"/>
    </row>
    <row r="3" spans="1:122" x14ac:dyDescent="0.25">
      <c r="A3" s="24"/>
      <c r="B3" t="s">
        <v>359</v>
      </c>
      <c r="O3" s="4" t="s">
        <v>308</v>
      </c>
      <c r="P3" s="18"/>
      <c r="Q3" s="18"/>
      <c r="R3" s="18"/>
      <c r="S3" s="18">
        <v>60</v>
      </c>
      <c r="T3" s="18">
        <v>150</v>
      </c>
      <c r="U3" s="18">
        <v>1200</v>
      </c>
      <c r="V3" s="18">
        <v>300</v>
      </c>
      <c r="W3" s="18"/>
      <c r="X3" s="18">
        <v>300</v>
      </c>
      <c r="Y3" s="18"/>
      <c r="Z3" s="18">
        <v>300</v>
      </c>
      <c r="AA3" s="18"/>
      <c r="AB3" s="18">
        <v>780</v>
      </c>
      <c r="AC3" s="18"/>
      <c r="AD3" s="18"/>
      <c r="AE3" s="18"/>
      <c r="AF3" s="18"/>
      <c r="AG3" s="18"/>
      <c r="AH3" s="18"/>
      <c r="AI3" s="18"/>
      <c r="AJ3" s="18"/>
      <c r="AK3" s="52">
        <v>0</v>
      </c>
      <c r="AL3" s="18"/>
      <c r="AM3" s="18"/>
      <c r="AN3" s="18"/>
      <c r="AO3" s="18"/>
      <c r="AP3" s="52">
        <v>0</v>
      </c>
      <c r="AQ3" s="18"/>
      <c r="AR3" s="18"/>
      <c r="AS3" s="18"/>
      <c r="AT3" s="18"/>
      <c r="AU3" s="18">
        <v>780</v>
      </c>
      <c r="AV3" s="18"/>
      <c r="AW3" s="18"/>
      <c r="AX3" s="18"/>
      <c r="AY3" s="18"/>
      <c r="AZ3" s="18"/>
      <c r="BA3" s="18"/>
      <c r="BB3" s="18"/>
      <c r="BC3" s="18"/>
      <c r="BD3" s="52">
        <v>0</v>
      </c>
      <c r="BE3" s="18"/>
      <c r="BF3" s="18"/>
      <c r="BG3" s="18"/>
      <c r="BH3" s="18"/>
      <c r="BI3" s="52">
        <v>0</v>
      </c>
      <c r="BJ3" s="18"/>
      <c r="BK3" s="18"/>
      <c r="BL3" s="18"/>
      <c r="BM3" s="18"/>
      <c r="BN3" s="18">
        <v>780</v>
      </c>
      <c r="BO3" s="18"/>
      <c r="BP3" s="18"/>
      <c r="BQ3" s="18"/>
      <c r="BR3" s="18"/>
      <c r="BS3" s="18"/>
      <c r="BT3" s="18"/>
      <c r="BU3" s="18"/>
      <c r="BV3" s="18"/>
      <c r="BW3" s="52">
        <v>0</v>
      </c>
      <c r="BX3" s="18"/>
      <c r="BY3" s="18"/>
      <c r="BZ3" s="18"/>
      <c r="CA3" s="18"/>
      <c r="CB3" s="52">
        <v>0</v>
      </c>
      <c r="CC3" s="18"/>
      <c r="CD3" s="18"/>
      <c r="CE3" s="18"/>
      <c r="CF3" s="18"/>
      <c r="CG3" s="18">
        <v>3.1</v>
      </c>
      <c r="CH3" s="18"/>
      <c r="CI3" s="18">
        <v>600</v>
      </c>
      <c r="CJ3" s="18">
        <v>3.1</v>
      </c>
      <c r="CK3" s="18"/>
      <c r="CL3" s="18">
        <v>600</v>
      </c>
      <c r="CM3" s="53">
        <v>150</v>
      </c>
      <c r="CN3" s="18"/>
      <c r="CO3" s="18">
        <v>2.9</v>
      </c>
      <c r="CP3" s="18"/>
      <c r="CQ3" s="18">
        <v>600</v>
      </c>
      <c r="CR3" s="18">
        <v>2.9</v>
      </c>
      <c r="CS3" s="18"/>
      <c r="CT3" s="18">
        <v>600</v>
      </c>
      <c r="CU3" s="52">
        <v>150</v>
      </c>
      <c r="CV3" s="18"/>
      <c r="CW3" s="18">
        <v>2.9</v>
      </c>
      <c r="CX3" s="18"/>
      <c r="CY3" s="18">
        <v>600</v>
      </c>
      <c r="CZ3" s="18">
        <v>2.9</v>
      </c>
      <c r="DA3" s="18"/>
      <c r="DB3" s="18">
        <v>600</v>
      </c>
      <c r="DC3" s="52">
        <v>150</v>
      </c>
      <c r="DD3" s="18"/>
      <c r="DE3" s="18">
        <v>2.9</v>
      </c>
      <c r="DF3" s="18"/>
      <c r="DG3" s="18">
        <v>600</v>
      </c>
      <c r="DH3" s="18">
        <v>2.9</v>
      </c>
      <c r="DI3" s="18"/>
      <c r="DJ3" s="18">
        <v>600</v>
      </c>
      <c r="DK3" s="52">
        <v>150</v>
      </c>
      <c r="DL3" s="18"/>
      <c r="DM3" s="52">
        <v>200</v>
      </c>
      <c r="DN3" s="18"/>
      <c r="DO3" s="18">
        <v>200</v>
      </c>
      <c r="DP3" s="18"/>
      <c r="DQ3" s="18">
        <v>200</v>
      </c>
      <c r="DR3" s="18"/>
    </row>
    <row r="4" spans="1:122" x14ac:dyDescent="0.25">
      <c r="A4" s="24"/>
      <c r="N4" s="4" t="s">
        <v>310</v>
      </c>
      <c r="O4" s="4">
        <v>0.02</v>
      </c>
      <c r="P4" s="18">
        <f>$O4</f>
        <v>0.02</v>
      </c>
      <c r="Q4" s="18">
        <f t="shared" ref="Q4:V4" si="0">$O4</f>
        <v>0.02</v>
      </c>
      <c r="R4" s="18">
        <f t="shared" si="0"/>
        <v>0.02</v>
      </c>
      <c r="S4" s="18">
        <f t="shared" si="0"/>
        <v>0.02</v>
      </c>
      <c r="T4" s="18">
        <f t="shared" si="0"/>
        <v>0.02</v>
      </c>
      <c r="U4" s="18">
        <f t="shared" si="0"/>
        <v>0.02</v>
      </c>
      <c r="V4" s="18">
        <f t="shared" si="0"/>
        <v>0.02</v>
      </c>
      <c r="W4" s="18"/>
      <c r="X4" s="18">
        <f>$O4</f>
        <v>0.02</v>
      </c>
      <c r="Y4" s="18"/>
      <c r="Z4" s="18">
        <f>$O4</f>
        <v>0.02</v>
      </c>
      <c r="AA4" s="18"/>
      <c r="AB4" s="18">
        <f>$O4</f>
        <v>0.02</v>
      </c>
      <c r="AC4" s="18"/>
      <c r="AD4" s="18"/>
      <c r="AE4" s="18"/>
      <c r="AF4" s="18"/>
      <c r="AG4" s="18"/>
      <c r="AH4" s="18">
        <f>$O4</f>
        <v>0.02</v>
      </c>
      <c r="AI4" s="18">
        <f>$O4</f>
        <v>0.02</v>
      </c>
      <c r="AJ4" s="18">
        <f>$O4</f>
        <v>0.02</v>
      </c>
      <c r="AK4" s="52">
        <v>0</v>
      </c>
      <c r="AL4" s="18"/>
      <c r="AM4" s="18"/>
      <c r="AN4" s="18"/>
      <c r="AO4" s="18"/>
      <c r="AP4" s="52">
        <v>0</v>
      </c>
      <c r="AQ4" s="18"/>
      <c r="AR4" s="18"/>
      <c r="AS4" s="18"/>
      <c r="AT4" s="18"/>
      <c r="AU4" s="18">
        <f>$O4</f>
        <v>0.02</v>
      </c>
      <c r="AV4" s="18"/>
      <c r="AW4" s="18"/>
      <c r="AX4" s="18"/>
      <c r="AY4" s="18"/>
      <c r="AZ4" s="18"/>
      <c r="BA4" s="18">
        <f>$O4</f>
        <v>0.02</v>
      </c>
      <c r="BB4" s="18">
        <f>$O4</f>
        <v>0.02</v>
      </c>
      <c r="BC4" s="18">
        <f>$O4</f>
        <v>0.02</v>
      </c>
      <c r="BD4" s="52">
        <v>0</v>
      </c>
      <c r="BE4" s="18"/>
      <c r="BF4" s="18"/>
      <c r="BG4" s="18"/>
      <c r="BH4" s="18"/>
      <c r="BI4" s="52">
        <v>0</v>
      </c>
      <c r="BJ4" s="18"/>
      <c r="BK4" s="18"/>
      <c r="BL4" s="18"/>
      <c r="BM4" s="18"/>
      <c r="BN4" s="18">
        <f>$O4</f>
        <v>0.02</v>
      </c>
      <c r="BO4" s="18"/>
      <c r="BP4" s="18"/>
      <c r="BQ4" s="18"/>
      <c r="BR4" s="18"/>
      <c r="BS4" s="18"/>
      <c r="BT4" s="18">
        <f>$O4</f>
        <v>0.02</v>
      </c>
      <c r="BU4" s="18">
        <f>$O4</f>
        <v>0.02</v>
      </c>
      <c r="BV4" s="18">
        <f>$O4</f>
        <v>0.02</v>
      </c>
      <c r="BW4" s="52">
        <v>0</v>
      </c>
      <c r="BX4" s="18"/>
      <c r="BY4" s="18"/>
      <c r="BZ4" s="18"/>
      <c r="CA4" s="18"/>
      <c r="CB4" s="52">
        <v>0</v>
      </c>
      <c r="CC4" s="18"/>
      <c r="CD4" s="18"/>
      <c r="CE4" s="18"/>
      <c r="CF4" s="18"/>
      <c r="CG4" s="18">
        <f t="shared" ref="CG4:CM4" si="1">$O4</f>
        <v>0.02</v>
      </c>
      <c r="CH4" s="18">
        <f t="shared" si="1"/>
        <v>0.02</v>
      </c>
      <c r="CI4" s="18">
        <f t="shared" si="1"/>
        <v>0.02</v>
      </c>
      <c r="CJ4" s="18">
        <f t="shared" si="1"/>
        <v>0.02</v>
      </c>
      <c r="CK4" s="18">
        <f t="shared" si="1"/>
        <v>0.02</v>
      </c>
      <c r="CL4" s="18">
        <f t="shared" si="1"/>
        <v>0.02</v>
      </c>
      <c r="CM4" s="18">
        <f t="shared" si="1"/>
        <v>0.02</v>
      </c>
      <c r="CN4" s="18"/>
      <c r="CO4" s="18">
        <f t="shared" ref="CO4:CU4" si="2">$O4</f>
        <v>0.02</v>
      </c>
      <c r="CP4" s="18">
        <f t="shared" si="2"/>
        <v>0.02</v>
      </c>
      <c r="CQ4" s="18">
        <f t="shared" si="2"/>
        <v>0.02</v>
      </c>
      <c r="CR4" s="18">
        <f t="shared" si="2"/>
        <v>0.02</v>
      </c>
      <c r="CS4" s="18">
        <f t="shared" si="2"/>
        <v>0.02</v>
      </c>
      <c r="CT4" s="18">
        <f t="shared" si="2"/>
        <v>0.02</v>
      </c>
      <c r="CU4" s="18">
        <f t="shared" si="2"/>
        <v>0.02</v>
      </c>
      <c r="CV4" s="18"/>
      <c r="CW4" s="18">
        <f t="shared" ref="CW4:DC4" si="3">$O4</f>
        <v>0.02</v>
      </c>
      <c r="CX4" s="18">
        <f t="shared" si="3"/>
        <v>0.02</v>
      </c>
      <c r="CY4" s="18">
        <f t="shared" si="3"/>
        <v>0.02</v>
      </c>
      <c r="CZ4" s="18">
        <f t="shared" si="3"/>
        <v>0.02</v>
      </c>
      <c r="DA4" s="18">
        <f t="shared" si="3"/>
        <v>0.02</v>
      </c>
      <c r="DB4" s="18">
        <f t="shared" si="3"/>
        <v>0.02</v>
      </c>
      <c r="DC4" s="18">
        <f t="shared" si="3"/>
        <v>0.02</v>
      </c>
      <c r="DD4" s="18"/>
      <c r="DE4" s="18">
        <f t="shared" ref="DE4:DK4" si="4">$O4</f>
        <v>0.02</v>
      </c>
      <c r="DF4" s="18">
        <f t="shared" si="4"/>
        <v>0.02</v>
      </c>
      <c r="DG4" s="18">
        <f t="shared" si="4"/>
        <v>0.02</v>
      </c>
      <c r="DH4" s="18">
        <f t="shared" si="4"/>
        <v>0.02</v>
      </c>
      <c r="DI4" s="18">
        <f t="shared" si="4"/>
        <v>0.02</v>
      </c>
      <c r="DJ4" s="18">
        <f t="shared" si="4"/>
        <v>0.02</v>
      </c>
      <c r="DK4" s="18">
        <f t="shared" si="4"/>
        <v>0.02</v>
      </c>
      <c r="DL4" s="18"/>
      <c r="DM4" s="18">
        <f>$O4</f>
        <v>0.02</v>
      </c>
      <c r="DN4" s="18"/>
      <c r="DO4" s="18">
        <f>$O4</f>
        <v>0.02</v>
      </c>
      <c r="DP4" s="18"/>
      <c r="DQ4" s="18">
        <f>$O4</f>
        <v>0.02</v>
      </c>
      <c r="DR4" s="18"/>
    </row>
    <row r="5" spans="1:122" x14ac:dyDescent="0.25">
      <c r="O5" s="4" t="s">
        <v>311</v>
      </c>
      <c r="P5" s="34">
        <f>IF(ISBLANK(P$2),"",P$2+(ABS(P$3-P$2)*P$4))</f>
        <v>76.5</v>
      </c>
      <c r="Q5" s="34">
        <f t="shared" ref="Q5:CD5" si="5">IF(ISBLANK(Q$2),"",Q$2+(ABS(Q$3-Q$2)*Q$4))</f>
        <v>76.5</v>
      </c>
      <c r="R5" s="34">
        <f t="shared" si="5"/>
        <v>40.799999999999997</v>
      </c>
      <c r="S5" s="34" t="str">
        <f t="shared" si="5"/>
        <v/>
      </c>
      <c r="T5" s="34">
        <f t="shared" si="5"/>
        <v>86.3</v>
      </c>
      <c r="U5" s="34">
        <f t="shared" si="5"/>
        <v>416</v>
      </c>
      <c r="V5" s="34" t="str">
        <f t="shared" si="5"/>
        <v/>
      </c>
      <c r="W5" s="34" t="str">
        <f t="shared" si="5"/>
        <v/>
      </c>
      <c r="X5" s="34" t="str">
        <f t="shared" si="5"/>
        <v/>
      </c>
      <c r="Y5" s="34" t="str">
        <f t="shared" si="5"/>
        <v/>
      </c>
      <c r="Z5" s="34" t="str">
        <f t="shared" si="5"/>
        <v/>
      </c>
      <c r="AA5" s="34" t="str">
        <f t="shared" si="5"/>
        <v/>
      </c>
      <c r="AB5" s="34" t="str">
        <f t="shared" si="5"/>
        <v/>
      </c>
      <c r="AC5" s="34" t="str">
        <f t="shared" si="5"/>
        <v/>
      </c>
      <c r="AD5" s="34" t="str">
        <f t="shared" si="5"/>
        <v/>
      </c>
      <c r="AE5" s="34" t="str">
        <f t="shared" si="5"/>
        <v/>
      </c>
      <c r="AF5" s="34" t="str">
        <f t="shared" si="5"/>
        <v/>
      </c>
      <c r="AG5" s="34" t="str">
        <f t="shared" si="5"/>
        <v/>
      </c>
      <c r="AH5" s="34">
        <f t="shared" si="5"/>
        <v>-764.4</v>
      </c>
      <c r="AI5" s="34">
        <f t="shared" si="5"/>
        <v>43.35</v>
      </c>
      <c r="AJ5" s="34">
        <f t="shared" si="5"/>
        <v>43.35</v>
      </c>
      <c r="AK5" s="34" t="str">
        <f t="shared" si="5"/>
        <v/>
      </c>
      <c r="AL5" s="34" t="str">
        <f t="shared" si="5"/>
        <v/>
      </c>
      <c r="AM5" s="34" t="str">
        <f t="shared" si="5"/>
        <v/>
      </c>
      <c r="AN5" s="34" t="str">
        <f t="shared" si="5"/>
        <v/>
      </c>
      <c r="AO5" s="34" t="str">
        <f t="shared" si="5"/>
        <v/>
      </c>
      <c r="AP5" s="34" t="str">
        <f t="shared" si="5"/>
        <v/>
      </c>
      <c r="AQ5" s="34" t="str">
        <f t="shared" si="5"/>
        <v/>
      </c>
      <c r="AR5" s="34" t="str">
        <f t="shared" si="5"/>
        <v/>
      </c>
      <c r="AS5" s="34" t="str">
        <f t="shared" si="5"/>
        <v/>
      </c>
      <c r="AT5" s="34" t="str">
        <f t="shared" si="5"/>
        <v/>
      </c>
      <c r="AU5" s="34" t="str">
        <f t="shared" si="5"/>
        <v/>
      </c>
      <c r="AV5" s="34" t="str">
        <f t="shared" si="5"/>
        <v/>
      </c>
      <c r="AW5" s="34" t="str">
        <f t="shared" si="5"/>
        <v/>
      </c>
      <c r="AX5" s="34" t="str">
        <f t="shared" si="5"/>
        <v/>
      </c>
      <c r="AY5" s="34" t="str">
        <f t="shared" si="5"/>
        <v/>
      </c>
      <c r="AZ5" s="34" t="str">
        <f t="shared" si="5"/>
        <v/>
      </c>
      <c r="BA5" s="34">
        <f t="shared" si="5"/>
        <v>-764.4</v>
      </c>
      <c r="BB5" s="34">
        <f t="shared" si="5"/>
        <v>43.35</v>
      </c>
      <c r="BC5" s="34">
        <f t="shared" si="5"/>
        <v>43.35</v>
      </c>
      <c r="BD5" s="34" t="str">
        <f t="shared" si="5"/>
        <v/>
      </c>
      <c r="BE5" s="34" t="str">
        <f t="shared" si="5"/>
        <v/>
      </c>
      <c r="BF5" s="34" t="str">
        <f t="shared" si="5"/>
        <v/>
      </c>
      <c r="BG5" s="34" t="str">
        <f t="shared" si="5"/>
        <v/>
      </c>
      <c r="BH5" s="34" t="str">
        <f t="shared" si="5"/>
        <v/>
      </c>
      <c r="BI5" s="34" t="str">
        <f t="shared" si="5"/>
        <v/>
      </c>
      <c r="BJ5" s="34" t="str">
        <f t="shared" si="5"/>
        <v/>
      </c>
      <c r="BK5" s="34" t="str">
        <f t="shared" si="5"/>
        <v/>
      </c>
      <c r="BL5" s="34" t="str">
        <f t="shared" si="5"/>
        <v/>
      </c>
      <c r="BM5" s="34" t="str">
        <f t="shared" si="5"/>
        <v/>
      </c>
      <c r="BN5" s="34" t="str">
        <f t="shared" si="5"/>
        <v/>
      </c>
      <c r="BO5" s="34" t="str">
        <f t="shared" si="5"/>
        <v/>
      </c>
      <c r="BP5" s="34" t="str">
        <f t="shared" si="5"/>
        <v/>
      </c>
      <c r="BQ5" s="34" t="str">
        <f t="shared" si="5"/>
        <v/>
      </c>
      <c r="BR5" s="34" t="str">
        <f t="shared" si="5"/>
        <v/>
      </c>
      <c r="BS5" s="34" t="str">
        <f t="shared" si="5"/>
        <v/>
      </c>
      <c r="BT5" s="34">
        <f t="shared" si="5"/>
        <v>-764.4</v>
      </c>
      <c r="BU5" s="34">
        <f t="shared" si="5"/>
        <v>43.35</v>
      </c>
      <c r="BV5" s="34">
        <f t="shared" si="5"/>
        <v>43.35</v>
      </c>
      <c r="BW5" s="34" t="str">
        <f t="shared" si="5"/>
        <v/>
      </c>
      <c r="BX5" s="34" t="str">
        <f t="shared" si="5"/>
        <v/>
      </c>
      <c r="BY5" s="34" t="str">
        <f t="shared" si="5"/>
        <v/>
      </c>
      <c r="BZ5" s="34" t="str">
        <f t="shared" si="5"/>
        <v/>
      </c>
      <c r="CA5" s="34" t="str">
        <f t="shared" si="5"/>
        <v/>
      </c>
      <c r="CB5" s="34" t="str">
        <f t="shared" si="5"/>
        <v/>
      </c>
      <c r="CC5" s="34" t="str">
        <f t="shared" si="5"/>
        <v/>
      </c>
      <c r="CD5" s="34" t="str">
        <f t="shared" si="5"/>
        <v/>
      </c>
      <c r="CE5" s="34" t="str">
        <f t="shared" ref="CE5:DR5" si="6">IF(ISBLANK(CE$2),"",CE$2+(ABS(CE$3-CE$2)*CE$4))</f>
        <v/>
      </c>
      <c r="CF5" s="34" t="str">
        <f t="shared" si="6"/>
        <v/>
      </c>
      <c r="CG5" s="34">
        <f t="shared" si="6"/>
        <v>2.3159999999999998</v>
      </c>
      <c r="CH5" s="34" t="str">
        <f t="shared" si="6"/>
        <v/>
      </c>
      <c r="CI5" s="34">
        <f t="shared" si="6"/>
        <v>208</v>
      </c>
      <c r="CJ5" s="34">
        <f t="shared" si="6"/>
        <v>2.3159999999999998</v>
      </c>
      <c r="CK5" s="34" t="str">
        <f t="shared" si="6"/>
        <v/>
      </c>
      <c r="CL5" s="34">
        <f t="shared" si="6"/>
        <v>208</v>
      </c>
      <c r="CM5" s="34">
        <f t="shared" si="6"/>
        <v>-144</v>
      </c>
      <c r="CN5" s="34" t="str">
        <f t="shared" si="6"/>
        <v/>
      </c>
      <c r="CO5" s="34">
        <f t="shared" si="6"/>
        <v>2.3119999999999998</v>
      </c>
      <c r="CP5" s="34" t="str">
        <f t="shared" si="6"/>
        <v/>
      </c>
      <c r="CQ5" s="34">
        <f t="shared" si="6"/>
        <v>404</v>
      </c>
      <c r="CR5" s="34">
        <f t="shared" si="6"/>
        <v>2.3119999999999998</v>
      </c>
      <c r="CS5" s="34" t="str">
        <f t="shared" si="6"/>
        <v/>
      </c>
      <c r="CT5" s="34">
        <f t="shared" si="6"/>
        <v>404</v>
      </c>
      <c r="CU5" s="34">
        <f t="shared" si="6"/>
        <v>-144</v>
      </c>
      <c r="CV5" s="34" t="str">
        <f t="shared" si="6"/>
        <v/>
      </c>
      <c r="CW5" s="34">
        <f t="shared" si="6"/>
        <v>2.3119999999999998</v>
      </c>
      <c r="CX5" s="34" t="str">
        <f t="shared" si="6"/>
        <v/>
      </c>
      <c r="CY5" s="34">
        <f t="shared" si="6"/>
        <v>404</v>
      </c>
      <c r="CZ5" s="34">
        <f t="shared" si="6"/>
        <v>2.3119999999999998</v>
      </c>
      <c r="DA5" s="34" t="str">
        <f t="shared" si="6"/>
        <v/>
      </c>
      <c r="DB5" s="34">
        <f t="shared" si="6"/>
        <v>404</v>
      </c>
      <c r="DC5" s="34">
        <f t="shared" si="6"/>
        <v>-144</v>
      </c>
      <c r="DD5" s="34" t="str">
        <f t="shared" si="6"/>
        <v/>
      </c>
      <c r="DE5" s="34">
        <f t="shared" si="6"/>
        <v>2.3119999999999998</v>
      </c>
      <c r="DF5" s="34" t="str">
        <f t="shared" si="6"/>
        <v/>
      </c>
      <c r="DG5" s="34">
        <f t="shared" si="6"/>
        <v>404</v>
      </c>
      <c r="DH5" s="34">
        <f t="shared" si="6"/>
        <v>2.3119999999999998</v>
      </c>
      <c r="DI5" s="34" t="str">
        <f t="shared" si="6"/>
        <v/>
      </c>
      <c r="DJ5" s="34">
        <f t="shared" si="6"/>
        <v>404</v>
      </c>
      <c r="DK5" s="34">
        <f t="shared" si="6"/>
        <v>-144</v>
      </c>
      <c r="DL5" s="34" t="str">
        <f t="shared" si="6"/>
        <v/>
      </c>
      <c r="DM5" s="34">
        <f t="shared" si="6"/>
        <v>-192</v>
      </c>
      <c r="DN5" s="34" t="str">
        <f t="shared" si="6"/>
        <v/>
      </c>
      <c r="DO5" s="34">
        <f t="shared" si="6"/>
        <v>-192</v>
      </c>
      <c r="DP5" s="34" t="str">
        <f t="shared" si="6"/>
        <v/>
      </c>
      <c r="DQ5" s="34">
        <f t="shared" si="6"/>
        <v>-192</v>
      </c>
      <c r="DR5" s="34" t="str">
        <f t="shared" si="6"/>
        <v/>
      </c>
    </row>
    <row r="6" spans="1:122" x14ac:dyDescent="0.25">
      <c r="O6" s="4" t="s">
        <v>312</v>
      </c>
      <c r="P6" s="34" t="str">
        <f>IF(ISBLANK(P$3),"",P$3-(ABS(P$3-P$2)*P$4))</f>
        <v/>
      </c>
      <c r="Q6" s="34" t="str">
        <f t="shared" ref="Q6:CD6" si="7">IF(ISBLANK(Q$3),"",Q$3-(ABS(Q$3-Q$2)*Q$4))</f>
        <v/>
      </c>
      <c r="R6" s="34" t="str">
        <f t="shared" si="7"/>
        <v/>
      </c>
      <c r="S6" s="34">
        <f t="shared" si="7"/>
        <v>58.8</v>
      </c>
      <c r="T6" s="34">
        <f t="shared" si="7"/>
        <v>148.69999999999999</v>
      </c>
      <c r="U6" s="34">
        <f t="shared" si="7"/>
        <v>1184</v>
      </c>
      <c r="V6" s="34">
        <f t="shared" si="7"/>
        <v>294</v>
      </c>
      <c r="W6" s="34" t="str">
        <f t="shared" si="7"/>
        <v/>
      </c>
      <c r="X6" s="34">
        <f t="shared" si="7"/>
        <v>294</v>
      </c>
      <c r="Y6" s="34" t="str">
        <f t="shared" si="7"/>
        <v/>
      </c>
      <c r="Z6" s="34">
        <f t="shared" si="7"/>
        <v>294</v>
      </c>
      <c r="AA6" s="34" t="str">
        <f t="shared" si="7"/>
        <v/>
      </c>
      <c r="AB6" s="34">
        <f t="shared" si="7"/>
        <v>764.4</v>
      </c>
      <c r="AC6" s="34" t="str">
        <f t="shared" si="7"/>
        <v/>
      </c>
      <c r="AD6" s="34" t="str">
        <f t="shared" si="7"/>
        <v/>
      </c>
      <c r="AE6" s="34" t="str">
        <f t="shared" si="7"/>
        <v/>
      </c>
      <c r="AF6" s="34" t="str">
        <f t="shared" si="7"/>
        <v/>
      </c>
      <c r="AG6" s="34" t="str">
        <f t="shared" si="7"/>
        <v/>
      </c>
      <c r="AH6" s="34" t="str">
        <f t="shared" si="7"/>
        <v/>
      </c>
      <c r="AI6" s="34" t="str">
        <f t="shared" si="7"/>
        <v/>
      </c>
      <c r="AJ6" s="34" t="str">
        <f t="shared" si="7"/>
        <v/>
      </c>
      <c r="AK6" s="34">
        <f t="shared" si="7"/>
        <v>0</v>
      </c>
      <c r="AL6" s="34" t="str">
        <f t="shared" si="7"/>
        <v/>
      </c>
      <c r="AM6" s="34" t="str">
        <f t="shared" si="7"/>
        <v/>
      </c>
      <c r="AN6" s="34" t="str">
        <f t="shared" si="7"/>
        <v/>
      </c>
      <c r="AO6" s="34" t="str">
        <f t="shared" si="7"/>
        <v/>
      </c>
      <c r="AP6" s="34">
        <f t="shared" si="7"/>
        <v>0</v>
      </c>
      <c r="AQ6" s="34" t="str">
        <f t="shared" si="7"/>
        <v/>
      </c>
      <c r="AR6" s="34" t="str">
        <f t="shared" si="7"/>
        <v/>
      </c>
      <c r="AS6" s="34" t="str">
        <f t="shared" si="7"/>
        <v/>
      </c>
      <c r="AT6" s="34" t="str">
        <f t="shared" si="7"/>
        <v/>
      </c>
      <c r="AU6" s="34">
        <f t="shared" si="7"/>
        <v>764.4</v>
      </c>
      <c r="AV6" s="34" t="str">
        <f t="shared" si="7"/>
        <v/>
      </c>
      <c r="AW6" s="34" t="str">
        <f t="shared" si="7"/>
        <v/>
      </c>
      <c r="AX6" s="34" t="str">
        <f t="shared" si="7"/>
        <v/>
      </c>
      <c r="AY6" s="34" t="str">
        <f t="shared" si="7"/>
        <v/>
      </c>
      <c r="AZ6" s="34" t="str">
        <f t="shared" si="7"/>
        <v/>
      </c>
      <c r="BA6" s="34" t="str">
        <f t="shared" si="7"/>
        <v/>
      </c>
      <c r="BB6" s="34" t="str">
        <f t="shared" si="7"/>
        <v/>
      </c>
      <c r="BC6" s="34" t="str">
        <f t="shared" si="7"/>
        <v/>
      </c>
      <c r="BD6" s="34">
        <f t="shared" si="7"/>
        <v>0</v>
      </c>
      <c r="BE6" s="34" t="str">
        <f t="shared" si="7"/>
        <v/>
      </c>
      <c r="BF6" s="34" t="str">
        <f t="shared" si="7"/>
        <v/>
      </c>
      <c r="BG6" s="34" t="str">
        <f t="shared" si="7"/>
        <v/>
      </c>
      <c r="BH6" s="34" t="str">
        <f t="shared" si="7"/>
        <v/>
      </c>
      <c r="BI6" s="34">
        <f t="shared" si="7"/>
        <v>0</v>
      </c>
      <c r="BJ6" s="34" t="str">
        <f t="shared" si="7"/>
        <v/>
      </c>
      <c r="BK6" s="34" t="str">
        <f t="shared" si="7"/>
        <v/>
      </c>
      <c r="BL6" s="34" t="str">
        <f t="shared" si="7"/>
        <v/>
      </c>
      <c r="BM6" s="34" t="str">
        <f t="shared" si="7"/>
        <v/>
      </c>
      <c r="BN6" s="34">
        <f t="shared" si="7"/>
        <v>764.4</v>
      </c>
      <c r="BO6" s="34" t="str">
        <f t="shared" si="7"/>
        <v/>
      </c>
      <c r="BP6" s="34" t="str">
        <f t="shared" si="7"/>
        <v/>
      </c>
      <c r="BQ6" s="34" t="str">
        <f t="shared" si="7"/>
        <v/>
      </c>
      <c r="BR6" s="34" t="str">
        <f t="shared" si="7"/>
        <v/>
      </c>
      <c r="BS6" s="34" t="str">
        <f t="shared" si="7"/>
        <v/>
      </c>
      <c r="BT6" s="34" t="str">
        <f t="shared" si="7"/>
        <v/>
      </c>
      <c r="BU6" s="34" t="str">
        <f t="shared" si="7"/>
        <v/>
      </c>
      <c r="BV6" s="34" t="str">
        <f t="shared" si="7"/>
        <v/>
      </c>
      <c r="BW6" s="34">
        <f t="shared" si="7"/>
        <v>0</v>
      </c>
      <c r="BX6" s="34" t="str">
        <f t="shared" si="7"/>
        <v/>
      </c>
      <c r="BY6" s="34" t="str">
        <f t="shared" si="7"/>
        <v/>
      </c>
      <c r="BZ6" s="34" t="str">
        <f t="shared" si="7"/>
        <v/>
      </c>
      <c r="CA6" s="34" t="str">
        <f t="shared" si="7"/>
        <v/>
      </c>
      <c r="CB6" s="34">
        <f t="shared" si="7"/>
        <v>0</v>
      </c>
      <c r="CC6" s="34" t="str">
        <f t="shared" si="7"/>
        <v/>
      </c>
      <c r="CD6" s="34" t="str">
        <f t="shared" si="7"/>
        <v/>
      </c>
      <c r="CE6" s="34" t="str">
        <f t="shared" ref="CE6:DR6" si="8">IF(ISBLANK(CE$3),"",CE$3-(ABS(CE$3-CE$2)*CE$4))</f>
        <v/>
      </c>
      <c r="CF6" s="34" t="str">
        <f t="shared" si="8"/>
        <v/>
      </c>
      <c r="CG6" s="34">
        <f t="shared" si="8"/>
        <v>3.0840000000000001</v>
      </c>
      <c r="CH6" s="34" t="str">
        <f t="shared" si="8"/>
        <v/>
      </c>
      <c r="CI6" s="34">
        <f t="shared" si="8"/>
        <v>592</v>
      </c>
      <c r="CJ6" s="34">
        <f t="shared" si="8"/>
        <v>3.0840000000000001</v>
      </c>
      <c r="CK6" s="34" t="str">
        <f t="shared" si="8"/>
        <v/>
      </c>
      <c r="CL6" s="34">
        <f t="shared" si="8"/>
        <v>592</v>
      </c>
      <c r="CM6" s="34">
        <f t="shared" si="8"/>
        <v>144</v>
      </c>
      <c r="CN6" s="34" t="str">
        <f t="shared" si="8"/>
        <v/>
      </c>
      <c r="CO6" s="34">
        <f t="shared" si="8"/>
        <v>2.8879999999999999</v>
      </c>
      <c r="CP6" s="34" t="str">
        <f t="shared" si="8"/>
        <v/>
      </c>
      <c r="CQ6" s="34">
        <f t="shared" si="8"/>
        <v>596</v>
      </c>
      <c r="CR6" s="34">
        <f t="shared" si="8"/>
        <v>2.8879999999999999</v>
      </c>
      <c r="CS6" s="34" t="str">
        <f t="shared" si="8"/>
        <v/>
      </c>
      <c r="CT6" s="34">
        <f t="shared" si="8"/>
        <v>596</v>
      </c>
      <c r="CU6" s="34">
        <f t="shared" si="8"/>
        <v>144</v>
      </c>
      <c r="CV6" s="34" t="str">
        <f t="shared" si="8"/>
        <v/>
      </c>
      <c r="CW6" s="34">
        <f t="shared" si="8"/>
        <v>2.8879999999999999</v>
      </c>
      <c r="CX6" s="34" t="str">
        <f t="shared" si="8"/>
        <v/>
      </c>
      <c r="CY6" s="34">
        <f t="shared" si="8"/>
        <v>596</v>
      </c>
      <c r="CZ6" s="34">
        <f t="shared" si="8"/>
        <v>2.8879999999999999</v>
      </c>
      <c r="DA6" s="34" t="str">
        <f t="shared" si="8"/>
        <v/>
      </c>
      <c r="DB6" s="34">
        <f t="shared" si="8"/>
        <v>596</v>
      </c>
      <c r="DC6" s="34">
        <f t="shared" si="8"/>
        <v>144</v>
      </c>
      <c r="DD6" s="34" t="str">
        <f t="shared" si="8"/>
        <v/>
      </c>
      <c r="DE6" s="34">
        <f t="shared" si="8"/>
        <v>2.8879999999999999</v>
      </c>
      <c r="DF6" s="34" t="str">
        <f t="shared" si="8"/>
        <v/>
      </c>
      <c r="DG6" s="34">
        <f t="shared" si="8"/>
        <v>596</v>
      </c>
      <c r="DH6" s="34">
        <f t="shared" si="8"/>
        <v>2.8879999999999999</v>
      </c>
      <c r="DI6" s="34" t="str">
        <f t="shared" si="8"/>
        <v/>
      </c>
      <c r="DJ6" s="34">
        <f t="shared" si="8"/>
        <v>596</v>
      </c>
      <c r="DK6" s="34">
        <f t="shared" si="8"/>
        <v>144</v>
      </c>
      <c r="DL6" s="34" t="str">
        <f t="shared" si="8"/>
        <v/>
      </c>
      <c r="DM6" s="34">
        <f t="shared" si="8"/>
        <v>192</v>
      </c>
      <c r="DN6" s="34" t="str">
        <f t="shared" si="8"/>
        <v/>
      </c>
      <c r="DO6" s="34">
        <f t="shared" si="8"/>
        <v>192</v>
      </c>
      <c r="DP6" s="34" t="str">
        <f t="shared" si="8"/>
        <v/>
      </c>
      <c r="DQ6" s="34">
        <f t="shared" si="8"/>
        <v>192</v>
      </c>
      <c r="DR6" s="34" t="str">
        <f t="shared" si="8"/>
        <v/>
      </c>
    </row>
    <row r="7" spans="1:122" s="9" customFormat="1" ht="259.5" customHeight="1" x14ac:dyDescent="0.25">
      <c r="A7" s="24" t="s">
        <v>204</v>
      </c>
      <c r="B7" s="24" t="s">
        <v>205</v>
      </c>
      <c r="C7" t="s">
        <v>203</v>
      </c>
      <c r="D7" t="s">
        <v>295</v>
      </c>
      <c r="E7" s="9" t="s">
        <v>307</v>
      </c>
      <c r="F7" s="9" t="s">
        <v>313</v>
      </c>
      <c r="G7" s="9" t="s">
        <v>314</v>
      </c>
      <c r="H7" s="59" t="s">
        <v>315</v>
      </c>
      <c r="I7" s="9" t="s">
        <v>325</v>
      </c>
      <c r="J7" s="9" t="s">
        <v>349</v>
      </c>
      <c r="K7" s="9" t="s">
        <v>362</v>
      </c>
      <c r="L7" s="62" t="s">
        <v>326</v>
      </c>
      <c r="M7" s="9" t="s">
        <v>304</v>
      </c>
      <c r="N7" s="9" t="s">
        <v>248</v>
      </c>
      <c r="O7" s="9" t="s">
        <v>206</v>
      </c>
      <c r="P7" s="72" t="s">
        <v>7</v>
      </c>
      <c r="Q7" s="73" t="s">
        <v>10</v>
      </c>
      <c r="R7" s="73" t="s">
        <v>12</v>
      </c>
      <c r="S7" s="73" t="s">
        <v>14</v>
      </c>
      <c r="T7" s="73" t="s">
        <v>16</v>
      </c>
      <c r="U7" s="73" t="s">
        <v>19</v>
      </c>
      <c r="V7" s="73" t="s">
        <v>22</v>
      </c>
      <c r="W7" s="74" t="s">
        <v>207</v>
      </c>
      <c r="X7" s="73" t="s">
        <v>25</v>
      </c>
      <c r="Y7" s="74" t="s">
        <v>208</v>
      </c>
      <c r="Z7" s="73" t="s">
        <v>364</v>
      </c>
      <c r="AA7" s="74" t="s">
        <v>364</v>
      </c>
      <c r="AB7" s="73" t="s">
        <v>27</v>
      </c>
      <c r="AC7" s="74" t="s">
        <v>209</v>
      </c>
      <c r="AD7" s="74" t="s">
        <v>210</v>
      </c>
      <c r="AE7" s="74" t="s">
        <v>211</v>
      </c>
      <c r="AF7" s="74" t="s">
        <v>212</v>
      </c>
      <c r="AG7" s="74" t="s">
        <v>213</v>
      </c>
      <c r="AH7" s="73" t="s">
        <v>30</v>
      </c>
      <c r="AI7" s="73" t="s">
        <v>34</v>
      </c>
      <c r="AJ7" s="73" t="s">
        <v>37</v>
      </c>
      <c r="AK7" s="73" t="s">
        <v>39</v>
      </c>
      <c r="AL7" s="74" t="s">
        <v>224</v>
      </c>
      <c r="AM7" s="74" t="s">
        <v>225</v>
      </c>
      <c r="AN7" s="74" t="s">
        <v>226</v>
      </c>
      <c r="AO7" s="74" t="s">
        <v>227</v>
      </c>
      <c r="AP7" s="73" t="s">
        <v>41</v>
      </c>
      <c r="AQ7" s="74" t="s">
        <v>228</v>
      </c>
      <c r="AR7" s="74" t="s">
        <v>229</v>
      </c>
      <c r="AS7" s="74" t="s">
        <v>230</v>
      </c>
      <c r="AT7" s="74" t="s">
        <v>231</v>
      </c>
      <c r="AU7" s="73" t="s">
        <v>42</v>
      </c>
      <c r="AV7" s="74" t="s">
        <v>214</v>
      </c>
      <c r="AW7" s="74" t="s">
        <v>215</v>
      </c>
      <c r="AX7" s="74" t="s">
        <v>216</v>
      </c>
      <c r="AY7" s="74" t="s">
        <v>217</v>
      </c>
      <c r="AZ7" s="74" t="s">
        <v>218</v>
      </c>
      <c r="BA7" s="73" t="s">
        <v>43</v>
      </c>
      <c r="BB7" s="73" t="s">
        <v>46</v>
      </c>
      <c r="BC7" s="73" t="s">
        <v>48</v>
      </c>
      <c r="BD7" s="73" t="s">
        <v>50</v>
      </c>
      <c r="BE7" s="74" t="s">
        <v>232</v>
      </c>
      <c r="BF7" s="74" t="s">
        <v>233</v>
      </c>
      <c r="BG7" s="74" t="s">
        <v>234</v>
      </c>
      <c r="BH7" s="74" t="s">
        <v>235</v>
      </c>
      <c r="BI7" s="73" t="s">
        <v>51</v>
      </c>
      <c r="BJ7" s="74" t="s">
        <v>236</v>
      </c>
      <c r="BK7" s="74" t="s">
        <v>237</v>
      </c>
      <c r="BL7" s="74" t="s">
        <v>238</v>
      </c>
      <c r="BM7" s="74" t="s">
        <v>239</v>
      </c>
      <c r="BN7" s="73" t="s">
        <v>52</v>
      </c>
      <c r="BO7" s="74" t="s">
        <v>219</v>
      </c>
      <c r="BP7" s="74" t="s">
        <v>220</v>
      </c>
      <c r="BQ7" s="74" t="s">
        <v>221</v>
      </c>
      <c r="BR7" s="74" t="s">
        <v>222</v>
      </c>
      <c r="BS7" s="74" t="s">
        <v>223</v>
      </c>
      <c r="BT7" s="73" t="s">
        <v>54</v>
      </c>
      <c r="BU7" s="73" t="s">
        <v>57</v>
      </c>
      <c r="BV7" s="73" t="s">
        <v>58</v>
      </c>
      <c r="BW7" s="73" t="s">
        <v>60</v>
      </c>
      <c r="BX7" s="74" t="s">
        <v>240</v>
      </c>
      <c r="BY7" s="74" t="s">
        <v>241</v>
      </c>
      <c r="BZ7" s="74" t="s">
        <v>242</v>
      </c>
      <c r="CA7" s="74" t="s">
        <v>243</v>
      </c>
      <c r="CB7" s="73" t="s">
        <v>61</v>
      </c>
      <c r="CC7" s="74" t="s">
        <v>244</v>
      </c>
      <c r="CD7" s="74" t="s">
        <v>245</v>
      </c>
      <c r="CE7" s="74" t="s">
        <v>246</v>
      </c>
      <c r="CF7" s="74" t="s">
        <v>247</v>
      </c>
      <c r="CG7" s="73" t="s">
        <v>62</v>
      </c>
      <c r="CH7" s="75" t="s">
        <v>336</v>
      </c>
      <c r="CI7" s="73" t="s">
        <v>65</v>
      </c>
      <c r="CJ7" s="73" t="s">
        <v>68</v>
      </c>
      <c r="CK7" s="75" t="s">
        <v>337</v>
      </c>
      <c r="CL7" s="73" t="s">
        <v>69</v>
      </c>
      <c r="CM7" s="73" t="s">
        <v>296</v>
      </c>
      <c r="CN7" s="74" t="s">
        <v>296</v>
      </c>
      <c r="CO7" s="73" t="s">
        <v>71</v>
      </c>
      <c r="CP7" s="75" t="s">
        <v>338</v>
      </c>
      <c r="CQ7" s="73" t="s">
        <v>74</v>
      </c>
      <c r="CR7" s="73" t="s">
        <v>77</v>
      </c>
      <c r="CS7" s="75" t="s">
        <v>339</v>
      </c>
      <c r="CT7" s="73" t="s">
        <v>79</v>
      </c>
      <c r="CU7" s="73" t="s">
        <v>81</v>
      </c>
      <c r="CV7" s="74" t="s">
        <v>81</v>
      </c>
      <c r="CW7" s="73" t="s">
        <v>86</v>
      </c>
      <c r="CX7" s="75" t="s">
        <v>340</v>
      </c>
      <c r="CY7" s="73" t="s">
        <v>87</v>
      </c>
      <c r="CZ7" s="73" t="s">
        <v>89</v>
      </c>
      <c r="DA7" s="75" t="s">
        <v>341</v>
      </c>
      <c r="DB7" s="73" t="s">
        <v>91</v>
      </c>
      <c r="DC7" s="73" t="s">
        <v>93</v>
      </c>
      <c r="DD7" s="74" t="s">
        <v>93</v>
      </c>
      <c r="DE7" s="73" t="s">
        <v>96</v>
      </c>
      <c r="DF7" s="75" t="s">
        <v>342</v>
      </c>
      <c r="DG7" s="73" t="s">
        <v>98</v>
      </c>
      <c r="DH7" s="73" t="s">
        <v>100</v>
      </c>
      <c r="DI7" s="75" t="s">
        <v>343</v>
      </c>
      <c r="DJ7" s="73" t="s">
        <v>102</v>
      </c>
      <c r="DK7" s="73" t="s">
        <v>104</v>
      </c>
      <c r="DL7" s="74" t="s">
        <v>104</v>
      </c>
      <c r="DM7" s="73" t="s">
        <v>298</v>
      </c>
      <c r="DN7" s="74" t="s">
        <v>298</v>
      </c>
      <c r="DO7" s="73" t="s">
        <v>299</v>
      </c>
      <c r="DP7" s="74" t="s">
        <v>299</v>
      </c>
      <c r="DQ7" s="73" t="s">
        <v>300</v>
      </c>
      <c r="DR7" s="76" t="s">
        <v>300</v>
      </c>
    </row>
    <row r="8" spans="1:122" x14ac:dyDescent="0.25">
      <c r="A8" s="24"/>
      <c r="B8" s="24"/>
      <c r="I8" t="s">
        <v>117</v>
      </c>
      <c r="J8" t="s">
        <v>117</v>
      </c>
      <c r="K8" t="s">
        <v>250</v>
      </c>
      <c r="M8" t="s">
        <v>250</v>
      </c>
      <c r="N8" t="s">
        <v>249</v>
      </c>
      <c r="P8" s="77" t="s">
        <v>111</v>
      </c>
      <c r="Q8" s="78" t="s">
        <v>111</v>
      </c>
      <c r="R8" s="78" t="s">
        <v>112</v>
      </c>
      <c r="S8" s="78" t="s">
        <v>112</v>
      </c>
      <c r="T8" s="78" t="s">
        <v>113</v>
      </c>
      <c r="U8" s="78" t="s">
        <v>118</v>
      </c>
      <c r="V8" s="78" t="s">
        <v>115</v>
      </c>
      <c r="W8" s="79" t="s">
        <v>111</v>
      </c>
      <c r="X8" s="78" t="s">
        <v>115</v>
      </c>
      <c r="Y8" s="79" t="s">
        <v>111</v>
      </c>
      <c r="Z8" s="78" t="s">
        <v>115</v>
      </c>
      <c r="AA8" s="79" t="s">
        <v>111</v>
      </c>
      <c r="AB8" s="78" t="s">
        <v>118</v>
      </c>
      <c r="AC8" s="79" t="s">
        <v>111</v>
      </c>
      <c r="AD8" s="79" t="s">
        <v>118</v>
      </c>
      <c r="AE8" s="79" t="s">
        <v>111</v>
      </c>
      <c r="AF8" s="79" t="s">
        <v>111</v>
      </c>
      <c r="AG8" s="79" t="s">
        <v>117</v>
      </c>
      <c r="AH8" s="78" t="s">
        <v>118</v>
      </c>
      <c r="AI8" s="78" t="s">
        <v>111</v>
      </c>
      <c r="AJ8" s="78" t="s">
        <v>111</v>
      </c>
      <c r="AK8" s="78" t="s">
        <v>282</v>
      </c>
      <c r="AL8" s="79" t="s">
        <v>111</v>
      </c>
      <c r="AM8" s="79" t="s">
        <v>118</v>
      </c>
      <c r="AN8" s="79" t="s">
        <v>111</v>
      </c>
      <c r="AO8" s="79" t="s">
        <v>111</v>
      </c>
      <c r="AP8" s="78" t="s">
        <v>282</v>
      </c>
      <c r="AQ8" s="79" t="s">
        <v>111</v>
      </c>
      <c r="AR8" s="79" t="s">
        <v>118</v>
      </c>
      <c r="AS8" s="79" t="s">
        <v>111</v>
      </c>
      <c r="AT8" s="79" t="s">
        <v>111</v>
      </c>
      <c r="AU8" s="78" t="s">
        <v>118</v>
      </c>
      <c r="AV8" s="79" t="s">
        <v>111</v>
      </c>
      <c r="AW8" s="79" t="s">
        <v>118</v>
      </c>
      <c r="AX8" s="79" t="s">
        <v>111</v>
      </c>
      <c r="AY8" s="79" t="s">
        <v>111</v>
      </c>
      <c r="AZ8" s="79" t="s">
        <v>117</v>
      </c>
      <c r="BA8" s="78" t="s">
        <v>118</v>
      </c>
      <c r="BB8" s="78" t="s">
        <v>111</v>
      </c>
      <c r="BC8" s="78" t="s">
        <v>111</v>
      </c>
      <c r="BD8" s="78" t="s">
        <v>282</v>
      </c>
      <c r="BE8" s="79" t="s">
        <v>111</v>
      </c>
      <c r="BF8" s="79" t="s">
        <v>118</v>
      </c>
      <c r="BG8" s="79" t="s">
        <v>111</v>
      </c>
      <c r="BH8" s="79" t="s">
        <v>111</v>
      </c>
      <c r="BI8" s="78" t="s">
        <v>282</v>
      </c>
      <c r="BJ8" s="79" t="s">
        <v>111</v>
      </c>
      <c r="BK8" s="79" t="s">
        <v>118</v>
      </c>
      <c r="BL8" s="79" t="s">
        <v>111</v>
      </c>
      <c r="BM8" s="79" t="s">
        <v>111</v>
      </c>
      <c r="BN8" s="78" t="s">
        <v>118</v>
      </c>
      <c r="BO8" s="79" t="s">
        <v>111</v>
      </c>
      <c r="BP8" s="79" t="s">
        <v>118</v>
      </c>
      <c r="BQ8" s="79" t="s">
        <v>111</v>
      </c>
      <c r="BR8" s="79" t="s">
        <v>111</v>
      </c>
      <c r="BS8" s="79" t="s">
        <v>117</v>
      </c>
      <c r="BT8" s="78" t="s">
        <v>118</v>
      </c>
      <c r="BU8" s="78" t="s">
        <v>111</v>
      </c>
      <c r="BV8" s="78" t="s">
        <v>111</v>
      </c>
      <c r="BW8" s="78" t="s">
        <v>282</v>
      </c>
      <c r="BX8" s="79" t="s">
        <v>111</v>
      </c>
      <c r="BY8" s="79" t="s">
        <v>118</v>
      </c>
      <c r="BZ8" s="79" t="s">
        <v>111</v>
      </c>
      <c r="CA8" s="79" t="s">
        <v>111</v>
      </c>
      <c r="CB8" s="78" t="s">
        <v>282</v>
      </c>
      <c r="CC8" s="79" t="s">
        <v>111</v>
      </c>
      <c r="CD8" s="79" t="s">
        <v>118</v>
      </c>
      <c r="CE8" s="79" t="s">
        <v>111</v>
      </c>
      <c r="CF8" s="79" t="s">
        <v>111</v>
      </c>
      <c r="CG8" s="78" t="s">
        <v>117</v>
      </c>
      <c r="CH8" s="80" t="s">
        <v>117</v>
      </c>
      <c r="CI8" s="78" t="s">
        <v>118</v>
      </c>
      <c r="CJ8" s="78" t="s">
        <v>117</v>
      </c>
      <c r="CK8" s="80" t="s">
        <v>117</v>
      </c>
      <c r="CL8" s="78" t="s">
        <v>118</v>
      </c>
      <c r="CM8" s="78" t="s">
        <v>115</v>
      </c>
      <c r="CN8" s="79" t="s">
        <v>111</v>
      </c>
      <c r="CO8" s="78" t="s">
        <v>117</v>
      </c>
      <c r="CP8" s="80" t="s">
        <v>117</v>
      </c>
      <c r="CQ8" s="78" t="s">
        <v>118</v>
      </c>
      <c r="CR8" s="78" t="s">
        <v>117</v>
      </c>
      <c r="CS8" s="80" t="s">
        <v>117</v>
      </c>
      <c r="CT8" s="78" t="s">
        <v>118</v>
      </c>
      <c r="CU8" s="78" t="s">
        <v>115</v>
      </c>
      <c r="CV8" s="79" t="s">
        <v>111</v>
      </c>
      <c r="CW8" s="78" t="s">
        <v>117</v>
      </c>
      <c r="CX8" s="80" t="s">
        <v>117</v>
      </c>
      <c r="CY8" s="78" t="s">
        <v>118</v>
      </c>
      <c r="CZ8" s="78" t="s">
        <v>117</v>
      </c>
      <c r="DA8" s="80" t="s">
        <v>117</v>
      </c>
      <c r="DB8" s="78" t="s">
        <v>118</v>
      </c>
      <c r="DC8" s="78" t="s">
        <v>115</v>
      </c>
      <c r="DD8" s="79" t="s">
        <v>111</v>
      </c>
      <c r="DE8" s="78" t="s">
        <v>117</v>
      </c>
      <c r="DF8" s="80" t="s">
        <v>117</v>
      </c>
      <c r="DG8" s="78" t="s">
        <v>118</v>
      </c>
      <c r="DH8" s="78" t="s">
        <v>117</v>
      </c>
      <c r="DI8" s="80" t="s">
        <v>117</v>
      </c>
      <c r="DJ8" s="78" t="s">
        <v>118</v>
      </c>
      <c r="DK8" s="78" t="s">
        <v>115</v>
      </c>
      <c r="DL8" s="79" t="s">
        <v>111</v>
      </c>
      <c r="DM8" s="78" t="s">
        <v>195</v>
      </c>
      <c r="DN8" s="79" t="s">
        <v>111</v>
      </c>
      <c r="DO8" s="78" t="s">
        <v>195</v>
      </c>
      <c r="DP8" s="79" t="s">
        <v>111</v>
      </c>
      <c r="DQ8" s="78" t="s">
        <v>195</v>
      </c>
      <c r="DR8" s="81" t="s">
        <v>111</v>
      </c>
    </row>
    <row r="9" spans="1:122" s="55" customFormat="1" x14ac:dyDescent="0.25">
      <c r="A9" t="s">
        <v>369</v>
      </c>
      <c r="B9" s="71" t="s">
        <v>370</v>
      </c>
      <c r="C9" t="s">
        <v>373</v>
      </c>
      <c r="D9" t="s">
        <v>363</v>
      </c>
      <c r="E9" t="s">
        <v>367</v>
      </c>
      <c r="F9" t="s">
        <v>361</v>
      </c>
      <c r="G9" t="s">
        <v>365</v>
      </c>
      <c r="H9" t="s">
        <v>371</v>
      </c>
      <c r="I9" s="65">
        <v>0</v>
      </c>
      <c r="J9">
        <v>3.3170000000000002</v>
      </c>
      <c r="K9" t="s">
        <v>361</v>
      </c>
      <c r="L9" t="s">
        <v>372</v>
      </c>
      <c r="M9" t="s">
        <v>375</v>
      </c>
      <c r="N9">
        <v>594</v>
      </c>
      <c r="O9" s="25">
        <v>1</v>
      </c>
      <c r="P9" s="34">
        <v>132.38900000000001</v>
      </c>
      <c r="Q9" s="34">
        <v>140.483</v>
      </c>
      <c r="R9" s="34">
        <v>49.908999999999999</v>
      </c>
      <c r="S9" s="34">
        <v>50.15</v>
      </c>
      <c r="T9" s="34">
        <v>148.35059999999999</v>
      </c>
      <c r="U9" s="34">
        <v>843</v>
      </c>
      <c r="V9" s="34">
        <v>95</v>
      </c>
      <c r="W9" s="34">
        <v>15.94</v>
      </c>
      <c r="X9" s="34">
        <v>101</v>
      </c>
      <c r="Y9" s="34">
        <v>16.95</v>
      </c>
      <c r="Z9" s="34" t="s">
        <v>348</v>
      </c>
      <c r="AA9" s="34" t="s">
        <v>348</v>
      </c>
      <c r="AB9" s="34">
        <v>592</v>
      </c>
      <c r="AC9" s="34">
        <v>149.56</v>
      </c>
      <c r="AD9" s="34">
        <v>655</v>
      </c>
      <c r="AE9" s="34">
        <v>18.96</v>
      </c>
      <c r="AF9" s="34">
        <v>18.96</v>
      </c>
      <c r="AG9" s="34">
        <v>0.97099999999999997</v>
      </c>
      <c r="AH9" s="34">
        <v>-580</v>
      </c>
      <c r="AI9" s="34">
        <v>61.686</v>
      </c>
      <c r="AJ9" s="34">
        <v>62.661000000000001</v>
      </c>
      <c r="AK9" s="34">
        <v>0</v>
      </c>
      <c r="AL9" s="34">
        <v>121.91</v>
      </c>
      <c r="AM9" s="34">
        <v>453</v>
      </c>
      <c r="AN9" s="34">
        <v>46.61</v>
      </c>
      <c r="AO9" s="34">
        <v>46.61</v>
      </c>
      <c r="AP9" s="34">
        <v>0</v>
      </c>
      <c r="AQ9" s="34">
        <v>118.23</v>
      </c>
      <c r="AR9" s="34">
        <v>434</v>
      </c>
      <c r="AS9" s="34">
        <v>50.29</v>
      </c>
      <c r="AT9" s="34">
        <v>50.29</v>
      </c>
      <c r="AU9" s="34">
        <v>588</v>
      </c>
      <c r="AV9" s="34">
        <v>145.08000000000001</v>
      </c>
      <c r="AW9" s="34">
        <v>572</v>
      </c>
      <c r="AX9" s="34">
        <v>23.44</v>
      </c>
      <c r="AY9" s="34">
        <v>23.44</v>
      </c>
      <c r="AZ9" s="34">
        <v>0.95799999999999996</v>
      </c>
      <c r="BA9" s="34">
        <v>-590</v>
      </c>
      <c r="BB9" s="34">
        <v>64.317999999999998</v>
      </c>
      <c r="BC9" s="34">
        <v>65.632000000000005</v>
      </c>
      <c r="BD9" s="34">
        <v>0</v>
      </c>
      <c r="BE9" s="34">
        <v>120.33</v>
      </c>
      <c r="BF9" s="34">
        <v>401</v>
      </c>
      <c r="BG9" s="34">
        <v>48.19</v>
      </c>
      <c r="BH9" s="34">
        <v>48.19</v>
      </c>
      <c r="BI9" s="34">
        <v>0</v>
      </c>
      <c r="BJ9" s="34">
        <v>118.5</v>
      </c>
      <c r="BK9" s="34">
        <v>392</v>
      </c>
      <c r="BL9" s="34">
        <v>50.02</v>
      </c>
      <c r="BM9" s="34">
        <v>49.76</v>
      </c>
      <c r="BN9" s="34">
        <v>591</v>
      </c>
      <c r="BO9" s="34">
        <v>145.08000000000001</v>
      </c>
      <c r="BP9" s="34">
        <v>633</v>
      </c>
      <c r="BQ9" s="34">
        <v>23.44</v>
      </c>
      <c r="BR9" s="34">
        <v>23.44</v>
      </c>
      <c r="BS9" s="34">
        <v>0.96599999999999997</v>
      </c>
      <c r="BT9" s="34">
        <v>-576</v>
      </c>
      <c r="BU9" s="34">
        <v>71.231999999999999</v>
      </c>
      <c r="BV9" s="34">
        <v>69.269000000000005</v>
      </c>
      <c r="BW9" s="34">
        <v>0</v>
      </c>
      <c r="BX9" s="34">
        <v>118.76</v>
      </c>
      <c r="BY9" s="34">
        <v>419</v>
      </c>
      <c r="BZ9" s="34">
        <v>49.76</v>
      </c>
      <c r="CA9" s="34">
        <v>49.76</v>
      </c>
      <c r="CB9" s="34">
        <v>0</v>
      </c>
      <c r="CC9" s="34">
        <v>117.44</v>
      </c>
      <c r="CD9" s="34">
        <v>416</v>
      </c>
      <c r="CE9" s="34">
        <v>51.08</v>
      </c>
      <c r="CF9" s="34">
        <v>51.08</v>
      </c>
      <c r="CG9" s="34">
        <v>2.734</v>
      </c>
      <c r="CH9" s="34">
        <v>3.1659999999999999</v>
      </c>
      <c r="CI9" s="34">
        <v>432</v>
      </c>
      <c r="CJ9" s="34">
        <v>2.726</v>
      </c>
      <c r="CK9" s="34">
        <v>3.165</v>
      </c>
      <c r="CL9" s="34">
        <v>439</v>
      </c>
      <c r="CM9" s="34">
        <v>47</v>
      </c>
      <c r="CN9" s="34">
        <v>8.1489999999999991</v>
      </c>
      <c r="CO9" s="34">
        <v>2.653</v>
      </c>
      <c r="CP9" s="34">
        <v>3.1280000000000001</v>
      </c>
      <c r="CQ9" s="34">
        <v>475</v>
      </c>
      <c r="CR9" s="34">
        <v>2.6419999999999999</v>
      </c>
      <c r="CS9" s="34">
        <v>3.1309999999999998</v>
      </c>
      <c r="CT9" s="34">
        <v>489</v>
      </c>
      <c r="CU9" s="34">
        <v>-25</v>
      </c>
      <c r="CV9" s="34">
        <v>-4.258</v>
      </c>
      <c r="CW9" s="34">
        <v>2.6659999999999999</v>
      </c>
      <c r="CX9" s="34">
        <v>3.1259999999999999</v>
      </c>
      <c r="CY9" s="34">
        <v>460</v>
      </c>
      <c r="CZ9" s="34">
        <v>2.653</v>
      </c>
      <c r="DA9" s="34">
        <v>3.137</v>
      </c>
      <c r="DB9" s="34">
        <v>484</v>
      </c>
      <c r="DC9" s="34">
        <v>2</v>
      </c>
      <c r="DD9" s="34">
        <v>0.23</v>
      </c>
      <c r="DE9" s="34">
        <v>2.6619999999999999</v>
      </c>
      <c r="DF9" s="34">
        <v>3.1320000000000001</v>
      </c>
      <c r="DG9" s="34">
        <v>471</v>
      </c>
      <c r="DH9" s="34">
        <v>2.6509999999999998</v>
      </c>
      <c r="DI9" s="34">
        <v>3.1259999999999999</v>
      </c>
      <c r="DJ9" s="34">
        <v>475</v>
      </c>
      <c r="DK9" s="34">
        <v>-26</v>
      </c>
      <c r="DL9" s="34">
        <v>-4.5410000000000004</v>
      </c>
      <c r="DM9" s="34">
        <v>-12</v>
      </c>
      <c r="DN9" s="34">
        <v>-20.332000000000001</v>
      </c>
      <c r="DO9" s="34">
        <v>-6</v>
      </c>
      <c r="DP9" s="34">
        <v>-10.331</v>
      </c>
      <c r="DQ9" s="34">
        <v>-20</v>
      </c>
      <c r="DR9" s="34">
        <v>-33.314999999999998</v>
      </c>
    </row>
    <row r="10" spans="1:122" s="55" customFormat="1" x14ac:dyDescent="0.25">
      <c r="A10" t="s">
        <v>369</v>
      </c>
      <c r="B10" s="71" t="s">
        <v>370</v>
      </c>
      <c r="C10" t="s">
        <v>374</v>
      </c>
      <c r="D10" t="s">
        <v>363</v>
      </c>
      <c r="E10" t="s">
        <v>367</v>
      </c>
      <c r="F10" t="s">
        <v>361</v>
      </c>
      <c r="G10" t="s">
        <v>365</v>
      </c>
      <c r="H10" t="s">
        <v>371</v>
      </c>
      <c r="I10" s="65">
        <v>-0.05</v>
      </c>
      <c r="J10">
        <v>3.19</v>
      </c>
      <c r="K10" t="s">
        <v>361</v>
      </c>
      <c r="L10" t="s">
        <v>372</v>
      </c>
      <c r="M10" t="s">
        <v>368</v>
      </c>
      <c r="N10">
        <v>594</v>
      </c>
      <c r="O10" s="25">
        <v>1</v>
      </c>
      <c r="P10" s="34">
        <v>143.67500000000001</v>
      </c>
      <c r="Q10" s="34">
        <v>138.571</v>
      </c>
      <c r="R10" s="34">
        <v>49.877000000000002</v>
      </c>
      <c r="S10" s="34">
        <v>50.124000000000002</v>
      </c>
      <c r="T10" s="34">
        <v>148.3503</v>
      </c>
      <c r="U10" s="34">
        <v>852</v>
      </c>
      <c r="V10" s="34">
        <v>98</v>
      </c>
      <c r="W10" s="34">
        <v>16.45</v>
      </c>
      <c r="X10" s="34">
        <v>87</v>
      </c>
      <c r="Y10" s="34">
        <v>14.73</v>
      </c>
      <c r="Z10" s="34" t="s">
        <v>348</v>
      </c>
      <c r="AA10" s="34" t="s">
        <v>348</v>
      </c>
      <c r="AB10" s="34">
        <v>588</v>
      </c>
      <c r="AC10" s="34">
        <v>149.56</v>
      </c>
      <c r="AD10" s="34">
        <v>671</v>
      </c>
      <c r="AE10" s="34">
        <v>18.96</v>
      </c>
      <c r="AF10" s="34">
        <v>18.96</v>
      </c>
      <c r="AG10" s="34">
        <v>0.96899999999999997</v>
      </c>
      <c r="AH10" s="34">
        <v>-582</v>
      </c>
      <c r="AI10" s="34">
        <v>59.652000000000001</v>
      </c>
      <c r="AJ10" s="34">
        <v>60.899000000000001</v>
      </c>
      <c r="AK10" s="34">
        <v>0</v>
      </c>
      <c r="AL10" s="34">
        <v>122.18</v>
      </c>
      <c r="AM10" s="34">
        <v>448</v>
      </c>
      <c r="AN10" s="34">
        <v>46.34</v>
      </c>
      <c r="AO10" s="34">
        <v>46.07</v>
      </c>
      <c r="AP10" s="34">
        <v>0</v>
      </c>
      <c r="AQ10" s="34">
        <v>119.81</v>
      </c>
      <c r="AR10" s="34">
        <v>460</v>
      </c>
      <c r="AS10" s="34">
        <v>48.71</v>
      </c>
      <c r="AT10" s="34">
        <v>48.71</v>
      </c>
      <c r="AU10" s="34">
        <v>591</v>
      </c>
      <c r="AV10" s="34">
        <v>148.5</v>
      </c>
      <c r="AW10" s="34">
        <v>613</v>
      </c>
      <c r="AX10" s="34">
        <v>20.02</v>
      </c>
      <c r="AY10" s="34">
        <v>20.02</v>
      </c>
      <c r="AZ10" s="34">
        <v>0.96699999999999997</v>
      </c>
      <c r="BA10" s="34">
        <v>-595</v>
      </c>
      <c r="BB10" s="34">
        <v>61.542000000000002</v>
      </c>
      <c r="BC10" s="34">
        <v>62.460999999999999</v>
      </c>
      <c r="BD10" s="34">
        <v>0</v>
      </c>
      <c r="BE10" s="34">
        <v>119.02</v>
      </c>
      <c r="BF10" s="34">
        <v>417</v>
      </c>
      <c r="BG10" s="34">
        <v>49.5</v>
      </c>
      <c r="BH10" s="34">
        <v>49.5</v>
      </c>
      <c r="BI10" s="34">
        <v>0</v>
      </c>
      <c r="BJ10" s="34">
        <v>119.55</v>
      </c>
      <c r="BK10" s="34">
        <v>418</v>
      </c>
      <c r="BL10" s="34">
        <v>48.97</v>
      </c>
      <c r="BM10" s="34">
        <v>48.97</v>
      </c>
      <c r="BN10" s="34">
        <v>582</v>
      </c>
      <c r="BO10" s="34">
        <v>147.19</v>
      </c>
      <c r="BP10" s="34">
        <v>666</v>
      </c>
      <c r="BQ10" s="34">
        <v>21.33</v>
      </c>
      <c r="BR10" s="34">
        <v>21.33</v>
      </c>
      <c r="BS10" s="34">
        <v>0.96299999999999997</v>
      </c>
      <c r="BT10" s="34">
        <v>-565</v>
      </c>
      <c r="BU10" s="34">
        <v>68.356999999999999</v>
      </c>
      <c r="BV10" s="34">
        <v>68.180000000000007</v>
      </c>
      <c r="BW10" s="34">
        <v>0</v>
      </c>
      <c r="BX10" s="34">
        <v>116.38</v>
      </c>
      <c r="BY10" s="34">
        <v>432</v>
      </c>
      <c r="BZ10" s="34">
        <v>52.14</v>
      </c>
      <c r="CA10" s="34">
        <v>52.14</v>
      </c>
      <c r="CB10" s="34">
        <v>0</v>
      </c>
      <c r="CC10" s="34">
        <v>114.02</v>
      </c>
      <c r="CD10" s="34">
        <v>431</v>
      </c>
      <c r="CE10" s="34">
        <v>54.5</v>
      </c>
      <c r="CF10" s="34">
        <v>54.5</v>
      </c>
      <c r="CG10" s="34">
        <v>2.673</v>
      </c>
      <c r="CH10" s="34">
        <v>3.1080000000000001</v>
      </c>
      <c r="CI10" s="34">
        <v>435</v>
      </c>
      <c r="CJ10" s="34">
        <v>2.6659999999999999</v>
      </c>
      <c r="CK10" s="34">
        <v>3.1059999999999999</v>
      </c>
      <c r="CL10" s="34">
        <v>440</v>
      </c>
      <c r="CM10" s="69">
        <v>43</v>
      </c>
      <c r="CN10" s="34">
        <v>7.3470000000000004</v>
      </c>
      <c r="CO10" s="34">
        <v>2.5920000000000001</v>
      </c>
      <c r="CP10" s="34">
        <v>3.0720000000000001</v>
      </c>
      <c r="CQ10" s="34">
        <v>481</v>
      </c>
      <c r="CR10" s="34">
        <v>2.5840000000000001</v>
      </c>
      <c r="CS10" s="34">
        <v>3.07</v>
      </c>
      <c r="CT10" s="34">
        <v>486</v>
      </c>
      <c r="CU10" s="34">
        <v>-35</v>
      </c>
      <c r="CV10" s="34">
        <v>-5.31</v>
      </c>
      <c r="CW10" s="34">
        <v>2.601</v>
      </c>
      <c r="CX10" s="34">
        <v>3.0739999999999998</v>
      </c>
      <c r="CY10" s="34">
        <v>473</v>
      </c>
      <c r="CZ10" s="34">
        <v>2.5939999999999999</v>
      </c>
      <c r="DA10" s="34">
        <v>3.077</v>
      </c>
      <c r="DB10" s="34">
        <v>483</v>
      </c>
      <c r="DC10" s="34">
        <v>-4</v>
      </c>
      <c r="DD10" s="34">
        <v>0.10199999999999999</v>
      </c>
      <c r="DE10" s="34">
        <v>2.6</v>
      </c>
      <c r="DF10" s="34">
        <v>3.0790000000000002</v>
      </c>
      <c r="DG10" s="34">
        <v>479</v>
      </c>
      <c r="DH10" s="34">
        <v>2.5910000000000002</v>
      </c>
      <c r="DI10" s="34">
        <v>3.069</v>
      </c>
      <c r="DJ10" s="34">
        <v>477</v>
      </c>
      <c r="DK10" s="34">
        <v>-35</v>
      </c>
      <c r="DL10" s="34">
        <v>-6.907</v>
      </c>
      <c r="DM10" s="34">
        <v>-13</v>
      </c>
      <c r="DN10" s="34">
        <v>-22.614000000000001</v>
      </c>
      <c r="DO10" s="34">
        <v>-7</v>
      </c>
      <c r="DP10" s="34">
        <v>-11.808</v>
      </c>
      <c r="DQ10" s="34">
        <v>-18</v>
      </c>
      <c r="DR10" s="34">
        <v>-30.718</v>
      </c>
    </row>
    <row r="11" spans="1:122" s="55" customFormat="1" x14ac:dyDescent="0.25">
      <c r="A11" t="s">
        <v>369</v>
      </c>
      <c r="B11" s="71" t="s">
        <v>370</v>
      </c>
      <c r="C11" t="s">
        <v>377</v>
      </c>
      <c r="D11" t="s">
        <v>363</v>
      </c>
      <c r="E11" t="s">
        <v>367</v>
      </c>
      <c r="F11" t="s">
        <v>361</v>
      </c>
      <c r="G11" t="s">
        <v>365</v>
      </c>
      <c r="H11" t="s">
        <v>371</v>
      </c>
      <c r="I11" s="65">
        <v>-0.05</v>
      </c>
      <c r="J11">
        <v>3.19</v>
      </c>
      <c r="K11" t="s">
        <v>361</v>
      </c>
      <c r="L11" t="s">
        <v>372</v>
      </c>
      <c r="M11" t="s">
        <v>366</v>
      </c>
      <c r="N11">
        <v>594</v>
      </c>
      <c r="O11" s="25">
        <v>1</v>
      </c>
      <c r="P11" s="34">
        <v>145.291</v>
      </c>
      <c r="Q11" s="34">
        <v>137.405</v>
      </c>
      <c r="R11" s="34">
        <v>49.877000000000002</v>
      </c>
      <c r="S11" s="34">
        <v>50.136000000000003</v>
      </c>
      <c r="T11" s="34">
        <v>148.35</v>
      </c>
      <c r="U11" s="34">
        <v>858</v>
      </c>
      <c r="V11" s="34">
        <v>114</v>
      </c>
      <c r="W11" s="34">
        <v>19.18</v>
      </c>
      <c r="X11" s="34">
        <v>100</v>
      </c>
      <c r="Y11" s="34">
        <v>16.84</v>
      </c>
      <c r="Z11" s="34" t="s">
        <v>348</v>
      </c>
      <c r="AA11" s="34" t="s">
        <v>348</v>
      </c>
      <c r="AB11" s="34">
        <v>586</v>
      </c>
      <c r="AC11" s="34">
        <v>146.13999999999999</v>
      </c>
      <c r="AD11" s="34">
        <v>661</v>
      </c>
      <c r="AE11" s="34">
        <v>22.38</v>
      </c>
      <c r="AF11" s="34">
        <v>22.38</v>
      </c>
      <c r="AG11" s="34">
        <v>0.97099999999999997</v>
      </c>
      <c r="AH11" s="34">
        <v>-578</v>
      </c>
      <c r="AI11" s="34">
        <v>60.475000000000001</v>
      </c>
      <c r="AJ11" s="70">
        <v>60.945999999999998</v>
      </c>
      <c r="AK11" s="34">
        <v>0</v>
      </c>
      <c r="AL11" s="34">
        <v>122.45</v>
      </c>
      <c r="AM11" s="34">
        <v>438</v>
      </c>
      <c r="AN11" s="34">
        <v>46.07</v>
      </c>
      <c r="AO11" s="34">
        <v>46.07</v>
      </c>
      <c r="AP11" s="34">
        <v>0</v>
      </c>
      <c r="AQ11" s="34">
        <v>119.28</v>
      </c>
      <c r="AR11" s="34">
        <v>441</v>
      </c>
      <c r="AS11" s="34">
        <v>49.24</v>
      </c>
      <c r="AT11" s="34">
        <v>49.24</v>
      </c>
      <c r="AU11" s="34">
        <v>595</v>
      </c>
      <c r="AV11" s="34">
        <v>147.19</v>
      </c>
      <c r="AW11" s="34">
        <v>582</v>
      </c>
      <c r="AX11" s="34">
        <v>21.33</v>
      </c>
      <c r="AY11" s="34">
        <v>21.33</v>
      </c>
      <c r="AZ11" s="34">
        <v>0.97499999999999998</v>
      </c>
      <c r="BA11" s="34">
        <v>-594</v>
      </c>
      <c r="BB11" s="34">
        <v>65.185000000000002</v>
      </c>
      <c r="BC11" s="34">
        <v>63.924999999999997</v>
      </c>
      <c r="BD11" s="34">
        <v>0</v>
      </c>
      <c r="BE11" s="34">
        <v>118.76</v>
      </c>
      <c r="BF11" s="34">
        <v>416</v>
      </c>
      <c r="BG11" s="34">
        <v>49.76</v>
      </c>
      <c r="BH11" s="34">
        <v>49.76</v>
      </c>
      <c r="BI11" s="34">
        <v>0</v>
      </c>
      <c r="BJ11" s="34">
        <v>118.75</v>
      </c>
      <c r="BK11" s="34">
        <v>410</v>
      </c>
      <c r="BL11" s="34">
        <v>49.77</v>
      </c>
      <c r="BM11" s="34">
        <v>49.77</v>
      </c>
      <c r="BN11" s="34">
        <v>588</v>
      </c>
      <c r="BO11" s="34">
        <v>147.44999999999999</v>
      </c>
      <c r="BP11" s="34">
        <v>668</v>
      </c>
      <c r="BQ11" s="34">
        <v>21.07</v>
      </c>
      <c r="BR11" s="34">
        <v>21.07</v>
      </c>
      <c r="BS11" s="34">
        <v>0.95799999999999996</v>
      </c>
      <c r="BT11" s="34">
        <v>-578</v>
      </c>
      <c r="BU11" s="34">
        <v>65.230999999999995</v>
      </c>
      <c r="BV11" s="34">
        <v>66.936999999999998</v>
      </c>
      <c r="BW11" s="34">
        <v>0</v>
      </c>
      <c r="BX11" s="34">
        <v>120.34</v>
      </c>
      <c r="BY11" s="34">
        <v>425</v>
      </c>
      <c r="BZ11" s="34">
        <v>48.18</v>
      </c>
      <c r="CA11" s="34">
        <v>48.18</v>
      </c>
      <c r="CB11" s="34">
        <v>0</v>
      </c>
      <c r="CC11" s="34">
        <v>118.75</v>
      </c>
      <c r="CD11" s="34">
        <v>432</v>
      </c>
      <c r="CE11" s="34">
        <v>49.77</v>
      </c>
      <c r="CF11" s="34">
        <v>49.77</v>
      </c>
      <c r="CG11" s="34">
        <v>2.673</v>
      </c>
      <c r="CH11" s="34">
        <v>3.1070000000000002</v>
      </c>
      <c r="CI11" s="34">
        <v>434</v>
      </c>
      <c r="CJ11" s="34">
        <v>2.6659999999999999</v>
      </c>
      <c r="CK11" s="34">
        <v>3.1070000000000002</v>
      </c>
      <c r="CL11" s="34">
        <v>441</v>
      </c>
      <c r="CM11" s="34">
        <v>41</v>
      </c>
      <c r="CN11" s="34">
        <v>5.5279999999999996</v>
      </c>
      <c r="CO11" s="34">
        <v>2.5939999999999999</v>
      </c>
      <c r="CP11" s="34">
        <v>3.07</v>
      </c>
      <c r="CQ11" s="34">
        <v>476</v>
      </c>
      <c r="CR11" s="34">
        <v>2.585</v>
      </c>
      <c r="CS11" s="34">
        <v>3.069</v>
      </c>
      <c r="CT11" s="34">
        <v>484</v>
      </c>
      <c r="CU11" s="34">
        <v>-28</v>
      </c>
      <c r="CV11" s="34">
        <v>-4.2880000000000003</v>
      </c>
      <c r="CW11" s="34">
        <v>2.6030000000000002</v>
      </c>
      <c r="CX11" s="34">
        <v>3.0710000000000002</v>
      </c>
      <c r="CY11" s="34">
        <v>468</v>
      </c>
      <c r="CZ11" s="34">
        <v>2.597</v>
      </c>
      <c r="DA11" s="34">
        <v>3.0750000000000002</v>
      </c>
      <c r="DB11" s="34">
        <v>479</v>
      </c>
      <c r="DC11" s="34">
        <v>4</v>
      </c>
      <c r="DD11" s="34">
        <v>-0.223</v>
      </c>
      <c r="DE11" s="34">
        <v>2.5990000000000002</v>
      </c>
      <c r="DF11" s="34">
        <v>3.0790000000000002</v>
      </c>
      <c r="DG11" s="34">
        <v>480</v>
      </c>
      <c r="DH11" s="34">
        <v>2.593</v>
      </c>
      <c r="DI11" s="34">
        <v>3.0680000000000001</v>
      </c>
      <c r="DJ11" s="34">
        <v>474</v>
      </c>
      <c r="DK11" s="34">
        <v>-30</v>
      </c>
      <c r="DL11" s="34">
        <v>-5.2169999999999996</v>
      </c>
      <c r="DM11" s="34">
        <v>-12</v>
      </c>
      <c r="DN11" s="34">
        <v>-20.731999999999999</v>
      </c>
      <c r="DO11" s="34">
        <v>-7</v>
      </c>
      <c r="DP11" s="34">
        <v>-12.209</v>
      </c>
      <c r="DQ11" s="34">
        <v>-20</v>
      </c>
      <c r="DR11" s="34">
        <v>-33.715000000000003</v>
      </c>
    </row>
    <row r="12" spans="1:122" s="55" customFormat="1" x14ac:dyDescent="0.25">
      <c r="A12" t="s">
        <v>369</v>
      </c>
      <c r="B12" s="71" t="s">
        <v>370</v>
      </c>
      <c r="C12" t="s">
        <v>376</v>
      </c>
      <c r="D12" t="s">
        <v>363</v>
      </c>
      <c r="E12" t="s">
        <v>367</v>
      </c>
      <c r="F12" t="s">
        <v>361</v>
      </c>
      <c r="G12" t="s">
        <v>365</v>
      </c>
      <c r="H12" t="s">
        <v>371</v>
      </c>
      <c r="I12" s="65">
        <v>0.05</v>
      </c>
      <c r="J12">
        <v>3.464</v>
      </c>
      <c r="K12" t="s">
        <v>361</v>
      </c>
      <c r="L12" t="s">
        <v>372</v>
      </c>
      <c r="M12" t="s">
        <v>366</v>
      </c>
      <c r="N12">
        <v>594</v>
      </c>
      <c r="O12" s="25">
        <v>1</v>
      </c>
      <c r="P12" s="34">
        <v>135.477</v>
      </c>
      <c r="Q12" s="34">
        <v>137.495</v>
      </c>
      <c r="R12" s="34">
        <v>49.921999999999997</v>
      </c>
      <c r="S12" s="34">
        <v>50.125</v>
      </c>
      <c r="T12" s="34">
        <v>148.3502</v>
      </c>
      <c r="U12" s="34">
        <v>856</v>
      </c>
      <c r="V12" s="34">
        <v>93</v>
      </c>
      <c r="W12" s="34">
        <v>15.74</v>
      </c>
      <c r="X12" s="34">
        <v>95</v>
      </c>
      <c r="Y12" s="34">
        <v>16.02</v>
      </c>
      <c r="Z12" s="34" t="s">
        <v>348</v>
      </c>
      <c r="AA12" s="34" t="s">
        <v>348</v>
      </c>
      <c r="AB12" s="34">
        <v>582</v>
      </c>
      <c r="AC12" s="34">
        <v>149.04</v>
      </c>
      <c r="AD12" s="34">
        <v>668</v>
      </c>
      <c r="AE12" s="34">
        <v>19.48</v>
      </c>
      <c r="AF12" s="34">
        <v>19.48</v>
      </c>
      <c r="AG12" s="34">
        <v>0.99</v>
      </c>
      <c r="AH12" s="34">
        <v>-575</v>
      </c>
      <c r="AI12" s="34">
        <v>62.773000000000003</v>
      </c>
      <c r="AJ12" s="34">
        <v>63.561999999999998</v>
      </c>
      <c r="AK12" s="34">
        <v>0</v>
      </c>
      <c r="AL12" s="34">
        <v>116.92</v>
      </c>
      <c r="AM12" s="34">
        <v>425</v>
      </c>
      <c r="AN12" s="34">
        <v>51.6</v>
      </c>
      <c r="AO12" s="34">
        <v>51.6</v>
      </c>
      <c r="AP12" s="34">
        <v>0</v>
      </c>
      <c r="AQ12" s="34">
        <v>118.23</v>
      </c>
      <c r="AR12" s="34">
        <v>427</v>
      </c>
      <c r="AS12" s="34">
        <v>50.29</v>
      </c>
      <c r="AT12" s="34">
        <v>50.02</v>
      </c>
      <c r="AU12" s="34">
        <v>603</v>
      </c>
      <c r="AV12" s="34">
        <v>148.5</v>
      </c>
      <c r="AW12" s="34">
        <v>589</v>
      </c>
      <c r="AX12" s="34">
        <v>20.02</v>
      </c>
      <c r="AY12" s="34">
        <v>20.02</v>
      </c>
      <c r="AZ12" s="34">
        <v>0.97699999999999998</v>
      </c>
      <c r="BA12" s="34">
        <v>-608</v>
      </c>
      <c r="BB12" s="34">
        <v>63.963999999999999</v>
      </c>
      <c r="BC12" s="34">
        <v>65.489999999999995</v>
      </c>
      <c r="BD12" s="34">
        <v>0</v>
      </c>
      <c r="BE12" s="34">
        <v>119.81</v>
      </c>
      <c r="BF12" s="34">
        <v>406</v>
      </c>
      <c r="BG12" s="34">
        <v>48.71</v>
      </c>
      <c r="BH12" s="34">
        <v>48.71</v>
      </c>
      <c r="BI12" s="34">
        <v>0</v>
      </c>
      <c r="BJ12" s="34">
        <v>119.29</v>
      </c>
      <c r="BK12" s="34">
        <v>405</v>
      </c>
      <c r="BL12" s="34">
        <v>49.23</v>
      </c>
      <c r="BM12" s="34">
        <v>49.23</v>
      </c>
      <c r="BN12" s="34">
        <v>600</v>
      </c>
      <c r="BO12" s="34">
        <v>145.35</v>
      </c>
      <c r="BP12" s="34">
        <v>669</v>
      </c>
      <c r="BQ12" s="34">
        <v>23.17</v>
      </c>
      <c r="BR12" s="34">
        <v>23.17</v>
      </c>
      <c r="BS12" s="34">
        <v>0.98599999999999999</v>
      </c>
      <c r="BT12" s="34">
        <v>-589</v>
      </c>
      <c r="BU12" s="34">
        <v>67.022000000000006</v>
      </c>
      <c r="BV12" s="34">
        <v>69.552999999999997</v>
      </c>
      <c r="BW12" s="34">
        <v>0</v>
      </c>
      <c r="BX12" s="34">
        <v>120.34</v>
      </c>
      <c r="BY12" s="34">
        <v>432</v>
      </c>
      <c r="BZ12" s="34">
        <v>48.18</v>
      </c>
      <c r="CA12" s="34">
        <v>48.18</v>
      </c>
      <c r="CB12" s="34">
        <v>0</v>
      </c>
      <c r="CC12" s="34">
        <v>123.24</v>
      </c>
      <c r="CD12" s="34">
        <v>443</v>
      </c>
      <c r="CE12" s="34">
        <v>45.28</v>
      </c>
      <c r="CF12" s="34">
        <v>45.28</v>
      </c>
      <c r="CG12" s="34">
        <v>2.7959999999999998</v>
      </c>
      <c r="CH12" s="34">
        <v>3.2269999999999999</v>
      </c>
      <c r="CI12" s="34">
        <v>431</v>
      </c>
      <c r="CJ12" s="34">
        <v>2.7890000000000001</v>
      </c>
      <c r="CK12" s="34">
        <v>3.226</v>
      </c>
      <c r="CL12" s="34">
        <v>436</v>
      </c>
      <c r="CM12" s="34">
        <v>41</v>
      </c>
      <c r="CN12" s="34">
        <v>7.1950000000000003</v>
      </c>
      <c r="CO12" s="34">
        <v>2.7069999999999999</v>
      </c>
      <c r="CP12" s="34">
        <v>3.1949999999999998</v>
      </c>
      <c r="CQ12" s="34">
        <v>489</v>
      </c>
      <c r="CR12" s="34">
        <v>2.7040000000000002</v>
      </c>
      <c r="CS12" s="34">
        <v>3.1909999999999998</v>
      </c>
      <c r="CT12" s="34">
        <v>487</v>
      </c>
      <c r="CU12" s="34">
        <v>-24</v>
      </c>
      <c r="CV12" s="34">
        <v>-3.4510000000000001</v>
      </c>
      <c r="CW12" s="34">
        <v>2.7170000000000001</v>
      </c>
      <c r="CX12" s="34">
        <v>3.1949999999999998</v>
      </c>
      <c r="CY12" s="34">
        <v>478</v>
      </c>
      <c r="CZ12" s="34">
        <v>2.7109999999999999</v>
      </c>
      <c r="DA12" s="34">
        <v>3.2</v>
      </c>
      <c r="DB12" s="34">
        <v>489</v>
      </c>
      <c r="DC12" s="69">
        <v>6.9999999999999993E-2</v>
      </c>
      <c r="DD12" s="34">
        <v>0.54700000000000004</v>
      </c>
      <c r="DE12" s="34">
        <v>2.714</v>
      </c>
      <c r="DF12" s="34">
        <v>3.2010000000000001</v>
      </c>
      <c r="DG12" s="34">
        <v>487</v>
      </c>
      <c r="DH12" s="34">
        <v>2.7090000000000001</v>
      </c>
      <c r="DI12" s="34">
        <v>3.1920000000000002</v>
      </c>
      <c r="DJ12" s="34">
        <v>483</v>
      </c>
      <c r="DK12" s="34">
        <v>-27</v>
      </c>
      <c r="DL12" s="34">
        <v>-4.3710000000000004</v>
      </c>
      <c r="DM12" s="34">
        <v>-9</v>
      </c>
      <c r="DN12" s="34">
        <v>-15.039</v>
      </c>
      <c r="DO12" s="34">
        <v>-2</v>
      </c>
      <c r="DP12" s="34">
        <v>-4.0069999999999997</v>
      </c>
      <c r="DQ12" s="34">
        <v>-18</v>
      </c>
      <c r="DR12" s="34">
        <v>-30.44</v>
      </c>
    </row>
    <row r="13" spans="1:122" s="55" customFormat="1" x14ac:dyDescent="0.25">
      <c r="A13" t="s">
        <v>369</v>
      </c>
      <c r="B13" s="71" t="s">
        <v>370</v>
      </c>
      <c r="C13" t="s">
        <v>378</v>
      </c>
      <c r="D13" t="s">
        <v>363</v>
      </c>
      <c r="E13" t="s">
        <v>367</v>
      </c>
      <c r="F13" t="s">
        <v>361</v>
      </c>
      <c r="G13" t="s">
        <v>365</v>
      </c>
      <c r="H13" t="s">
        <v>371</v>
      </c>
      <c r="I13" s="65">
        <v>0.05</v>
      </c>
      <c r="J13">
        <v>3.464</v>
      </c>
      <c r="K13" t="s">
        <v>361</v>
      </c>
      <c r="L13" t="s">
        <v>372</v>
      </c>
      <c r="M13" t="s">
        <v>368</v>
      </c>
      <c r="N13">
        <v>594</v>
      </c>
      <c r="O13" s="25">
        <v>1</v>
      </c>
      <c r="P13" s="34">
        <v>129.44900000000001</v>
      </c>
      <c r="Q13" s="34">
        <v>134.393</v>
      </c>
      <c r="R13" s="34">
        <v>49.917999999999999</v>
      </c>
      <c r="S13" s="34">
        <v>50.128999999999998</v>
      </c>
      <c r="T13" s="34">
        <v>148.35049999999998</v>
      </c>
      <c r="U13" s="34">
        <v>840</v>
      </c>
      <c r="V13" s="34">
        <v>93</v>
      </c>
      <c r="W13" s="34">
        <v>15.63</v>
      </c>
      <c r="X13" s="34">
        <v>83</v>
      </c>
      <c r="Y13" s="34">
        <v>13.95</v>
      </c>
      <c r="Z13" s="34" t="s">
        <v>348</v>
      </c>
      <c r="AA13" s="34" t="s">
        <v>348</v>
      </c>
      <c r="AB13" s="34">
        <v>564</v>
      </c>
      <c r="AC13" s="34">
        <v>151.13999999999999</v>
      </c>
      <c r="AD13" s="34">
        <v>681</v>
      </c>
      <c r="AE13" s="34">
        <v>17.38</v>
      </c>
      <c r="AF13" s="34">
        <v>17.38</v>
      </c>
      <c r="AG13" s="34">
        <v>0.97799999999999998</v>
      </c>
      <c r="AH13" s="34">
        <v>-558</v>
      </c>
      <c r="AI13" s="34">
        <v>61.719000000000001</v>
      </c>
      <c r="AJ13" s="34">
        <v>63.405999999999999</v>
      </c>
      <c r="AK13" s="34">
        <v>0</v>
      </c>
      <c r="AL13" s="34">
        <v>119.55</v>
      </c>
      <c r="AM13" s="34">
        <v>433</v>
      </c>
      <c r="AN13" s="34">
        <v>48.97</v>
      </c>
      <c r="AO13" s="34">
        <v>48.71</v>
      </c>
      <c r="AP13" s="34">
        <v>0</v>
      </c>
      <c r="AQ13" s="34">
        <v>119.29</v>
      </c>
      <c r="AR13" s="34">
        <v>443</v>
      </c>
      <c r="AS13" s="34">
        <v>49.5</v>
      </c>
      <c r="AT13" s="34">
        <v>49.23</v>
      </c>
      <c r="AU13" s="34">
        <v>585</v>
      </c>
      <c r="AV13" s="34">
        <v>147.19</v>
      </c>
      <c r="AW13" s="34">
        <v>602</v>
      </c>
      <c r="AX13" s="34">
        <v>21.33</v>
      </c>
      <c r="AY13" s="34">
        <v>21.33</v>
      </c>
      <c r="AZ13" s="34">
        <v>0.95199999999999996</v>
      </c>
      <c r="BA13" s="34">
        <v>-586</v>
      </c>
      <c r="BB13" s="34">
        <v>61.834000000000003</v>
      </c>
      <c r="BC13" s="34">
        <v>62.506999999999998</v>
      </c>
      <c r="BD13" s="34">
        <v>0</v>
      </c>
      <c r="BE13" s="34">
        <v>112.96</v>
      </c>
      <c r="BF13" s="34">
        <v>400</v>
      </c>
      <c r="BG13" s="34">
        <v>55.56</v>
      </c>
      <c r="BH13" s="34">
        <v>55.3</v>
      </c>
      <c r="BI13" s="34">
        <v>0</v>
      </c>
      <c r="BJ13" s="34">
        <v>118.76</v>
      </c>
      <c r="BK13" s="34">
        <v>399</v>
      </c>
      <c r="BL13" s="34">
        <v>49.76</v>
      </c>
      <c r="BM13" s="34">
        <v>49.76</v>
      </c>
      <c r="BN13" s="34">
        <v>586</v>
      </c>
      <c r="BO13" s="34">
        <v>145.08000000000001</v>
      </c>
      <c r="BP13" s="34">
        <v>674</v>
      </c>
      <c r="BQ13" s="34">
        <v>23.44</v>
      </c>
      <c r="BR13" s="34">
        <v>23.44</v>
      </c>
      <c r="BS13" s="34">
        <v>0.96099999999999997</v>
      </c>
      <c r="BT13" s="34">
        <v>-571</v>
      </c>
      <c r="BU13" s="34">
        <v>65.555999999999997</v>
      </c>
      <c r="BV13" s="34">
        <v>67.259</v>
      </c>
      <c r="BW13" s="34">
        <v>0</v>
      </c>
      <c r="BX13" s="34">
        <v>118.49</v>
      </c>
      <c r="BY13" s="34">
        <v>431</v>
      </c>
      <c r="BZ13" s="34">
        <v>50.03</v>
      </c>
      <c r="CA13" s="34">
        <v>50.03</v>
      </c>
      <c r="CB13" s="34">
        <v>0</v>
      </c>
      <c r="CC13" s="34">
        <v>117.18</v>
      </c>
      <c r="CD13" s="34">
        <v>431</v>
      </c>
      <c r="CE13" s="34">
        <v>51.34</v>
      </c>
      <c r="CF13" s="34">
        <v>51.34</v>
      </c>
      <c r="CG13" s="34">
        <v>2.8010000000000002</v>
      </c>
      <c r="CH13" s="34">
        <v>3.2269999999999999</v>
      </c>
      <c r="CI13" s="34">
        <v>426</v>
      </c>
      <c r="CJ13" s="34">
        <v>2.794</v>
      </c>
      <c r="CK13" s="34">
        <v>3.226</v>
      </c>
      <c r="CL13" s="34">
        <v>432</v>
      </c>
      <c r="CM13" s="34">
        <v>41</v>
      </c>
      <c r="CN13" s="34">
        <v>7.5209999999999999</v>
      </c>
      <c r="CO13" s="34">
        <v>2.7149999999999999</v>
      </c>
      <c r="CP13" s="34">
        <v>3.194</v>
      </c>
      <c r="CQ13" s="34">
        <v>479</v>
      </c>
      <c r="CR13" s="34">
        <v>2.7080000000000002</v>
      </c>
      <c r="CS13" s="34">
        <v>3.1909999999999998</v>
      </c>
      <c r="CT13" s="34">
        <v>483</v>
      </c>
      <c r="CU13" s="69">
        <v>-22</v>
      </c>
      <c r="CV13" s="34">
        <v>-3.7</v>
      </c>
      <c r="CW13" s="34">
        <v>2.726</v>
      </c>
      <c r="CX13" s="34">
        <v>3.1949999999999998</v>
      </c>
      <c r="CY13" s="34">
        <v>470</v>
      </c>
      <c r="CZ13" s="34">
        <v>2.718</v>
      </c>
      <c r="DA13" s="34">
        <v>3.1989999999999998</v>
      </c>
      <c r="DB13" s="34">
        <v>481</v>
      </c>
      <c r="DC13" s="34">
        <v>6</v>
      </c>
      <c r="DD13" s="34">
        <v>0.871</v>
      </c>
      <c r="DE13" s="34">
        <v>2.72</v>
      </c>
      <c r="DF13" s="34">
        <v>3.2010000000000001</v>
      </c>
      <c r="DG13" s="34">
        <v>481</v>
      </c>
      <c r="DH13" s="34">
        <v>2.714</v>
      </c>
      <c r="DI13" s="34">
        <v>3.1920000000000002</v>
      </c>
      <c r="DJ13" s="34">
        <v>478</v>
      </c>
      <c r="DK13" s="34">
        <v>-26</v>
      </c>
      <c r="DL13" s="34">
        <v>-4.6150000000000002</v>
      </c>
      <c r="DM13" s="34">
        <v>-10</v>
      </c>
      <c r="DN13" s="34">
        <v>-16.478000000000002</v>
      </c>
      <c r="DO13" s="34">
        <v>-4</v>
      </c>
      <c r="DP13" s="34">
        <v>-6.5739999999999998</v>
      </c>
      <c r="DQ13" s="34">
        <v>-18</v>
      </c>
      <c r="DR13" s="34">
        <v>-29.573</v>
      </c>
    </row>
    <row r="14" spans="1:122" s="55" customFormat="1" x14ac:dyDescent="0.25">
      <c r="A14" t="s">
        <v>369</v>
      </c>
      <c r="B14" s="71" t="s">
        <v>399</v>
      </c>
      <c r="C14" t="s">
        <v>400</v>
      </c>
      <c r="D14" t="s">
        <v>363</v>
      </c>
      <c r="E14" t="s">
        <v>367</v>
      </c>
      <c r="F14" t="s">
        <v>361</v>
      </c>
      <c r="G14" t="s">
        <v>365</v>
      </c>
      <c r="H14" t="s">
        <v>371</v>
      </c>
      <c r="I14" s="65">
        <v>0</v>
      </c>
      <c r="J14">
        <v>3.3170000000000002</v>
      </c>
      <c r="K14" t="s">
        <v>361</v>
      </c>
      <c r="L14" t="s">
        <v>372</v>
      </c>
      <c r="M14" t="s">
        <v>375</v>
      </c>
      <c r="N14">
        <v>594</v>
      </c>
      <c r="O14" s="25">
        <v>1</v>
      </c>
      <c r="P14" s="34">
        <v>130.72999999999999</v>
      </c>
      <c r="Q14" s="34">
        <v>135.27099999999999</v>
      </c>
      <c r="R14" s="34">
        <v>49.908000000000001</v>
      </c>
      <c r="S14" s="34">
        <v>50.134</v>
      </c>
      <c r="T14" s="34">
        <v>148.35129999999998</v>
      </c>
      <c r="U14" s="34">
        <v>859</v>
      </c>
      <c r="V14" s="34">
        <v>97</v>
      </c>
      <c r="W14" s="34">
        <v>16.329999999999998</v>
      </c>
      <c r="X14" s="34">
        <v>101</v>
      </c>
      <c r="Y14" s="34">
        <v>17.03</v>
      </c>
      <c r="Z14" s="34" t="s">
        <v>348</v>
      </c>
      <c r="AA14" s="34" t="s">
        <v>348</v>
      </c>
      <c r="AB14" s="34">
        <v>609</v>
      </c>
      <c r="AC14" s="34">
        <v>144.82</v>
      </c>
      <c r="AD14" s="34">
        <v>684</v>
      </c>
      <c r="AE14" s="34">
        <v>23.7</v>
      </c>
      <c r="AF14" s="34">
        <v>23.7</v>
      </c>
      <c r="AG14" s="34">
        <v>0.98</v>
      </c>
      <c r="AH14" s="34">
        <v>-595</v>
      </c>
      <c r="AI14" s="34">
        <v>59.067</v>
      </c>
      <c r="AJ14" s="34">
        <v>60.707999999999998</v>
      </c>
      <c r="AK14" s="34">
        <v>0</v>
      </c>
      <c r="AL14" s="34">
        <v>119.02</v>
      </c>
      <c r="AM14" s="34">
        <v>455</v>
      </c>
      <c r="AN14" s="34">
        <v>49.5</v>
      </c>
      <c r="AO14" s="34">
        <v>49.5</v>
      </c>
      <c r="AP14" s="34">
        <v>0</v>
      </c>
      <c r="AQ14" s="34">
        <v>116.92</v>
      </c>
      <c r="AR14" s="34">
        <v>457</v>
      </c>
      <c r="AS14" s="34">
        <v>51.6</v>
      </c>
      <c r="AT14" s="34">
        <v>51.6</v>
      </c>
      <c r="AU14" s="34">
        <v>633</v>
      </c>
      <c r="AV14" s="34">
        <v>143.5</v>
      </c>
      <c r="AW14" s="34">
        <v>635</v>
      </c>
      <c r="AX14" s="34">
        <v>25.02</v>
      </c>
      <c r="AY14" s="34">
        <v>25.02</v>
      </c>
      <c r="AZ14" s="34">
        <v>0.99299999999999999</v>
      </c>
      <c r="BA14" s="34">
        <v>-582</v>
      </c>
      <c r="BB14" s="34">
        <v>61.369</v>
      </c>
      <c r="BC14" s="34">
        <v>61.284999999999997</v>
      </c>
      <c r="BD14" s="34">
        <v>0</v>
      </c>
      <c r="BE14" s="34">
        <v>112.96</v>
      </c>
      <c r="BF14" s="34">
        <v>456</v>
      </c>
      <c r="BG14" s="34">
        <v>55.56</v>
      </c>
      <c r="BH14" s="34">
        <v>55.56</v>
      </c>
      <c r="BI14" s="34">
        <v>0</v>
      </c>
      <c r="BJ14" s="34">
        <v>111.64</v>
      </c>
      <c r="BK14" s="34">
        <v>443</v>
      </c>
      <c r="BL14" s="34">
        <v>56.88</v>
      </c>
      <c r="BM14" s="34">
        <v>56.88</v>
      </c>
      <c r="BN14" s="34">
        <v>628</v>
      </c>
      <c r="BO14" s="34">
        <v>145.34</v>
      </c>
      <c r="BP14" s="34">
        <v>693</v>
      </c>
      <c r="BQ14" s="34">
        <v>23.18</v>
      </c>
      <c r="BR14" s="34">
        <v>23.18</v>
      </c>
      <c r="BS14" s="34">
        <v>0.99399999999999999</v>
      </c>
      <c r="BT14" s="34">
        <v>-575</v>
      </c>
      <c r="BU14" s="34">
        <v>65.545000000000002</v>
      </c>
      <c r="BV14" s="34">
        <v>66.8</v>
      </c>
      <c r="BW14" s="34">
        <v>0</v>
      </c>
      <c r="BX14" s="34">
        <v>111.91</v>
      </c>
      <c r="BY14" s="34">
        <v>441</v>
      </c>
      <c r="BZ14" s="34">
        <v>56.61</v>
      </c>
      <c r="CA14" s="34">
        <v>56.34</v>
      </c>
      <c r="CB14" s="34">
        <v>0</v>
      </c>
      <c r="CC14" s="34">
        <v>111.65</v>
      </c>
      <c r="CD14" s="34">
        <v>449</v>
      </c>
      <c r="CE14" s="34">
        <v>56.87</v>
      </c>
      <c r="CF14" s="34">
        <v>56.87</v>
      </c>
      <c r="CG14" s="34">
        <v>2.726</v>
      </c>
      <c r="CH14" s="34">
        <v>3.1619999999999999</v>
      </c>
      <c r="CI14" s="34">
        <v>436</v>
      </c>
      <c r="CJ14" s="34">
        <v>2.7040000000000002</v>
      </c>
      <c r="CK14" s="34">
        <v>3.1440000000000001</v>
      </c>
      <c r="CL14" s="34">
        <v>440</v>
      </c>
      <c r="CM14" s="34">
        <v>34</v>
      </c>
      <c r="CN14" s="34">
        <v>5.5949999999999998</v>
      </c>
      <c r="CO14" s="34">
        <v>2.637</v>
      </c>
      <c r="CP14" s="34">
        <v>3.1269999999999998</v>
      </c>
      <c r="CQ14" s="34">
        <v>490</v>
      </c>
      <c r="CR14" s="34">
        <v>2.6240000000000001</v>
      </c>
      <c r="CS14" s="34">
        <v>3.1190000000000002</v>
      </c>
      <c r="CT14" s="34">
        <v>494</v>
      </c>
      <c r="CU14" s="34">
        <v>-32</v>
      </c>
      <c r="CV14" s="34">
        <v>-5.694</v>
      </c>
      <c r="CW14" s="34">
        <v>2.6440000000000001</v>
      </c>
      <c r="CX14" s="34">
        <v>3.1339999999999999</v>
      </c>
      <c r="CY14" s="34">
        <v>490</v>
      </c>
      <c r="CZ14" s="34">
        <v>2.6150000000000002</v>
      </c>
      <c r="DA14" s="34">
        <v>3.1160000000000001</v>
      </c>
      <c r="DB14" s="34">
        <v>500</v>
      </c>
      <c r="DC14" s="34">
        <v>-9</v>
      </c>
      <c r="DD14" s="34">
        <v>-1.367</v>
      </c>
      <c r="DE14" s="34">
        <v>2.64</v>
      </c>
      <c r="DF14" s="34">
        <v>3.1360000000000001</v>
      </c>
      <c r="DG14" s="34">
        <v>496</v>
      </c>
      <c r="DH14" s="34">
        <v>2.6190000000000002</v>
      </c>
      <c r="DI14" s="34">
        <v>3.109</v>
      </c>
      <c r="DJ14" s="34">
        <v>491</v>
      </c>
      <c r="DK14" s="34">
        <v>-34</v>
      </c>
      <c r="DL14" s="34">
        <v>-6.2220000000000004</v>
      </c>
      <c r="DM14" s="34">
        <v>-6</v>
      </c>
      <c r="DN14" s="34">
        <v>-10.894</v>
      </c>
      <c r="DO14" s="34">
        <v>-6</v>
      </c>
      <c r="DP14" s="34">
        <v>-10.598000000000001</v>
      </c>
      <c r="DQ14" s="34">
        <v>-17</v>
      </c>
      <c r="DR14" s="34">
        <v>-29.257000000000001</v>
      </c>
    </row>
    <row r="15" spans="1:122" s="55" customFormat="1" x14ac:dyDescent="0.25">
      <c r="A15" t="s">
        <v>369</v>
      </c>
      <c r="B15" s="71" t="s">
        <v>399</v>
      </c>
      <c r="C15" t="s">
        <v>402</v>
      </c>
      <c r="D15" t="s">
        <v>363</v>
      </c>
      <c r="E15" t="s">
        <v>367</v>
      </c>
      <c r="F15" t="s">
        <v>361</v>
      </c>
      <c r="G15" t="s">
        <v>365</v>
      </c>
      <c r="H15" t="s">
        <v>371</v>
      </c>
      <c r="I15" s="65">
        <v>-0.05</v>
      </c>
      <c r="J15">
        <v>3.18</v>
      </c>
      <c r="K15" t="s">
        <v>361</v>
      </c>
      <c r="L15" t="s">
        <v>372</v>
      </c>
      <c r="M15" t="s">
        <v>368</v>
      </c>
      <c r="N15">
        <v>594</v>
      </c>
      <c r="O15" s="25">
        <v>1</v>
      </c>
      <c r="P15" s="34">
        <v>130.37899999999999</v>
      </c>
      <c r="Q15" s="34">
        <v>136.154</v>
      </c>
      <c r="R15" s="34">
        <v>49.917000000000002</v>
      </c>
      <c r="S15" s="34">
        <v>50.140999999999998</v>
      </c>
      <c r="T15" s="34">
        <v>148.35129999999998</v>
      </c>
      <c r="U15" s="34">
        <v>855</v>
      </c>
      <c r="V15" s="34">
        <v>108</v>
      </c>
      <c r="W15" s="34">
        <v>18.13</v>
      </c>
      <c r="X15" s="34">
        <v>109</v>
      </c>
      <c r="Y15" s="34">
        <v>18.32</v>
      </c>
      <c r="Z15" s="34" t="s">
        <v>348</v>
      </c>
      <c r="AA15" s="34" t="s">
        <v>348</v>
      </c>
      <c r="AB15" s="34">
        <v>598</v>
      </c>
      <c r="AC15" s="34">
        <v>146.66</v>
      </c>
      <c r="AD15" s="34">
        <v>676</v>
      </c>
      <c r="AE15" s="34">
        <v>21.86</v>
      </c>
      <c r="AF15" s="34">
        <v>21.86</v>
      </c>
      <c r="AG15" s="34">
        <v>0.98199999999999998</v>
      </c>
      <c r="AH15" s="34">
        <v>-574</v>
      </c>
      <c r="AI15" s="34">
        <v>60.180999999999997</v>
      </c>
      <c r="AJ15" s="34">
        <v>60.856000000000002</v>
      </c>
      <c r="AK15" s="34">
        <v>0</v>
      </c>
      <c r="AL15" s="34">
        <v>118.49</v>
      </c>
      <c r="AM15" s="34">
        <v>456</v>
      </c>
      <c r="AN15" s="34">
        <v>50.03</v>
      </c>
      <c r="AO15" s="34">
        <v>50.03</v>
      </c>
      <c r="AP15" s="34">
        <v>0</v>
      </c>
      <c r="AQ15" s="34">
        <v>118.49</v>
      </c>
      <c r="AR15" s="34">
        <v>451</v>
      </c>
      <c r="AS15" s="34">
        <v>50.03</v>
      </c>
      <c r="AT15" s="34">
        <v>50.03</v>
      </c>
      <c r="AU15" s="34">
        <v>615</v>
      </c>
      <c r="AV15" s="34">
        <v>144.03</v>
      </c>
      <c r="AW15" s="34">
        <v>635</v>
      </c>
      <c r="AX15" s="34">
        <v>24.49</v>
      </c>
      <c r="AY15" s="34">
        <v>24.49</v>
      </c>
      <c r="AZ15" s="34">
        <v>0.97799999999999998</v>
      </c>
      <c r="BA15" s="34">
        <v>-573</v>
      </c>
      <c r="BB15" s="34">
        <v>60.325000000000003</v>
      </c>
      <c r="BC15" s="34">
        <v>60.322000000000003</v>
      </c>
      <c r="BD15" s="34">
        <v>0</v>
      </c>
      <c r="BE15" s="34">
        <v>116.12</v>
      </c>
      <c r="BF15" s="34">
        <v>454</v>
      </c>
      <c r="BG15" s="34">
        <v>52.4</v>
      </c>
      <c r="BH15" s="34">
        <v>52.4</v>
      </c>
      <c r="BI15" s="34">
        <v>0</v>
      </c>
      <c r="BJ15" s="34">
        <v>113.76</v>
      </c>
      <c r="BK15" s="34">
        <v>434</v>
      </c>
      <c r="BL15" s="34">
        <v>54.76</v>
      </c>
      <c r="BM15" s="34">
        <v>54.76</v>
      </c>
      <c r="BN15" s="34">
        <v>616</v>
      </c>
      <c r="BO15" s="34">
        <v>143.76</v>
      </c>
      <c r="BP15" s="34">
        <v>683</v>
      </c>
      <c r="BQ15" s="34">
        <v>24.76</v>
      </c>
      <c r="BR15" s="34">
        <v>24.76</v>
      </c>
      <c r="BS15" s="34">
        <v>0.99299999999999999</v>
      </c>
      <c r="BT15" s="34">
        <v>-564</v>
      </c>
      <c r="BU15" s="34">
        <v>65.411000000000001</v>
      </c>
      <c r="BV15" s="34">
        <v>66.296999999999997</v>
      </c>
      <c r="BW15" s="34">
        <v>0</v>
      </c>
      <c r="BX15" s="34">
        <v>108.22</v>
      </c>
      <c r="BY15" s="34">
        <v>446</v>
      </c>
      <c r="BZ15" s="34">
        <v>60.3</v>
      </c>
      <c r="CA15" s="34">
        <v>60.3</v>
      </c>
      <c r="CB15" s="34">
        <v>0</v>
      </c>
      <c r="CC15" s="34">
        <v>108.23</v>
      </c>
      <c r="CD15" s="34">
        <v>434</v>
      </c>
      <c r="CE15" s="34">
        <v>60.29</v>
      </c>
      <c r="CF15" s="34">
        <v>60.29</v>
      </c>
      <c r="CG15" s="34">
        <v>2.681</v>
      </c>
      <c r="CH15" s="34">
        <v>3.1160000000000001</v>
      </c>
      <c r="CI15" s="34">
        <v>435</v>
      </c>
      <c r="CJ15" s="34">
        <v>2.6619999999999999</v>
      </c>
      <c r="CK15" s="34">
        <v>3.097</v>
      </c>
      <c r="CL15" s="34">
        <v>435</v>
      </c>
      <c r="CM15" s="69">
        <v>24</v>
      </c>
      <c r="CN15" s="34">
        <v>3.64</v>
      </c>
      <c r="CO15" s="34">
        <v>2.5990000000000002</v>
      </c>
      <c r="CP15" s="34">
        <v>3.0790000000000002</v>
      </c>
      <c r="CQ15" s="34">
        <v>480</v>
      </c>
      <c r="CR15" s="34">
        <v>2.585</v>
      </c>
      <c r="CS15" s="34">
        <v>3.07</v>
      </c>
      <c r="CT15" s="34">
        <v>485</v>
      </c>
      <c r="CU15" s="34">
        <v>-38</v>
      </c>
      <c r="CV15" s="34">
        <v>-6.0010000000000003</v>
      </c>
      <c r="CW15" s="34">
        <v>2.605</v>
      </c>
      <c r="CX15" s="34">
        <v>3.0840000000000001</v>
      </c>
      <c r="CY15" s="34">
        <v>479</v>
      </c>
      <c r="CZ15" s="34">
        <v>2.5760000000000001</v>
      </c>
      <c r="DA15" s="34">
        <v>3.0680000000000001</v>
      </c>
      <c r="DB15" s="34">
        <v>492</v>
      </c>
      <c r="DC15" s="34">
        <v>-11</v>
      </c>
      <c r="DD15" s="34">
        <v>-1.5629999999999999</v>
      </c>
      <c r="DE15" s="34">
        <v>2.601</v>
      </c>
      <c r="DF15" s="34">
        <v>3.09</v>
      </c>
      <c r="DG15" s="34">
        <v>490</v>
      </c>
      <c r="DH15" s="34">
        <v>2.58</v>
      </c>
      <c r="DI15" s="34">
        <v>3.06</v>
      </c>
      <c r="DJ15" s="34">
        <v>481</v>
      </c>
      <c r="DK15" s="34">
        <v>-37</v>
      </c>
      <c r="DL15" s="34">
        <v>-5.8609999999999998</v>
      </c>
      <c r="DM15" s="34">
        <v>-10</v>
      </c>
      <c r="DN15" s="34">
        <v>-17.047000000000001</v>
      </c>
      <c r="DO15" s="34">
        <v>-6</v>
      </c>
      <c r="DP15" s="34">
        <v>-9.35</v>
      </c>
      <c r="DQ15" s="34">
        <v>-20</v>
      </c>
      <c r="DR15" s="34">
        <v>-33.174999999999997</v>
      </c>
    </row>
    <row r="16" spans="1:122" s="55" customFormat="1" x14ac:dyDescent="0.25">
      <c r="A16" t="s">
        <v>369</v>
      </c>
      <c r="B16" s="71" t="s">
        <v>399</v>
      </c>
      <c r="C16" t="s">
        <v>401</v>
      </c>
      <c r="D16" t="s">
        <v>363</v>
      </c>
      <c r="E16" t="s">
        <v>367</v>
      </c>
      <c r="F16" t="s">
        <v>361</v>
      </c>
      <c r="G16" t="s">
        <v>365</v>
      </c>
      <c r="H16" t="s">
        <v>371</v>
      </c>
      <c r="I16" s="65">
        <v>-0.05</v>
      </c>
      <c r="J16">
        <v>3.18</v>
      </c>
      <c r="K16" t="s">
        <v>361</v>
      </c>
      <c r="L16" t="s">
        <v>372</v>
      </c>
      <c r="M16" t="s">
        <v>366</v>
      </c>
      <c r="N16">
        <v>594</v>
      </c>
      <c r="O16" s="25">
        <v>1</v>
      </c>
      <c r="P16" s="34">
        <v>140.702</v>
      </c>
      <c r="Q16" s="34">
        <v>139.33600000000001</v>
      </c>
      <c r="R16" s="34">
        <v>49.899000000000001</v>
      </c>
      <c r="S16" s="34">
        <v>50.121000000000002</v>
      </c>
      <c r="T16" s="34">
        <v>148.3509</v>
      </c>
      <c r="U16" s="34">
        <v>861</v>
      </c>
      <c r="V16" s="34">
        <v>90</v>
      </c>
      <c r="W16" s="34">
        <v>15.12</v>
      </c>
      <c r="X16" s="34">
        <v>105</v>
      </c>
      <c r="Y16" s="34">
        <v>17.73</v>
      </c>
      <c r="Z16" s="34" t="s">
        <v>348</v>
      </c>
      <c r="AA16" s="34" t="s">
        <v>348</v>
      </c>
      <c r="AB16" s="34">
        <v>594</v>
      </c>
      <c r="AC16" s="34">
        <v>145.88</v>
      </c>
      <c r="AD16" s="34">
        <v>667</v>
      </c>
      <c r="AE16" s="34">
        <v>22.64</v>
      </c>
      <c r="AF16" s="34">
        <v>22.38</v>
      </c>
      <c r="AG16" s="34">
        <v>0.95599999999999996</v>
      </c>
      <c r="AH16" s="34">
        <v>-568</v>
      </c>
      <c r="AI16" s="34">
        <v>60.375</v>
      </c>
      <c r="AJ16" s="70">
        <v>60.665999999999997</v>
      </c>
      <c r="AK16" s="34">
        <v>0</v>
      </c>
      <c r="AL16" s="34">
        <v>119.54</v>
      </c>
      <c r="AM16" s="34">
        <v>444</v>
      </c>
      <c r="AN16" s="34">
        <v>48.98</v>
      </c>
      <c r="AO16" s="34">
        <v>48.71</v>
      </c>
      <c r="AP16" s="34">
        <v>0</v>
      </c>
      <c r="AQ16" s="34">
        <v>113.22</v>
      </c>
      <c r="AR16" s="34">
        <v>455</v>
      </c>
      <c r="AS16" s="34">
        <v>55.3</v>
      </c>
      <c r="AT16" s="34">
        <v>55.3</v>
      </c>
      <c r="AU16" s="34">
        <v>616</v>
      </c>
      <c r="AV16" s="34">
        <v>144.03</v>
      </c>
      <c r="AW16" s="34">
        <v>620</v>
      </c>
      <c r="AX16" s="34">
        <v>24.49</v>
      </c>
      <c r="AY16" s="34">
        <v>24.49</v>
      </c>
      <c r="AZ16" s="34">
        <v>0.97</v>
      </c>
      <c r="BA16" s="34">
        <v>-568</v>
      </c>
      <c r="BB16" s="34">
        <v>60.795000000000002</v>
      </c>
      <c r="BC16" s="34">
        <v>61.521000000000001</v>
      </c>
      <c r="BD16" s="34">
        <v>0</v>
      </c>
      <c r="BE16" s="34">
        <v>116.92</v>
      </c>
      <c r="BF16" s="34">
        <v>441</v>
      </c>
      <c r="BG16" s="34">
        <v>51.6</v>
      </c>
      <c r="BH16" s="34">
        <v>51.6</v>
      </c>
      <c r="BI16" s="34">
        <v>0</v>
      </c>
      <c r="BJ16" s="34">
        <v>111.64</v>
      </c>
      <c r="BK16" s="34">
        <v>436</v>
      </c>
      <c r="BL16" s="34">
        <v>56.88</v>
      </c>
      <c r="BM16" s="34">
        <v>56.61</v>
      </c>
      <c r="BN16" s="34">
        <v>609</v>
      </c>
      <c r="BO16" s="34">
        <v>143.51</v>
      </c>
      <c r="BP16" s="34">
        <v>675</v>
      </c>
      <c r="BQ16" s="34">
        <v>25.01</v>
      </c>
      <c r="BR16" s="34">
        <v>25.01</v>
      </c>
      <c r="BS16" s="34">
        <v>0.97699999999999998</v>
      </c>
      <c r="BT16" s="34">
        <v>-566</v>
      </c>
      <c r="BU16" s="34">
        <v>66.370999999999995</v>
      </c>
      <c r="BV16" s="34">
        <v>66.724999999999994</v>
      </c>
      <c r="BW16" s="34">
        <v>0</v>
      </c>
      <c r="BX16" s="34">
        <v>113.23</v>
      </c>
      <c r="BY16" s="34">
        <v>436</v>
      </c>
      <c r="BZ16" s="34">
        <v>55.29</v>
      </c>
      <c r="CA16" s="34">
        <v>55.29</v>
      </c>
      <c r="CB16" s="34">
        <v>0</v>
      </c>
      <c r="CC16" s="34">
        <v>111.91</v>
      </c>
      <c r="CD16" s="34">
        <v>429</v>
      </c>
      <c r="CE16" s="34">
        <v>56.61</v>
      </c>
      <c r="CF16" s="34">
        <v>56.61</v>
      </c>
      <c r="CG16" s="34">
        <v>2.68</v>
      </c>
      <c r="CH16" s="34">
        <v>3.113</v>
      </c>
      <c r="CI16" s="34">
        <v>433</v>
      </c>
      <c r="CJ16" s="34">
        <v>2.66</v>
      </c>
      <c r="CK16" s="34">
        <v>3.093</v>
      </c>
      <c r="CL16" s="34">
        <v>434</v>
      </c>
      <c r="CM16" s="34">
        <v>26</v>
      </c>
      <c r="CN16" s="34">
        <v>3.9980000000000002</v>
      </c>
      <c r="CO16" s="34">
        <v>2.5990000000000002</v>
      </c>
      <c r="CP16" s="34">
        <v>3.073</v>
      </c>
      <c r="CQ16" s="34">
        <v>474</v>
      </c>
      <c r="CR16" s="34">
        <v>2.585</v>
      </c>
      <c r="CS16" s="34">
        <v>3.0649999999999999</v>
      </c>
      <c r="CT16" s="34">
        <v>481</v>
      </c>
      <c r="CU16" s="34">
        <v>-35</v>
      </c>
      <c r="CV16" s="34">
        <v>-5.9569999999999999</v>
      </c>
      <c r="CW16" s="34">
        <v>2.6070000000000002</v>
      </c>
      <c r="CX16" s="34">
        <v>3.0779999999999998</v>
      </c>
      <c r="CY16" s="34">
        <v>471</v>
      </c>
      <c r="CZ16" s="34">
        <v>2.577</v>
      </c>
      <c r="DA16" s="34">
        <v>3.0619999999999998</v>
      </c>
      <c r="DB16" s="34">
        <v>485</v>
      </c>
      <c r="DC16" s="34">
        <v>-10</v>
      </c>
      <c r="DD16" s="34">
        <v>-1.6990000000000001</v>
      </c>
      <c r="DE16" s="34">
        <v>2.6019999999999999</v>
      </c>
      <c r="DF16" s="34">
        <v>3.0840000000000001</v>
      </c>
      <c r="DG16" s="34">
        <v>482</v>
      </c>
      <c r="DH16" s="34">
        <v>2.58</v>
      </c>
      <c r="DI16" s="34">
        <v>3.0579999999999998</v>
      </c>
      <c r="DJ16" s="34">
        <v>478</v>
      </c>
      <c r="DK16" s="34">
        <v>-32</v>
      </c>
      <c r="DL16" s="34">
        <v>-6.59</v>
      </c>
      <c r="DM16" s="34">
        <v>-8</v>
      </c>
      <c r="DN16" s="34">
        <v>-13.962999999999999</v>
      </c>
      <c r="DO16" s="34">
        <v>-8</v>
      </c>
      <c r="DP16" s="34">
        <v>-13.884</v>
      </c>
      <c r="DQ16" s="34">
        <v>-18</v>
      </c>
      <c r="DR16" s="34">
        <v>-30.295999999999999</v>
      </c>
    </row>
    <row r="17" spans="1:122" s="55" customFormat="1" x14ac:dyDescent="0.25">
      <c r="A17" t="s">
        <v>369</v>
      </c>
      <c r="B17" s="71" t="s">
        <v>399</v>
      </c>
      <c r="C17" t="s">
        <v>403</v>
      </c>
      <c r="D17" t="s">
        <v>363</v>
      </c>
      <c r="E17" t="s">
        <v>367</v>
      </c>
      <c r="F17" t="s">
        <v>361</v>
      </c>
      <c r="G17" t="s">
        <v>365</v>
      </c>
      <c r="H17" t="s">
        <v>371</v>
      </c>
      <c r="I17" s="65">
        <v>0.05</v>
      </c>
      <c r="J17">
        <v>3.43</v>
      </c>
      <c r="K17" t="s">
        <v>361</v>
      </c>
      <c r="L17" t="s">
        <v>372</v>
      </c>
      <c r="M17" t="s">
        <v>366</v>
      </c>
      <c r="N17">
        <v>594</v>
      </c>
      <c r="O17" s="25">
        <v>1</v>
      </c>
      <c r="P17" s="34">
        <v>132.15600000000001</v>
      </c>
      <c r="Q17" s="34">
        <v>135.291</v>
      </c>
      <c r="R17" s="34">
        <v>49.905000000000001</v>
      </c>
      <c r="S17" s="34">
        <v>50.152000000000001</v>
      </c>
      <c r="T17" s="34">
        <v>148.3511</v>
      </c>
      <c r="U17" s="34">
        <v>846</v>
      </c>
      <c r="V17" s="34">
        <v>100</v>
      </c>
      <c r="W17" s="34">
        <v>16.8</v>
      </c>
      <c r="X17" s="34">
        <v>95</v>
      </c>
      <c r="Y17" s="34">
        <v>15.94</v>
      </c>
      <c r="Z17" s="34" t="s">
        <v>348</v>
      </c>
      <c r="AA17" s="34" t="s">
        <v>348</v>
      </c>
      <c r="AB17" s="34">
        <v>599</v>
      </c>
      <c r="AC17" s="34">
        <v>147.19</v>
      </c>
      <c r="AD17" s="34">
        <v>672</v>
      </c>
      <c r="AE17" s="34">
        <v>21.33</v>
      </c>
      <c r="AF17" s="34">
        <v>21.07</v>
      </c>
      <c r="AG17" s="34">
        <v>0.98399999999999999</v>
      </c>
      <c r="AH17" s="34">
        <v>-584</v>
      </c>
      <c r="AI17" s="34">
        <v>60.81</v>
      </c>
      <c r="AJ17" s="34">
        <v>62.933999999999997</v>
      </c>
      <c r="AK17" s="34">
        <v>0</v>
      </c>
      <c r="AL17" s="34">
        <v>118.76</v>
      </c>
      <c r="AM17" s="34">
        <v>446</v>
      </c>
      <c r="AN17" s="34">
        <v>49.76</v>
      </c>
      <c r="AO17" s="34">
        <v>49.76</v>
      </c>
      <c r="AP17" s="34">
        <v>0</v>
      </c>
      <c r="AQ17" s="34">
        <v>116.91</v>
      </c>
      <c r="AR17" s="34">
        <v>458</v>
      </c>
      <c r="AS17" s="34">
        <v>51.61</v>
      </c>
      <c r="AT17" s="34">
        <v>51.61</v>
      </c>
      <c r="AU17" s="34">
        <v>625</v>
      </c>
      <c r="AV17" s="34">
        <v>141.13</v>
      </c>
      <c r="AW17" s="34">
        <v>626</v>
      </c>
      <c r="AX17" s="34">
        <v>27.39</v>
      </c>
      <c r="AY17" s="34">
        <v>27.39</v>
      </c>
      <c r="AZ17" s="34">
        <v>0.97099999999999997</v>
      </c>
      <c r="BA17" s="34">
        <v>-577</v>
      </c>
      <c r="BB17" s="34">
        <v>59.962000000000003</v>
      </c>
      <c r="BC17" s="34">
        <v>59.694000000000003</v>
      </c>
      <c r="BD17" s="34">
        <v>0</v>
      </c>
      <c r="BE17" s="34">
        <v>117.18</v>
      </c>
      <c r="BF17" s="34">
        <v>439</v>
      </c>
      <c r="BG17" s="34">
        <v>51.34</v>
      </c>
      <c r="BH17" s="34">
        <v>51.34</v>
      </c>
      <c r="BI17" s="34">
        <v>0</v>
      </c>
      <c r="BJ17" s="34">
        <v>113.23</v>
      </c>
      <c r="BK17" s="34">
        <v>423</v>
      </c>
      <c r="BL17" s="34">
        <v>55.55</v>
      </c>
      <c r="BM17" s="34">
        <v>55.29</v>
      </c>
      <c r="BN17" s="34">
        <v>620</v>
      </c>
      <c r="BO17" s="34">
        <v>143.5</v>
      </c>
      <c r="BP17" s="34">
        <v>683</v>
      </c>
      <c r="BQ17" s="34">
        <v>25.02</v>
      </c>
      <c r="BR17" s="34">
        <v>25.02</v>
      </c>
      <c r="BS17" s="34">
        <v>0.98899999999999999</v>
      </c>
      <c r="BT17" s="34">
        <v>-570</v>
      </c>
      <c r="BU17" s="34">
        <v>65.709000000000003</v>
      </c>
      <c r="BV17" s="34">
        <v>67.403000000000006</v>
      </c>
      <c r="BW17" s="34">
        <v>0</v>
      </c>
      <c r="BX17" s="34">
        <v>114.28</v>
      </c>
      <c r="BY17" s="34">
        <v>434</v>
      </c>
      <c r="BZ17" s="34">
        <v>54.24</v>
      </c>
      <c r="CA17" s="34">
        <v>54.24</v>
      </c>
      <c r="CB17" s="34">
        <v>0</v>
      </c>
      <c r="CC17" s="34">
        <v>113.23</v>
      </c>
      <c r="CD17" s="34">
        <v>450</v>
      </c>
      <c r="CE17" s="34">
        <v>55.29</v>
      </c>
      <c r="CF17" s="34">
        <v>55.29</v>
      </c>
      <c r="CG17" s="34">
        <v>2.79</v>
      </c>
      <c r="CH17" s="34">
        <v>3.22</v>
      </c>
      <c r="CI17" s="34">
        <v>429</v>
      </c>
      <c r="CJ17" s="34">
        <v>2.7690000000000001</v>
      </c>
      <c r="CK17" s="34">
        <v>3.202</v>
      </c>
      <c r="CL17" s="34">
        <v>433</v>
      </c>
      <c r="CM17" s="34">
        <v>34</v>
      </c>
      <c r="CN17" s="34">
        <v>4.1950000000000003</v>
      </c>
      <c r="CO17" s="34">
        <v>2.7040000000000002</v>
      </c>
      <c r="CP17" s="34">
        <v>3.1850000000000001</v>
      </c>
      <c r="CQ17" s="34">
        <v>482</v>
      </c>
      <c r="CR17" s="34">
        <v>2.6890000000000001</v>
      </c>
      <c r="CS17" s="34">
        <v>3.177</v>
      </c>
      <c r="CT17" s="34">
        <v>488</v>
      </c>
      <c r="CU17" s="34">
        <v>-25</v>
      </c>
      <c r="CV17" s="34">
        <v>-4.4880000000000004</v>
      </c>
      <c r="CW17" s="34">
        <v>2.71</v>
      </c>
      <c r="CX17" s="34">
        <v>3.1909999999999998</v>
      </c>
      <c r="CY17" s="34">
        <v>481</v>
      </c>
      <c r="CZ17" s="34">
        <v>2.677</v>
      </c>
      <c r="DA17" s="34">
        <v>3.173</v>
      </c>
      <c r="DB17" s="34">
        <v>496</v>
      </c>
      <c r="DC17" s="69">
        <v>-6</v>
      </c>
      <c r="DD17" s="34">
        <v>-0.51300000000000001</v>
      </c>
      <c r="DE17" s="34">
        <v>2.7029999999999998</v>
      </c>
      <c r="DF17" s="34">
        <v>3.1949999999999998</v>
      </c>
      <c r="DG17" s="34">
        <v>491</v>
      </c>
      <c r="DH17" s="34">
        <v>2.68</v>
      </c>
      <c r="DI17" s="34">
        <v>3.169</v>
      </c>
      <c r="DJ17" s="34">
        <v>489</v>
      </c>
      <c r="DK17" s="34">
        <v>-31</v>
      </c>
      <c r="DL17" s="34">
        <v>-4.9109999999999996</v>
      </c>
      <c r="DM17" s="34">
        <v>-9</v>
      </c>
      <c r="DN17" s="34">
        <v>-15.218</v>
      </c>
      <c r="DO17" s="34">
        <v>-8</v>
      </c>
      <c r="DP17" s="34">
        <v>-13.038</v>
      </c>
      <c r="DQ17" s="34">
        <v>-19</v>
      </c>
      <c r="DR17" s="34">
        <v>-31.347999999999999</v>
      </c>
    </row>
    <row r="18" spans="1:122" s="55" customFormat="1" x14ac:dyDescent="0.25">
      <c r="A18" t="s">
        <v>369</v>
      </c>
      <c r="B18" s="71" t="s">
        <v>399</v>
      </c>
      <c r="C18" t="s">
        <v>420</v>
      </c>
      <c r="D18" t="s">
        <v>363</v>
      </c>
      <c r="E18" t="s">
        <v>367</v>
      </c>
      <c r="F18" t="s">
        <v>361</v>
      </c>
      <c r="G18" t="s">
        <v>365</v>
      </c>
      <c r="H18" t="s">
        <v>371</v>
      </c>
      <c r="I18" s="65">
        <v>0.05</v>
      </c>
      <c r="J18">
        <v>3.43</v>
      </c>
      <c r="K18" t="s">
        <v>361</v>
      </c>
      <c r="L18" t="s">
        <v>372</v>
      </c>
      <c r="M18" t="s">
        <v>368</v>
      </c>
      <c r="N18">
        <v>594</v>
      </c>
      <c r="O18" s="25">
        <v>1</v>
      </c>
      <c r="P18" s="34">
        <v>129.93700000000001</v>
      </c>
      <c r="Q18" s="34">
        <v>131.17500000000001</v>
      </c>
      <c r="R18" s="34">
        <v>49.896999999999998</v>
      </c>
      <c r="S18" s="34">
        <v>50.12</v>
      </c>
      <c r="T18" s="34">
        <v>148.35169999999999</v>
      </c>
      <c r="U18" s="34">
        <v>843</v>
      </c>
      <c r="V18" s="34">
        <v>107</v>
      </c>
      <c r="W18" s="34">
        <v>18.010000000000002</v>
      </c>
      <c r="X18" s="34">
        <v>107</v>
      </c>
      <c r="Y18" s="34">
        <v>17.97</v>
      </c>
      <c r="Z18" s="34" t="s">
        <v>348</v>
      </c>
      <c r="AA18" s="34" t="s">
        <v>348</v>
      </c>
      <c r="AB18" s="34">
        <v>590</v>
      </c>
      <c r="AC18" s="34">
        <v>147.97999999999999</v>
      </c>
      <c r="AD18" s="34">
        <v>671</v>
      </c>
      <c r="AE18" s="34">
        <v>20.54</v>
      </c>
      <c r="AF18" s="34">
        <v>20.27</v>
      </c>
      <c r="AG18" s="34">
        <v>0.96299999999999997</v>
      </c>
      <c r="AH18" s="34">
        <v>-574</v>
      </c>
      <c r="AI18" s="34">
        <v>59.238999999999997</v>
      </c>
      <c r="AJ18" s="34">
        <v>60.68</v>
      </c>
      <c r="AK18" s="34">
        <v>0</v>
      </c>
      <c r="AL18" s="34">
        <v>116.12</v>
      </c>
      <c r="AM18" s="34">
        <v>442</v>
      </c>
      <c r="AN18" s="34">
        <v>52.4</v>
      </c>
      <c r="AO18" s="34">
        <v>52.4</v>
      </c>
      <c r="AP18" s="34">
        <v>0</v>
      </c>
      <c r="AQ18" s="34">
        <v>116.38</v>
      </c>
      <c r="AR18" s="34">
        <v>451</v>
      </c>
      <c r="AS18" s="34">
        <v>52.14</v>
      </c>
      <c r="AT18" s="34">
        <v>52.14</v>
      </c>
      <c r="AU18" s="34">
        <v>617</v>
      </c>
      <c r="AV18" s="34">
        <v>146.13999999999999</v>
      </c>
      <c r="AW18" s="34">
        <v>633</v>
      </c>
      <c r="AX18" s="34">
        <v>22.38</v>
      </c>
      <c r="AY18" s="34">
        <v>22.38</v>
      </c>
      <c r="AZ18" s="34">
        <v>0.98199999999999998</v>
      </c>
      <c r="BA18" s="34">
        <v>-570</v>
      </c>
      <c r="BB18" s="34">
        <v>61.808</v>
      </c>
      <c r="BC18" s="34">
        <v>62.284999999999997</v>
      </c>
      <c r="BD18" s="34">
        <v>0</v>
      </c>
      <c r="BE18" s="34">
        <v>114.55</v>
      </c>
      <c r="BF18" s="34">
        <v>454</v>
      </c>
      <c r="BG18" s="34">
        <v>53.97</v>
      </c>
      <c r="BH18" s="34">
        <v>53.97</v>
      </c>
      <c r="BI18" s="34">
        <v>0</v>
      </c>
      <c r="BJ18" s="34">
        <v>111.12</v>
      </c>
      <c r="BK18" s="34">
        <v>439</v>
      </c>
      <c r="BL18" s="34">
        <v>57.4</v>
      </c>
      <c r="BM18" s="34">
        <v>57.4</v>
      </c>
      <c r="BN18" s="34">
        <v>605</v>
      </c>
      <c r="BO18" s="34">
        <v>143.77000000000001</v>
      </c>
      <c r="BP18" s="34">
        <v>676</v>
      </c>
      <c r="BQ18" s="34">
        <v>24.75</v>
      </c>
      <c r="BR18" s="34">
        <v>24.75</v>
      </c>
      <c r="BS18" s="34">
        <v>1.002</v>
      </c>
      <c r="BT18" s="34">
        <v>-562</v>
      </c>
      <c r="BU18" s="34">
        <v>67.421999999999997</v>
      </c>
      <c r="BV18" s="34">
        <v>69.887</v>
      </c>
      <c r="BW18" s="34">
        <v>0</v>
      </c>
      <c r="BX18" s="34">
        <v>112.18</v>
      </c>
      <c r="BY18" s="34">
        <v>440</v>
      </c>
      <c r="BZ18" s="34">
        <v>56.34</v>
      </c>
      <c r="CA18" s="34">
        <v>56.34</v>
      </c>
      <c r="CB18" s="34">
        <v>0</v>
      </c>
      <c r="CC18" s="34">
        <v>109.28</v>
      </c>
      <c r="CD18" s="34">
        <v>442</v>
      </c>
      <c r="CE18" s="34">
        <v>59.24</v>
      </c>
      <c r="CF18" s="34">
        <v>59.24</v>
      </c>
      <c r="CG18" s="34">
        <v>2.7959999999999998</v>
      </c>
      <c r="CH18" s="34">
        <v>3.2210000000000001</v>
      </c>
      <c r="CI18" s="34">
        <v>425</v>
      </c>
      <c r="CJ18" s="34">
        <v>2.7749999999999999</v>
      </c>
      <c r="CK18" s="34">
        <v>3.202</v>
      </c>
      <c r="CL18" s="34">
        <v>427</v>
      </c>
      <c r="CM18" s="34">
        <v>30</v>
      </c>
      <c r="CN18" s="34">
        <v>6.5380000000000003</v>
      </c>
      <c r="CO18" s="34">
        <v>2.7069999999999999</v>
      </c>
      <c r="CP18" s="34">
        <v>3.1859999999999999</v>
      </c>
      <c r="CQ18" s="34">
        <v>479</v>
      </c>
      <c r="CR18" s="34">
        <v>2.6930000000000001</v>
      </c>
      <c r="CS18" s="34">
        <v>3.177</v>
      </c>
      <c r="CT18" s="34">
        <v>484</v>
      </c>
      <c r="CU18" s="69">
        <v>-31</v>
      </c>
      <c r="CV18" s="34">
        <v>-4.8150000000000004</v>
      </c>
      <c r="CW18" s="34">
        <v>2.7160000000000002</v>
      </c>
      <c r="CX18" s="34">
        <v>3.19</v>
      </c>
      <c r="CY18" s="34">
        <v>474</v>
      </c>
      <c r="CZ18" s="34">
        <v>2.6829999999999998</v>
      </c>
      <c r="DA18" s="34">
        <v>3.1720000000000002</v>
      </c>
      <c r="DB18" s="34">
        <v>489</v>
      </c>
      <c r="DC18" s="34">
        <v>-10</v>
      </c>
      <c r="DD18" s="34">
        <v>-1.8540000000000001</v>
      </c>
      <c r="DE18" s="34">
        <v>2.7080000000000002</v>
      </c>
      <c r="DF18" s="34">
        <v>3.1949999999999998</v>
      </c>
      <c r="DG18" s="34">
        <v>487</v>
      </c>
      <c r="DH18" s="34">
        <v>2.6859999999999999</v>
      </c>
      <c r="DI18" s="34">
        <v>3.1669999999999998</v>
      </c>
      <c r="DJ18" s="34">
        <v>482</v>
      </c>
      <c r="DK18" s="34">
        <v>-33</v>
      </c>
      <c r="DL18" s="34">
        <v>-5.2519999999999998</v>
      </c>
      <c r="DM18" s="34">
        <v>-9</v>
      </c>
      <c r="DN18" s="34">
        <v>-14.506</v>
      </c>
      <c r="DO18" s="34">
        <v>-7</v>
      </c>
      <c r="DP18" s="34">
        <v>-11.426</v>
      </c>
      <c r="DQ18" s="34">
        <v>-18</v>
      </c>
      <c r="DR18" s="34">
        <v>-30.312000000000001</v>
      </c>
    </row>
    <row r="19" spans="1:122" s="55" customFormat="1" x14ac:dyDescent="0.25">
      <c r="A19"/>
      <c r="B19" s="71"/>
      <c r="C19"/>
      <c r="D19"/>
      <c r="E19"/>
      <c r="F19"/>
      <c r="G19"/>
      <c r="H19"/>
      <c r="I19"/>
      <c r="J19"/>
      <c r="K19"/>
      <c r="L19"/>
      <c r="M19"/>
      <c r="N19"/>
      <c r="O19" s="25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</row>
    <row r="20" spans="1:122" s="55" customFormat="1" x14ac:dyDescent="0.25">
      <c r="A20"/>
      <c r="B20" s="71"/>
      <c r="C20"/>
      <c r="D20"/>
      <c r="E20"/>
      <c r="F20"/>
      <c r="G20"/>
      <c r="H20"/>
      <c r="I20"/>
      <c r="J20"/>
      <c r="K20"/>
      <c r="L20"/>
      <c r="M20"/>
      <c r="N20"/>
      <c r="O20" s="25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</row>
    <row r="21" spans="1:122" s="55" customFormat="1" x14ac:dyDescent="0.25">
      <c r="A21"/>
      <c r="B21" s="71"/>
      <c r="C21"/>
      <c r="D21"/>
      <c r="E21"/>
      <c r="F21"/>
      <c r="G21"/>
      <c r="H21"/>
      <c r="I21"/>
      <c r="J21"/>
      <c r="K21"/>
      <c r="L21"/>
      <c r="M21"/>
      <c r="N21"/>
      <c r="O21" s="25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</row>
    <row r="22" spans="1:122" s="55" customFormat="1" x14ac:dyDescent="0.25">
      <c r="A22"/>
      <c r="B22" s="71"/>
      <c r="C22"/>
      <c r="D22"/>
      <c r="E22"/>
      <c r="F22"/>
      <c r="G22"/>
      <c r="H22"/>
      <c r="I22"/>
      <c r="J22"/>
      <c r="K22"/>
      <c r="L22"/>
      <c r="M22"/>
      <c r="N22"/>
      <c r="O22" s="25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</row>
    <row r="23" spans="1:122" s="55" customFormat="1" x14ac:dyDescent="0.25">
      <c r="A23"/>
      <c r="B23" s="71"/>
      <c r="C23"/>
      <c r="D23"/>
      <c r="E23"/>
      <c r="F23"/>
      <c r="G23"/>
      <c r="H23"/>
      <c r="I23"/>
      <c r="J23"/>
      <c r="K23"/>
      <c r="L23"/>
      <c r="M23"/>
      <c r="N23"/>
      <c r="O23" s="25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</row>
    <row r="24" spans="1:122" s="55" customFormat="1" x14ac:dyDescent="0.25">
      <c r="A24"/>
      <c r="B24" s="71"/>
      <c r="C24"/>
      <c r="D24"/>
      <c r="E24"/>
      <c r="F24"/>
      <c r="G24"/>
      <c r="H24"/>
      <c r="I24"/>
      <c r="J24"/>
      <c r="K24"/>
      <c r="L24"/>
      <c r="M24"/>
      <c r="N24"/>
      <c r="O24" s="25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</row>
    <row r="25" spans="1:122" s="55" customFormat="1" x14ac:dyDescent="0.25">
      <c r="A25"/>
      <c r="B25" s="71"/>
      <c r="C25"/>
      <c r="D25"/>
      <c r="E25"/>
      <c r="F25"/>
      <c r="G25"/>
      <c r="H25"/>
      <c r="I25"/>
      <c r="J25"/>
      <c r="K25"/>
      <c r="L25"/>
      <c r="M25"/>
      <c r="N25"/>
      <c r="O25" s="25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</row>
    <row r="26" spans="1:122" s="55" customFormat="1" x14ac:dyDescent="0.25">
      <c r="A26"/>
      <c r="B26" s="71"/>
      <c r="C26"/>
      <c r="D26"/>
      <c r="E26"/>
      <c r="F26"/>
      <c r="G26"/>
      <c r="H26"/>
      <c r="I26"/>
      <c r="J26"/>
      <c r="K26"/>
      <c r="L26"/>
      <c r="M26"/>
      <c r="N26"/>
      <c r="O26" s="25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</row>
    <row r="27" spans="1:122" s="55" customFormat="1" x14ac:dyDescent="0.25">
      <c r="A27"/>
      <c r="B27" s="71"/>
      <c r="C27"/>
      <c r="D27"/>
      <c r="E27"/>
      <c r="F27"/>
      <c r="G27"/>
      <c r="H27"/>
      <c r="I27"/>
      <c r="J27"/>
      <c r="K27"/>
      <c r="L27"/>
      <c r="M27"/>
      <c r="N27"/>
      <c r="O27" s="25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</row>
    <row r="28" spans="1:122" s="55" customFormat="1" x14ac:dyDescent="0.25">
      <c r="A28"/>
      <c r="B28" s="71"/>
      <c r="C28"/>
      <c r="D28"/>
      <c r="E28"/>
      <c r="F28"/>
      <c r="G28"/>
      <c r="H28"/>
      <c r="I28"/>
      <c r="J28"/>
      <c r="K28"/>
      <c r="L28"/>
      <c r="M28"/>
      <c r="N28"/>
      <c r="O28" s="25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</row>
    <row r="29" spans="1:122" s="55" customFormat="1" x14ac:dyDescent="0.25">
      <c r="A29"/>
      <c r="B29" s="71"/>
      <c r="C29"/>
      <c r="D29"/>
      <c r="E29"/>
      <c r="F29"/>
      <c r="G29"/>
      <c r="H29"/>
      <c r="I29"/>
      <c r="J29"/>
      <c r="K29"/>
      <c r="L29"/>
      <c r="M29"/>
      <c r="N29"/>
      <c r="O29" s="25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</row>
    <row r="30" spans="1:122" s="55" customFormat="1" x14ac:dyDescent="0.25">
      <c r="A30"/>
      <c r="B30" s="71"/>
      <c r="C30"/>
      <c r="D30"/>
      <c r="E30"/>
      <c r="F30"/>
      <c r="G30"/>
      <c r="H30"/>
      <c r="I30"/>
      <c r="J30"/>
      <c r="K30"/>
      <c r="L30"/>
      <c r="M30"/>
      <c r="N30"/>
      <c r="O30" s="25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</row>
    <row r="31" spans="1:122" s="55" customFormat="1" x14ac:dyDescent="0.25">
      <c r="A31"/>
      <c r="B31" s="71"/>
      <c r="C31"/>
      <c r="D31"/>
      <c r="E31"/>
      <c r="F31"/>
      <c r="G31"/>
      <c r="H31"/>
      <c r="I31"/>
      <c r="J31"/>
      <c r="K31"/>
      <c r="L31"/>
      <c r="M31"/>
      <c r="N31"/>
      <c r="O31" s="25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</row>
    <row r="32" spans="1:122" s="55" customFormat="1" x14ac:dyDescent="0.25">
      <c r="A32"/>
      <c r="B32" s="71"/>
      <c r="C32"/>
      <c r="D32"/>
      <c r="E32"/>
      <c r="F32"/>
      <c r="G32"/>
      <c r="H32"/>
      <c r="I32"/>
      <c r="J32"/>
      <c r="K32"/>
      <c r="L32"/>
      <c r="M32"/>
      <c r="N32"/>
      <c r="O32" s="25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</row>
    <row r="33" spans="1:122" s="55" customFormat="1" x14ac:dyDescent="0.25">
      <c r="A33"/>
      <c r="B33" s="71"/>
      <c r="C33"/>
      <c r="D33"/>
      <c r="E33"/>
      <c r="F33"/>
      <c r="G33"/>
      <c r="H33"/>
      <c r="I33"/>
      <c r="J33"/>
      <c r="K33"/>
      <c r="L33"/>
      <c r="M33"/>
      <c r="N33"/>
      <c r="O33" s="25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</row>
    <row r="34" spans="1:122" s="55" customFormat="1" x14ac:dyDescent="0.25">
      <c r="A34"/>
      <c r="B34" s="71"/>
      <c r="C34"/>
      <c r="D34"/>
      <c r="E34"/>
      <c r="F34"/>
      <c r="G34"/>
      <c r="H34"/>
      <c r="I34"/>
      <c r="J34"/>
      <c r="K34"/>
      <c r="L34"/>
      <c r="M34"/>
      <c r="N34"/>
      <c r="O34" s="25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</row>
    <row r="35" spans="1:122" s="55" customFormat="1" x14ac:dyDescent="0.25">
      <c r="A35"/>
      <c r="B35" s="71"/>
      <c r="C35"/>
      <c r="D35"/>
      <c r="E35"/>
      <c r="F35"/>
      <c r="G35"/>
      <c r="H35"/>
      <c r="I35"/>
      <c r="J35"/>
      <c r="K35"/>
      <c r="L35"/>
      <c r="M35"/>
      <c r="N35"/>
      <c r="O35" s="25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</row>
    <row r="36" spans="1:122" s="55" customFormat="1" x14ac:dyDescent="0.25">
      <c r="A36"/>
      <c r="B36" s="71"/>
      <c r="C36"/>
      <c r="D36"/>
      <c r="E36"/>
      <c r="F36"/>
      <c r="G36"/>
      <c r="H36"/>
      <c r="I36"/>
      <c r="J36"/>
      <c r="K36"/>
      <c r="L36"/>
      <c r="M36"/>
      <c r="N36"/>
      <c r="O36" s="25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</row>
    <row r="37" spans="1:122" s="55" customFormat="1" x14ac:dyDescent="0.25">
      <c r="A37"/>
      <c r="B37" s="71"/>
      <c r="C37"/>
      <c r="D37"/>
      <c r="E37"/>
      <c r="F37"/>
      <c r="G37"/>
      <c r="H37"/>
      <c r="I37"/>
      <c r="J37"/>
      <c r="K37"/>
      <c r="L37"/>
      <c r="M37"/>
      <c r="N37"/>
      <c r="O37" s="25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</row>
    <row r="38" spans="1:122" s="55" customFormat="1" x14ac:dyDescent="0.25">
      <c r="A38"/>
      <c r="B38" s="71"/>
      <c r="C38"/>
      <c r="D38"/>
      <c r="E38"/>
      <c r="F38"/>
      <c r="G38"/>
      <c r="H38"/>
      <c r="I38"/>
      <c r="J38"/>
      <c r="K38"/>
      <c r="L38"/>
      <c r="M38"/>
      <c r="N38"/>
      <c r="O38" s="25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</row>
    <row r="39" spans="1:122" s="55" customFormat="1" x14ac:dyDescent="0.25">
      <c r="A39"/>
      <c r="B39" s="71"/>
      <c r="C39"/>
      <c r="D39"/>
      <c r="E39"/>
      <c r="F39"/>
      <c r="G39"/>
      <c r="H39"/>
      <c r="I39"/>
      <c r="J39"/>
      <c r="K39"/>
      <c r="L39"/>
      <c r="M39"/>
      <c r="N39"/>
      <c r="O39" s="25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</row>
    <row r="40" spans="1:122" s="55" customFormat="1" x14ac:dyDescent="0.25">
      <c r="A40"/>
      <c r="B40" s="71"/>
      <c r="C40"/>
      <c r="D40"/>
      <c r="E40"/>
      <c r="F40"/>
      <c r="G40"/>
      <c r="H40"/>
      <c r="I40"/>
      <c r="J40"/>
      <c r="K40"/>
      <c r="L40"/>
      <c r="M40"/>
      <c r="N40"/>
      <c r="O40" s="25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</row>
    <row r="41" spans="1:122" s="55" customFormat="1" x14ac:dyDescent="0.25">
      <c r="A41"/>
      <c r="B41" s="71"/>
      <c r="C41"/>
      <c r="D41"/>
      <c r="E41"/>
      <c r="F41"/>
      <c r="G41"/>
      <c r="H41"/>
      <c r="I41"/>
      <c r="J41"/>
      <c r="K41"/>
      <c r="L41"/>
      <c r="M41"/>
      <c r="N41"/>
      <c r="O41" s="25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</row>
    <row r="42" spans="1:122" s="55" customFormat="1" x14ac:dyDescent="0.25">
      <c r="A42"/>
      <c r="B42" s="71"/>
      <c r="C42"/>
      <c r="D42"/>
      <c r="E42"/>
      <c r="F42"/>
      <c r="G42"/>
      <c r="H42"/>
      <c r="I42"/>
      <c r="J42"/>
      <c r="K42"/>
      <c r="L42"/>
      <c r="M42"/>
      <c r="N42"/>
      <c r="O42" s="25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</row>
    <row r="43" spans="1:122" s="55" customFormat="1" x14ac:dyDescent="0.25">
      <c r="A43"/>
      <c r="B43" s="71"/>
      <c r="C43"/>
      <c r="D43"/>
      <c r="E43"/>
      <c r="F43"/>
      <c r="G43"/>
      <c r="H43"/>
      <c r="I43"/>
      <c r="J43"/>
      <c r="K43"/>
      <c r="L43"/>
      <c r="M43"/>
      <c r="N43"/>
      <c r="O43" s="25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</row>
    <row r="44" spans="1:122" s="55" customFormat="1" x14ac:dyDescent="0.25">
      <c r="A44"/>
      <c r="B44" s="71"/>
      <c r="C44"/>
      <c r="D44"/>
      <c r="E44"/>
      <c r="F44"/>
      <c r="G44"/>
      <c r="H44"/>
      <c r="I44"/>
      <c r="J44"/>
      <c r="K44"/>
      <c r="L44"/>
      <c r="M44"/>
      <c r="N44"/>
      <c r="O44" s="25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</row>
    <row r="45" spans="1:122" s="55" customFormat="1" x14ac:dyDescent="0.25">
      <c r="A45"/>
      <c r="B45" s="71"/>
      <c r="C45"/>
      <c r="D45"/>
      <c r="E45"/>
      <c r="F45"/>
      <c r="G45"/>
      <c r="H45"/>
      <c r="I45"/>
      <c r="J45"/>
      <c r="K45"/>
      <c r="L45"/>
      <c r="M45"/>
      <c r="N45"/>
      <c r="O45" s="25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</row>
    <row r="46" spans="1:122" s="55" customFormat="1" x14ac:dyDescent="0.25">
      <c r="A46"/>
      <c r="B46" s="71"/>
      <c r="C46"/>
      <c r="D46"/>
      <c r="E46"/>
      <c r="F46"/>
      <c r="G46"/>
      <c r="H46"/>
      <c r="I46"/>
      <c r="J46"/>
      <c r="K46"/>
      <c r="L46"/>
      <c r="M46"/>
      <c r="N46"/>
      <c r="O46" s="25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</row>
    <row r="47" spans="1:122" s="55" customFormat="1" x14ac:dyDescent="0.25">
      <c r="A47"/>
      <c r="B47" s="71"/>
      <c r="C47"/>
      <c r="D47"/>
      <c r="E47"/>
      <c r="F47"/>
      <c r="G47"/>
      <c r="H47"/>
      <c r="I47"/>
      <c r="J47"/>
      <c r="K47"/>
      <c r="L47"/>
      <c r="M47"/>
      <c r="N47"/>
      <c r="O47" s="25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</row>
    <row r="48" spans="1:122" s="55" customFormat="1" x14ac:dyDescent="0.25">
      <c r="A48"/>
      <c r="B48" s="71"/>
      <c r="C48"/>
      <c r="D48"/>
      <c r="E48"/>
      <c r="F48"/>
      <c r="G48"/>
      <c r="H48"/>
      <c r="I48"/>
      <c r="J48"/>
      <c r="K48"/>
      <c r="L48"/>
      <c r="M48"/>
      <c r="N48"/>
      <c r="O48" s="25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</row>
    <row r="49" spans="10:122" s="55" customFormat="1" x14ac:dyDescent="0.25">
      <c r="J49" s="67"/>
      <c r="L49" s="68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</row>
    <row r="50" spans="10:122" s="55" customFormat="1" x14ac:dyDescent="0.25">
      <c r="L50" s="68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</row>
    <row r="51" spans="10:122" s="55" customFormat="1" x14ac:dyDescent="0.25">
      <c r="J51" s="67"/>
      <c r="L51" s="68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</row>
    <row r="52" spans="10:122" s="55" customFormat="1" x14ac:dyDescent="0.25">
      <c r="L52" s="68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</row>
    <row r="53" spans="10:122" s="55" customFormat="1" x14ac:dyDescent="0.25">
      <c r="J53" s="67"/>
      <c r="L53" s="68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</row>
    <row r="54" spans="10:122" s="55" customFormat="1" x14ac:dyDescent="0.25">
      <c r="L54" s="68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</row>
    <row r="55" spans="10:122" s="55" customFormat="1" x14ac:dyDescent="0.25">
      <c r="J55" s="67"/>
      <c r="L55" s="68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</row>
    <row r="56" spans="10:122" s="55" customFormat="1" x14ac:dyDescent="0.25">
      <c r="L56" s="68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</row>
    <row r="57" spans="10:122" s="55" customFormat="1" x14ac:dyDescent="0.25">
      <c r="J57" s="67"/>
      <c r="L57" s="68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</row>
    <row r="58" spans="10:122" s="55" customFormat="1" x14ac:dyDescent="0.25">
      <c r="L58" s="68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</row>
    <row r="59" spans="10:122" s="55" customFormat="1" x14ac:dyDescent="0.25">
      <c r="J59" s="67"/>
      <c r="L59" s="68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</row>
    <row r="60" spans="10:122" s="55" customFormat="1" x14ac:dyDescent="0.25">
      <c r="L60" s="68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</row>
    <row r="61" spans="10:122" s="55" customFormat="1" x14ac:dyDescent="0.25">
      <c r="J61" s="67"/>
      <c r="L61" s="68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</row>
    <row r="62" spans="10:122" s="55" customFormat="1" x14ac:dyDescent="0.25">
      <c r="L62" s="68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</row>
    <row r="63" spans="10:122" s="55" customFormat="1" x14ac:dyDescent="0.25">
      <c r="J63" s="67"/>
      <c r="L63" s="68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</row>
    <row r="64" spans="10:122" s="55" customFormat="1" x14ac:dyDescent="0.25">
      <c r="L64" s="68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</row>
    <row r="65" spans="10:122" s="55" customFormat="1" x14ac:dyDescent="0.25">
      <c r="J65" s="67"/>
      <c r="L65" s="68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</row>
    <row r="66" spans="10:122" s="55" customFormat="1" x14ac:dyDescent="0.25">
      <c r="L66" s="68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</row>
    <row r="67" spans="10:122" s="55" customFormat="1" x14ac:dyDescent="0.25">
      <c r="J67" s="67"/>
      <c r="L67" s="68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</row>
    <row r="68" spans="10:122" s="55" customFormat="1" x14ac:dyDescent="0.25">
      <c r="L68" s="68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</row>
    <row r="69" spans="10:122" s="55" customFormat="1" x14ac:dyDescent="0.25">
      <c r="L69" s="68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</row>
    <row r="70" spans="10:122" s="55" customFormat="1" x14ac:dyDescent="0.25">
      <c r="L70" s="68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</row>
    <row r="71" spans="10:122" s="55" customFormat="1" x14ac:dyDescent="0.25">
      <c r="L71" s="68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</row>
    <row r="72" spans="10:122" s="55" customFormat="1" x14ac:dyDescent="0.25">
      <c r="L72" s="68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</row>
    <row r="73" spans="10:122" s="55" customFormat="1" x14ac:dyDescent="0.25">
      <c r="L73" s="68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</row>
    <row r="74" spans="10:122" s="55" customFormat="1" x14ac:dyDescent="0.25">
      <c r="L74" s="68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</row>
    <row r="75" spans="10:122" x14ac:dyDescent="0.25"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0:122" x14ac:dyDescent="0.25"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0:122" x14ac:dyDescent="0.25"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0:122" x14ac:dyDescent="0.25"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0:122" x14ac:dyDescent="0.25"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0:122" x14ac:dyDescent="0.25"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6:122" x14ac:dyDescent="0.25"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6:122" x14ac:dyDescent="0.25"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6:122" x14ac:dyDescent="0.25"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6:122" x14ac:dyDescent="0.25"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</row>
    <row r="85" spans="16:122" x14ac:dyDescent="0.25"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</row>
    <row r="86" spans="16:122" x14ac:dyDescent="0.25"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</row>
    <row r="87" spans="16:122" x14ac:dyDescent="0.25"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</row>
    <row r="88" spans="16:122" x14ac:dyDescent="0.25"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</row>
    <row r="89" spans="16:122" x14ac:dyDescent="0.25"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</row>
    <row r="90" spans="16:122" x14ac:dyDescent="0.25"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</row>
    <row r="91" spans="16:122" x14ac:dyDescent="0.25"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</row>
    <row r="92" spans="16:122" x14ac:dyDescent="0.25"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</row>
    <row r="93" spans="16:122" x14ac:dyDescent="0.25"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</row>
    <row r="94" spans="16:122" x14ac:dyDescent="0.25"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</row>
    <row r="95" spans="16:122" x14ac:dyDescent="0.25"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</row>
    <row r="96" spans="16:122" x14ac:dyDescent="0.25"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</row>
    <row r="97" spans="16:122" x14ac:dyDescent="0.25"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</row>
    <row r="98" spans="16:122" x14ac:dyDescent="0.25"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</row>
    <row r="99" spans="16:122" x14ac:dyDescent="0.25"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</row>
    <row r="100" spans="16:122" x14ac:dyDescent="0.25"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</row>
  </sheetData>
  <conditionalFormatting sqref="AB36:DR37 P36:Y37 P69:Y141 AB69:DR141 P9:DR13 P40:DR40 P19:DR29">
    <cfRule type="expression" priority="211" stopIfTrue="1">
      <formula>OR(ISBLANK(P9),AND(ISBLANK(P$2),ISBLANK(P$3)))</formula>
    </cfRule>
    <cfRule type="expression" dxfId="131" priority="212" stopIfTrue="1">
      <formula>OR(AND(ISNUMBER(P$2),P9&lt;P$2),AND(ISNUMBER(P$3),P9&gt;P$3))</formula>
    </cfRule>
    <cfRule type="expression" dxfId="130" priority="213" stopIfTrue="1">
      <formula>OR(AND(ISNUMBER(P$2),P9&lt;P$5),AND(ISNUMBER(P$3),P9&gt;P$6))</formula>
    </cfRule>
    <cfRule type="expression" dxfId="129" priority="214" stopIfTrue="1">
      <formula>ISNUMBER(P9)</formula>
    </cfRule>
  </conditionalFormatting>
  <conditionalFormatting sqref="P2:Y6 AB2:DR6">
    <cfRule type="expression" dxfId="128" priority="170" stopIfTrue="1">
      <formula>_xlfn.ISFORMULA(P2)</formula>
    </cfRule>
  </conditionalFormatting>
  <conditionalFormatting sqref="Z36:AA37 Z69:AA141">
    <cfRule type="expression" priority="166" stopIfTrue="1">
      <formula>OR(ISBLANK(Z36),AND(ISBLANK(Z$2),ISBLANK(Z$3)))</formula>
    </cfRule>
    <cfRule type="expression" dxfId="127" priority="167" stopIfTrue="1">
      <formula>OR(AND(ISNUMBER(Z$2),Z36&lt;Z$2),AND(ISNUMBER(Z$3),Z36&gt;Z$3))</formula>
    </cfRule>
    <cfRule type="expression" dxfId="126" priority="168" stopIfTrue="1">
      <formula>OR(AND(ISNUMBER(Z$2),Z36&lt;Z$5),AND(ISNUMBER(Z$3),Z36&gt;Z$6))</formula>
    </cfRule>
    <cfRule type="expression" dxfId="125" priority="169" stopIfTrue="1">
      <formula>ISNUMBER(Z36)</formula>
    </cfRule>
  </conditionalFormatting>
  <conditionalFormatting sqref="Z2:AA6">
    <cfRule type="expression" dxfId="124" priority="165" stopIfTrue="1">
      <formula>_xlfn.ISFORMULA(Z2)</formula>
    </cfRule>
  </conditionalFormatting>
  <conditionalFormatting sqref="P30:Y33 AB30:DR33">
    <cfRule type="expression" priority="161" stopIfTrue="1">
      <formula>OR(ISBLANK(P30),AND(ISBLANK(P$2),ISBLANK(P$3)))</formula>
    </cfRule>
    <cfRule type="expression" dxfId="123" priority="162" stopIfTrue="1">
      <formula>OR(AND(ISNUMBER(P$2),P30&lt;P$2),AND(ISNUMBER(P$3),P30&gt;P$3))</formula>
    </cfRule>
    <cfRule type="expression" dxfId="122" priority="163" stopIfTrue="1">
      <formula>OR(AND(ISNUMBER(P$2),P30&lt;P$5),AND(ISNUMBER(P$3),P30&gt;P$6))</formula>
    </cfRule>
    <cfRule type="expression" dxfId="121" priority="164" stopIfTrue="1">
      <formula>ISNUMBER(P30)</formula>
    </cfRule>
  </conditionalFormatting>
  <conditionalFormatting sqref="Z30:AA33">
    <cfRule type="expression" priority="157" stopIfTrue="1">
      <formula>OR(ISBLANK(Z30),AND(ISBLANK(Z$2),ISBLANK(Z$3)))</formula>
    </cfRule>
    <cfRule type="expression" dxfId="120" priority="158" stopIfTrue="1">
      <formula>OR(AND(ISNUMBER(Z$2),Z30&lt;Z$2),AND(ISNUMBER(Z$3),Z30&gt;Z$3))</formula>
    </cfRule>
    <cfRule type="expression" dxfId="119" priority="159" stopIfTrue="1">
      <formula>OR(AND(ISNUMBER(Z$2),Z30&lt;Z$5),AND(ISNUMBER(Z$3),Z30&gt;Z$6))</formula>
    </cfRule>
    <cfRule type="expression" dxfId="118" priority="160" stopIfTrue="1">
      <formula>ISNUMBER(Z30)</formula>
    </cfRule>
  </conditionalFormatting>
  <conditionalFormatting sqref="P34:Y35 AB34:DR35">
    <cfRule type="expression" priority="153" stopIfTrue="1">
      <formula>OR(ISBLANK(P34),AND(ISBLANK(P$2),ISBLANK(P$3)))</formula>
    </cfRule>
    <cfRule type="expression" dxfId="117" priority="154" stopIfTrue="1">
      <formula>OR(AND(ISNUMBER(P$2),P34&lt;P$2),AND(ISNUMBER(P$3),P34&gt;P$3))</formula>
    </cfRule>
    <cfRule type="expression" dxfId="116" priority="155" stopIfTrue="1">
      <formula>OR(AND(ISNUMBER(P$2),P34&lt;P$5),AND(ISNUMBER(P$3),P34&gt;P$6))</formula>
    </cfRule>
    <cfRule type="expression" dxfId="115" priority="156" stopIfTrue="1">
      <formula>ISNUMBER(P34)</formula>
    </cfRule>
  </conditionalFormatting>
  <conditionalFormatting sqref="Z34:AA35">
    <cfRule type="expression" priority="149" stopIfTrue="1">
      <formula>OR(ISBLANK(Z34),AND(ISBLANK(Z$2),ISBLANK(Z$3)))</formula>
    </cfRule>
    <cfRule type="expression" dxfId="114" priority="150" stopIfTrue="1">
      <formula>OR(AND(ISNUMBER(Z$2),Z34&lt;Z$2),AND(ISNUMBER(Z$3),Z34&gt;Z$3))</formula>
    </cfRule>
    <cfRule type="expression" dxfId="113" priority="151" stopIfTrue="1">
      <formula>OR(AND(ISNUMBER(Z$2),Z34&lt;Z$5),AND(ISNUMBER(Z$3),Z34&gt;Z$6))</formula>
    </cfRule>
    <cfRule type="expression" dxfId="112" priority="152" stopIfTrue="1">
      <formula>ISNUMBER(Z34)</formula>
    </cfRule>
  </conditionalFormatting>
  <conditionalFormatting sqref="AB38:DR39 P38:Y39">
    <cfRule type="expression" priority="145" stopIfTrue="1">
      <formula>OR(ISBLANK(P38),AND(ISBLANK(P$2),ISBLANK(P$3)))</formula>
    </cfRule>
    <cfRule type="expression" dxfId="111" priority="146" stopIfTrue="1">
      <formula>OR(AND(ISNUMBER(P$2),P38&lt;P$2),AND(ISNUMBER(P$3),P38&gt;P$3))</formula>
    </cfRule>
    <cfRule type="expression" dxfId="110" priority="147" stopIfTrue="1">
      <formula>OR(AND(ISNUMBER(P$2),P38&lt;P$5),AND(ISNUMBER(P$3),P38&gt;P$6))</formula>
    </cfRule>
    <cfRule type="expression" dxfId="109" priority="148" stopIfTrue="1">
      <formula>ISNUMBER(P38)</formula>
    </cfRule>
  </conditionalFormatting>
  <conditionalFormatting sqref="Z38:AA39">
    <cfRule type="expression" priority="141" stopIfTrue="1">
      <formula>OR(ISBLANK(Z38),AND(ISBLANK(Z$2),ISBLANK(Z$3)))</formula>
    </cfRule>
    <cfRule type="expression" dxfId="108" priority="142" stopIfTrue="1">
      <formula>OR(AND(ISNUMBER(Z$2),Z38&lt;Z$2),AND(ISNUMBER(Z$3),Z38&gt;Z$3))</formula>
    </cfRule>
    <cfRule type="expression" dxfId="107" priority="143" stopIfTrue="1">
      <formula>OR(AND(ISNUMBER(Z$2),Z38&lt;Z$5),AND(ISNUMBER(Z$3),Z38&gt;Z$6))</formula>
    </cfRule>
    <cfRule type="expression" dxfId="106" priority="144" stopIfTrue="1">
      <formula>ISNUMBER(Z38)</formula>
    </cfRule>
  </conditionalFormatting>
  <conditionalFormatting sqref="AB41:DR42 P41:Y42">
    <cfRule type="expression" priority="129" stopIfTrue="1">
      <formula>OR(ISBLANK(P41),AND(ISBLANK(P$2),ISBLANK(P$3)))</formula>
    </cfRule>
    <cfRule type="expression" dxfId="105" priority="130" stopIfTrue="1">
      <formula>OR(AND(ISNUMBER(P$2),P41&lt;P$2),AND(ISNUMBER(P$3),P41&gt;P$3))</formula>
    </cfRule>
    <cfRule type="expression" dxfId="104" priority="131" stopIfTrue="1">
      <formula>OR(AND(ISNUMBER(P$2),P41&lt;P$5),AND(ISNUMBER(P$3),P41&gt;P$6))</formula>
    </cfRule>
    <cfRule type="expression" dxfId="103" priority="132" stopIfTrue="1">
      <formula>ISNUMBER(P41)</formula>
    </cfRule>
  </conditionalFormatting>
  <conditionalFormatting sqref="Z41:AA42">
    <cfRule type="expression" priority="125" stopIfTrue="1">
      <formula>OR(ISBLANK(Z41),AND(ISBLANK(Z$2),ISBLANK(Z$3)))</formula>
    </cfRule>
    <cfRule type="expression" dxfId="102" priority="126" stopIfTrue="1">
      <formula>OR(AND(ISNUMBER(Z$2),Z41&lt;Z$2),AND(ISNUMBER(Z$3),Z41&gt;Z$3))</formula>
    </cfRule>
    <cfRule type="expression" dxfId="101" priority="127" stopIfTrue="1">
      <formula>OR(AND(ISNUMBER(Z$2),Z41&lt;Z$5),AND(ISNUMBER(Z$3),Z41&gt;Z$6))</formula>
    </cfRule>
    <cfRule type="expression" dxfId="100" priority="128" stopIfTrue="1">
      <formula>ISNUMBER(Z41)</formula>
    </cfRule>
  </conditionalFormatting>
  <conditionalFormatting sqref="AB43:DR44 P43:Y44">
    <cfRule type="expression" priority="113" stopIfTrue="1">
      <formula>OR(ISBLANK(P43),AND(ISBLANK(P$2),ISBLANK(P$3)))</formula>
    </cfRule>
    <cfRule type="expression" dxfId="99" priority="114" stopIfTrue="1">
      <formula>OR(AND(ISNUMBER(P$2),P43&lt;P$2),AND(ISNUMBER(P$3),P43&gt;P$3))</formula>
    </cfRule>
    <cfRule type="expression" dxfId="98" priority="115" stopIfTrue="1">
      <formula>OR(AND(ISNUMBER(P$2),P43&lt;P$5),AND(ISNUMBER(P$3),P43&gt;P$6))</formula>
    </cfRule>
    <cfRule type="expression" dxfId="97" priority="116" stopIfTrue="1">
      <formula>ISNUMBER(P43)</formula>
    </cfRule>
  </conditionalFormatting>
  <conditionalFormatting sqref="Z43:AA44">
    <cfRule type="expression" priority="109" stopIfTrue="1">
      <formula>OR(ISBLANK(Z43),AND(ISBLANK(Z$2),ISBLANK(Z$3)))</formula>
    </cfRule>
    <cfRule type="expression" dxfId="96" priority="110" stopIfTrue="1">
      <formula>OR(AND(ISNUMBER(Z$2),Z43&lt;Z$2),AND(ISNUMBER(Z$3),Z43&gt;Z$3))</formula>
    </cfRule>
    <cfRule type="expression" dxfId="95" priority="111" stopIfTrue="1">
      <formula>OR(AND(ISNUMBER(Z$2),Z43&lt;Z$5),AND(ISNUMBER(Z$3),Z43&gt;Z$6))</formula>
    </cfRule>
    <cfRule type="expression" dxfId="94" priority="112" stopIfTrue="1">
      <formula>ISNUMBER(Z43)</formula>
    </cfRule>
  </conditionalFormatting>
  <conditionalFormatting sqref="AB45:DR46 P45:Y46">
    <cfRule type="expression" priority="105" stopIfTrue="1">
      <formula>OR(ISBLANK(P45),AND(ISBLANK(P$2),ISBLANK(P$3)))</formula>
    </cfRule>
    <cfRule type="expression" dxfId="93" priority="106" stopIfTrue="1">
      <formula>OR(AND(ISNUMBER(P$2),P45&lt;P$2),AND(ISNUMBER(P$3),P45&gt;P$3))</formula>
    </cfRule>
    <cfRule type="expression" dxfId="92" priority="107" stopIfTrue="1">
      <formula>OR(AND(ISNUMBER(P$2),P45&lt;P$5),AND(ISNUMBER(P$3),P45&gt;P$6))</formula>
    </cfRule>
    <cfRule type="expression" dxfId="91" priority="108" stopIfTrue="1">
      <formula>ISNUMBER(P45)</formula>
    </cfRule>
  </conditionalFormatting>
  <conditionalFormatting sqref="Z45:AA46">
    <cfRule type="expression" priority="101" stopIfTrue="1">
      <formula>OR(ISBLANK(Z45),AND(ISBLANK(Z$2),ISBLANK(Z$3)))</formula>
    </cfRule>
    <cfRule type="expression" dxfId="90" priority="102" stopIfTrue="1">
      <formula>OR(AND(ISNUMBER(Z$2),Z45&lt;Z$2),AND(ISNUMBER(Z$3),Z45&gt;Z$3))</formula>
    </cfRule>
    <cfRule type="expression" dxfId="89" priority="103" stopIfTrue="1">
      <formula>OR(AND(ISNUMBER(Z$2),Z45&lt;Z$5),AND(ISNUMBER(Z$3),Z45&gt;Z$6))</formula>
    </cfRule>
    <cfRule type="expression" dxfId="88" priority="104" stopIfTrue="1">
      <formula>ISNUMBER(Z45)</formula>
    </cfRule>
  </conditionalFormatting>
  <conditionalFormatting sqref="AB47:DR48 P47:Y48">
    <cfRule type="expression" priority="97" stopIfTrue="1">
      <formula>OR(ISBLANK(P47),AND(ISBLANK(P$2),ISBLANK(P$3)))</formula>
    </cfRule>
    <cfRule type="expression" dxfId="87" priority="98" stopIfTrue="1">
      <formula>OR(AND(ISNUMBER(P$2),P47&lt;P$2),AND(ISNUMBER(P$3),P47&gt;P$3))</formula>
    </cfRule>
    <cfRule type="expression" dxfId="86" priority="99" stopIfTrue="1">
      <formula>OR(AND(ISNUMBER(P$2),P47&lt;P$5),AND(ISNUMBER(P$3),P47&gt;P$6))</formula>
    </cfRule>
    <cfRule type="expression" dxfId="85" priority="100" stopIfTrue="1">
      <formula>ISNUMBER(P47)</formula>
    </cfRule>
  </conditionalFormatting>
  <conditionalFormatting sqref="Z47:AA48">
    <cfRule type="expression" priority="93" stopIfTrue="1">
      <formula>OR(ISBLANK(Z47),AND(ISBLANK(Z$2),ISBLANK(Z$3)))</formula>
    </cfRule>
    <cfRule type="expression" dxfId="84" priority="94" stopIfTrue="1">
      <formula>OR(AND(ISNUMBER(Z$2),Z47&lt;Z$2),AND(ISNUMBER(Z$3),Z47&gt;Z$3))</formula>
    </cfRule>
    <cfRule type="expression" dxfId="83" priority="95" stopIfTrue="1">
      <formula>OR(AND(ISNUMBER(Z$2),Z47&lt;Z$5),AND(ISNUMBER(Z$3),Z47&gt;Z$6))</formula>
    </cfRule>
    <cfRule type="expression" dxfId="82" priority="96" stopIfTrue="1">
      <formula>ISNUMBER(Z47)</formula>
    </cfRule>
  </conditionalFormatting>
  <conditionalFormatting sqref="AB49:DR50 P49:Y50">
    <cfRule type="expression" priority="89" stopIfTrue="1">
      <formula>OR(ISBLANK(P49),AND(ISBLANK(P$2),ISBLANK(P$3)))</formula>
    </cfRule>
    <cfRule type="expression" dxfId="81" priority="90" stopIfTrue="1">
      <formula>OR(AND(ISNUMBER(P$2),P49&lt;P$2),AND(ISNUMBER(P$3),P49&gt;P$3))</formula>
    </cfRule>
    <cfRule type="expression" dxfId="80" priority="91" stopIfTrue="1">
      <formula>OR(AND(ISNUMBER(P$2),P49&lt;P$5),AND(ISNUMBER(P$3),P49&gt;P$6))</formula>
    </cfRule>
    <cfRule type="expression" dxfId="79" priority="92" stopIfTrue="1">
      <formula>ISNUMBER(P49)</formula>
    </cfRule>
  </conditionalFormatting>
  <conditionalFormatting sqref="Z49:AA50">
    <cfRule type="expression" priority="85" stopIfTrue="1">
      <formula>OR(ISBLANK(Z49),AND(ISBLANK(Z$2),ISBLANK(Z$3)))</formula>
    </cfRule>
    <cfRule type="expression" dxfId="78" priority="86" stopIfTrue="1">
      <formula>OR(AND(ISNUMBER(Z$2),Z49&lt;Z$2),AND(ISNUMBER(Z$3),Z49&gt;Z$3))</formula>
    </cfRule>
    <cfRule type="expression" dxfId="77" priority="87" stopIfTrue="1">
      <formula>OR(AND(ISNUMBER(Z$2),Z49&lt;Z$5),AND(ISNUMBER(Z$3),Z49&gt;Z$6))</formula>
    </cfRule>
    <cfRule type="expression" dxfId="76" priority="88" stopIfTrue="1">
      <formula>ISNUMBER(Z49)</formula>
    </cfRule>
  </conditionalFormatting>
  <conditionalFormatting sqref="AB51:DR52 P51:Y52">
    <cfRule type="expression" priority="81" stopIfTrue="1">
      <formula>OR(ISBLANK(P51),AND(ISBLANK(P$2),ISBLANK(P$3)))</formula>
    </cfRule>
    <cfRule type="expression" dxfId="75" priority="82" stopIfTrue="1">
      <formula>OR(AND(ISNUMBER(P$2),P51&lt;P$2),AND(ISNUMBER(P$3),P51&gt;P$3))</formula>
    </cfRule>
    <cfRule type="expression" dxfId="74" priority="83" stopIfTrue="1">
      <formula>OR(AND(ISNUMBER(P$2),P51&lt;P$5),AND(ISNUMBER(P$3),P51&gt;P$6))</formula>
    </cfRule>
    <cfRule type="expression" dxfId="73" priority="84" stopIfTrue="1">
      <formula>ISNUMBER(P51)</formula>
    </cfRule>
  </conditionalFormatting>
  <conditionalFormatting sqref="Z51:AA52">
    <cfRule type="expression" priority="77" stopIfTrue="1">
      <formula>OR(ISBLANK(Z51),AND(ISBLANK(Z$2),ISBLANK(Z$3)))</formula>
    </cfRule>
    <cfRule type="expression" dxfId="72" priority="78" stopIfTrue="1">
      <formula>OR(AND(ISNUMBER(Z$2),Z51&lt;Z$2),AND(ISNUMBER(Z$3),Z51&gt;Z$3))</formula>
    </cfRule>
    <cfRule type="expression" dxfId="71" priority="79" stopIfTrue="1">
      <formula>OR(AND(ISNUMBER(Z$2),Z51&lt;Z$5),AND(ISNUMBER(Z$3),Z51&gt;Z$6))</formula>
    </cfRule>
    <cfRule type="expression" dxfId="70" priority="80" stopIfTrue="1">
      <formula>ISNUMBER(Z51)</formula>
    </cfRule>
  </conditionalFormatting>
  <conditionalFormatting sqref="AB53:DR54 P53:Y54">
    <cfRule type="expression" priority="73" stopIfTrue="1">
      <formula>OR(ISBLANK(P53),AND(ISBLANK(P$2),ISBLANK(P$3)))</formula>
    </cfRule>
    <cfRule type="expression" dxfId="69" priority="74" stopIfTrue="1">
      <formula>OR(AND(ISNUMBER(P$2),P53&lt;P$2),AND(ISNUMBER(P$3),P53&gt;P$3))</formula>
    </cfRule>
    <cfRule type="expression" dxfId="68" priority="75" stopIfTrue="1">
      <formula>OR(AND(ISNUMBER(P$2),P53&lt;P$5),AND(ISNUMBER(P$3),P53&gt;P$6))</formula>
    </cfRule>
    <cfRule type="expression" dxfId="67" priority="76" stopIfTrue="1">
      <formula>ISNUMBER(P53)</formula>
    </cfRule>
  </conditionalFormatting>
  <conditionalFormatting sqref="Z53:AA54">
    <cfRule type="expression" priority="69" stopIfTrue="1">
      <formula>OR(ISBLANK(Z53),AND(ISBLANK(Z$2),ISBLANK(Z$3)))</formula>
    </cfRule>
    <cfRule type="expression" dxfId="66" priority="70" stopIfTrue="1">
      <formula>OR(AND(ISNUMBER(Z$2),Z53&lt;Z$2),AND(ISNUMBER(Z$3),Z53&gt;Z$3))</formula>
    </cfRule>
    <cfRule type="expression" dxfId="65" priority="71" stopIfTrue="1">
      <formula>OR(AND(ISNUMBER(Z$2),Z53&lt;Z$5),AND(ISNUMBER(Z$3),Z53&gt;Z$6))</formula>
    </cfRule>
    <cfRule type="expression" dxfId="64" priority="72" stopIfTrue="1">
      <formula>ISNUMBER(Z53)</formula>
    </cfRule>
  </conditionalFormatting>
  <conditionalFormatting sqref="AB55:DR56 P55:Y56">
    <cfRule type="expression" priority="65" stopIfTrue="1">
      <formula>OR(ISBLANK(P55),AND(ISBLANK(P$2),ISBLANK(P$3)))</formula>
    </cfRule>
    <cfRule type="expression" dxfId="63" priority="66" stopIfTrue="1">
      <formula>OR(AND(ISNUMBER(P$2),P55&lt;P$2),AND(ISNUMBER(P$3),P55&gt;P$3))</formula>
    </cfRule>
    <cfRule type="expression" dxfId="62" priority="67" stopIfTrue="1">
      <formula>OR(AND(ISNUMBER(P$2),P55&lt;P$5),AND(ISNUMBER(P$3),P55&gt;P$6))</formula>
    </cfRule>
    <cfRule type="expression" dxfId="61" priority="68" stopIfTrue="1">
      <formula>ISNUMBER(P55)</formula>
    </cfRule>
  </conditionalFormatting>
  <conditionalFormatting sqref="Z55:AA56">
    <cfRule type="expression" priority="61" stopIfTrue="1">
      <formula>OR(ISBLANK(Z55),AND(ISBLANK(Z$2),ISBLANK(Z$3)))</formula>
    </cfRule>
    <cfRule type="expression" dxfId="60" priority="62" stopIfTrue="1">
      <formula>OR(AND(ISNUMBER(Z$2),Z55&lt;Z$2),AND(ISNUMBER(Z$3),Z55&gt;Z$3))</formula>
    </cfRule>
    <cfRule type="expression" dxfId="59" priority="63" stopIfTrue="1">
      <formula>OR(AND(ISNUMBER(Z$2),Z55&lt;Z$5),AND(ISNUMBER(Z$3),Z55&gt;Z$6))</formula>
    </cfRule>
    <cfRule type="expression" dxfId="58" priority="64" stopIfTrue="1">
      <formula>ISNUMBER(Z55)</formula>
    </cfRule>
  </conditionalFormatting>
  <conditionalFormatting sqref="AB57:DR58 P57:Y58">
    <cfRule type="expression" priority="57" stopIfTrue="1">
      <formula>OR(ISBLANK(P57),AND(ISBLANK(P$2),ISBLANK(P$3)))</formula>
    </cfRule>
    <cfRule type="expression" dxfId="57" priority="58" stopIfTrue="1">
      <formula>OR(AND(ISNUMBER(P$2),P57&lt;P$2),AND(ISNUMBER(P$3),P57&gt;P$3))</formula>
    </cfRule>
    <cfRule type="expression" dxfId="56" priority="59" stopIfTrue="1">
      <formula>OR(AND(ISNUMBER(P$2),P57&lt;P$5),AND(ISNUMBER(P$3),P57&gt;P$6))</formula>
    </cfRule>
    <cfRule type="expression" dxfId="55" priority="60" stopIfTrue="1">
      <formula>ISNUMBER(P57)</formula>
    </cfRule>
  </conditionalFormatting>
  <conditionalFormatting sqref="Z57:AA58">
    <cfRule type="expression" priority="53" stopIfTrue="1">
      <formula>OR(ISBLANK(Z57),AND(ISBLANK(Z$2),ISBLANK(Z$3)))</formula>
    </cfRule>
    <cfRule type="expression" dxfId="54" priority="54" stopIfTrue="1">
      <formula>OR(AND(ISNUMBER(Z$2),Z57&lt;Z$2),AND(ISNUMBER(Z$3),Z57&gt;Z$3))</formula>
    </cfRule>
    <cfRule type="expression" dxfId="53" priority="55" stopIfTrue="1">
      <formula>OR(AND(ISNUMBER(Z$2),Z57&lt;Z$5),AND(ISNUMBER(Z$3),Z57&gt;Z$6))</formula>
    </cfRule>
    <cfRule type="expression" dxfId="52" priority="56" stopIfTrue="1">
      <formula>ISNUMBER(Z57)</formula>
    </cfRule>
  </conditionalFormatting>
  <conditionalFormatting sqref="AB59:DR60 P59:Y60">
    <cfRule type="expression" priority="49" stopIfTrue="1">
      <formula>OR(ISBLANK(P59),AND(ISBLANK(P$2),ISBLANK(P$3)))</formula>
    </cfRule>
    <cfRule type="expression" dxfId="51" priority="50" stopIfTrue="1">
      <formula>OR(AND(ISNUMBER(P$2),P59&lt;P$2),AND(ISNUMBER(P$3),P59&gt;P$3))</formula>
    </cfRule>
    <cfRule type="expression" dxfId="50" priority="51" stopIfTrue="1">
      <formula>OR(AND(ISNUMBER(P$2),P59&lt;P$5),AND(ISNUMBER(P$3),P59&gt;P$6))</formula>
    </cfRule>
    <cfRule type="expression" dxfId="49" priority="52" stopIfTrue="1">
      <formula>ISNUMBER(P59)</formula>
    </cfRule>
  </conditionalFormatting>
  <conditionalFormatting sqref="Z59:AA60">
    <cfRule type="expression" priority="45" stopIfTrue="1">
      <formula>OR(ISBLANK(Z59),AND(ISBLANK(Z$2),ISBLANK(Z$3)))</formula>
    </cfRule>
    <cfRule type="expression" dxfId="48" priority="46" stopIfTrue="1">
      <formula>OR(AND(ISNUMBER(Z$2),Z59&lt;Z$2),AND(ISNUMBER(Z$3),Z59&gt;Z$3))</formula>
    </cfRule>
    <cfRule type="expression" dxfId="47" priority="47" stopIfTrue="1">
      <formula>OR(AND(ISNUMBER(Z$2),Z59&lt;Z$5),AND(ISNUMBER(Z$3),Z59&gt;Z$6))</formula>
    </cfRule>
    <cfRule type="expression" dxfId="46" priority="48" stopIfTrue="1">
      <formula>ISNUMBER(Z59)</formula>
    </cfRule>
  </conditionalFormatting>
  <conditionalFormatting sqref="AB61:DR62 P61:Y62">
    <cfRule type="expression" priority="41" stopIfTrue="1">
      <formula>OR(ISBLANK(P61),AND(ISBLANK(P$2),ISBLANK(P$3)))</formula>
    </cfRule>
    <cfRule type="expression" dxfId="45" priority="42" stopIfTrue="1">
      <formula>OR(AND(ISNUMBER(P$2),P61&lt;P$2),AND(ISNUMBER(P$3),P61&gt;P$3))</formula>
    </cfRule>
    <cfRule type="expression" dxfId="44" priority="43" stopIfTrue="1">
      <formula>OR(AND(ISNUMBER(P$2),P61&lt;P$5),AND(ISNUMBER(P$3),P61&gt;P$6))</formula>
    </cfRule>
    <cfRule type="expression" dxfId="43" priority="44" stopIfTrue="1">
      <formula>ISNUMBER(P61)</formula>
    </cfRule>
  </conditionalFormatting>
  <conditionalFormatting sqref="Z61:AA62">
    <cfRule type="expression" priority="37" stopIfTrue="1">
      <formula>OR(ISBLANK(Z61),AND(ISBLANK(Z$2),ISBLANK(Z$3)))</formula>
    </cfRule>
    <cfRule type="expression" dxfId="42" priority="38" stopIfTrue="1">
      <formula>OR(AND(ISNUMBER(Z$2),Z61&lt;Z$2),AND(ISNUMBER(Z$3),Z61&gt;Z$3))</formula>
    </cfRule>
    <cfRule type="expression" dxfId="41" priority="39" stopIfTrue="1">
      <formula>OR(AND(ISNUMBER(Z$2),Z61&lt;Z$5),AND(ISNUMBER(Z$3),Z61&gt;Z$6))</formula>
    </cfRule>
    <cfRule type="expression" dxfId="40" priority="40" stopIfTrue="1">
      <formula>ISNUMBER(Z61)</formula>
    </cfRule>
  </conditionalFormatting>
  <conditionalFormatting sqref="AB63:DR64 P63:Y64">
    <cfRule type="expression" priority="33" stopIfTrue="1">
      <formula>OR(ISBLANK(P63),AND(ISBLANK(P$2),ISBLANK(P$3)))</formula>
    </cfRule>
    <cfRule type="expression" dxfId="39" priority="34" stopIfTrue="1">
      <formula>OR(AND(ISNUMBER(P$2),P63&lt;P$2),AND(ISNUMBER(P$3),P63&gt;P$3))</formula>
    </cfRule>
    <cfRule type="expression" dxfId="38" priority="35" stopIfTrue="1">
      <formula>OR(AND(ISNUMBER(P$2),P63&lt;P$5),AND(ISNUMBER(P$3),P63&gt;P$6))</formula>
    </cfRule>
    <cfRule type="expression" dxfId="37" priority="36" stopIfTrue="1">
      <formula>ISNUMBER(P63)</formula>
    </cfRule>
  </conditionalFormatting>
  <conditionalFormatting sqref="Z63:AA64">
    <cfRule type="expression" priority="29" stopIfTrue="1">
      <formula>OR(ISBLANK(Z63),AND(ISBLANK(Z$2),ISBLANK(Z$3)))</formula>
    </cfRule>
    <cfRule type="expression" dxfId="36" priority="30" stopIfTrue="1">
      <formula>OR(AND(ISNUMBER(Z$2),Z63&lt;Z$2),AND(ISNUMBER(Z$3),Z63&gt;Z$3))</formula>
    </cfRule>
    <cfRule type="expression" dxfId="35" priority="31" stopIfTrue="1">
      <formula>OR(AND(ISNUMBER(Z$2),Z63&lt;Z$5),AND(ISNUMBER(Z$3),Z63&gt;Z$6))</formula>
    </cfRule>
    <cfRule type="expression" dxfId="34" priority="32" stopIfTrue="1">
      <formula>ISNUMBER(Z63)</formula>
    </cfRule>
  </conditionalFormatting>
  <conditionalFormatting sqref="AB65:DR66 P65:Y66">
    <cfRule type="expression" priority="17" stopIfTrue="1">
      <formula>OR(ISBLANK(P65),AND(ISBLANK(P$2),ISBLANK(P$3)))</formula>
    </cfRule>
    <cfRule type="expression" dxfId="33" priority="18" stopIfTrue="1">
      <formula>OR(AND(ISNUMBER(P$2),P65&lt;P$2),AND(ISNUMBER(P$3),P65&gt;P$3))</formula>
    </cfRule>
    <cfRule type="expression" dxfId="32" priority="19" stopIfTrue="1">
      <formula>OR(AND(ISNUMBER(P$2),P65&lt;P$5),AND(ISNUMBER(P$3),P65&gt;P$6))</formula>
    </cfRule>
    <cfRule type="expression" dxfId="31" priority="20" stopIfTrue="1">
      <formula>ISNUMBER(P65)</formula>
    </cfRule>
  </conditionalFormatting>
  <conditionalFormatting sqref="Z65:AA66">
    <cfRule type="expression" priority="13" stopIfTrue="1">
      <formula>OR(ISBLANK(Z65),AND(ISBLANK(Z$2),ISBLANK(Z$3)))</formula>
    </cfRule>
    <cfRule type="expression" dxfId="30" priority="14" stopIfTrue="1">
      <formula>OR(AND(ISNUMBER(Z$2),Z65&lt;Z$2),AND(ISNUMBER(Z$3),Z65&gt;Z$3))</formula>
    </cfRule>
    <cfRule type="expression" dxfId="29" priority="15" stopIfTrue="1">
      <formula>OR(AND(ISNUMBER(Z$2),Z65&lt;Z$5),AND(ISNUMBER(Z$3),Z65&gt;Z$6))</formula>
    </cfRule>
    <cfRule type="expression" dxfId="28" priority="16" stopIfTrue="1">
      <formula>ISNUMBER(Z65)</formula>
    </cfRule>
  </conditionalFormatting>
  <conditionalFormatting sqref="AB67:DR68 P67:Y68">
    <cfRule type="expression" priority="9" stopIfTrue="1">
      <formula>OR(ISBLANK(P67),AND(ISBLANK(P$2),ISBLANK(P$3)))</formula>
    </cfRule>
    <cfRule type="expression" dxfId="27" priority="10" stopIfTrue="1">
      <formula>OR(AND(ISNUMBER(P$2),P67&lt;P$2),AND(ISNUMBER(P$3),P67&gt;P$3))</formula>
    </cfRule>
    <cfRule type="expression" dxfId="26" priority="11" stopIfTrue="1">
      <formula>OR(AND(ISNUMBER(P$2),P67&lt;P$5),AND(ISNUMBER(P$3),P67&gt;P$6))</formula>
    </cfRule>
    <cfRule type="expression" dxfId="25" priority="12" stopIfTrue="1">
      <formula>ISNUMBER(P67)</formula>
    </cfRule>
  </conditionalFormatting>
  <conditionalFormatting sqref="Z67:AA68">
    <cfRule type="expression" priority="5" stopIfTrue="1">
      <formula>OR(ISBLANK(Z67),AND(ISBLANK(Z$2),ISBLANK(Z$3)))</formula>
    </cfRule>
    <cfRule type="expression" dxfId="24" priority="6" stopIfTrue="1">
      <formula>OR(AND(ISNUMBER(Z$2),Z67&lt;Z$2),AND(ISNUMBER(Z$3),Z67&gt;Z$3))</formula>
    </cfRule>
    <cfRule type="expression" dxfId="23" priority="7" stopIfTrue="1">
      <formula>OR(AND(ISNUMBER(Z$2),Z67&lt;Z$5),AND(ISNUMBER(Z$3),Z67&gt;Z$6))</formula>
    </cfRule>
    <cfRule type="expression" dxfId="22" priority="8" stopIfTrue="1">
      <formula>ISNUMBER(Z67)</formula>
    </cfRule>
  </conditionalFormatting>
  <conditionalFormatting sqref="P14:DR18">
    <cfRule type="expression" priority="1" stopIfTrue="1">
      <formula>OR(ISBLANK(P14),AND(ISBLANK(P$2),ISBLANK(P$3)))</formula>
    </cfRule>
    <cfRule type="expression" dxfId="21" priority="2" stopIfTrue="1">
      <formula>OR(AND(ISNUMBER(P$2),P14&lt;P$2),AND(ISNUMBER(P$3),P14&gt;P$3))</formula>
    </cfRule>
    <cfRule type="expression" dxfId="20" priority="3" stopIfTrue="1">
      <formula>OR(AND(ISNUMBER(P$2),P14&lt;P$5),AND(ISNUMBER(P$3),P14&gt;P$6))</formula>
    </cfRule>
    <cfRule type="expression" dxfId="19" priority="4" stopIfTrue="1">
      <formula>ISNUMBER(P14)</formula>
    </cfRule>
  </conditionalFormatting>
  <hyperlinks>
    <hyperlink ref="H7" location="'Test Info'!A1" display="Operating Condition" xr:uid="{00000000-0004-0000-03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N1:DR27"/>
  <sheetViews>
    <sheetView topLeftCell="A7" zoomScale="60" zoomScaleNormal="60" workbookViewId="0"/>
  </sheetViews>
  <sheetFormatPr defaultRowHeight="15" x14ac:dyDescent="0.25"/>
  <cols>
    <col min="4" max="4" width="14.85546875" customWidth="1"/>
    <col min="10" max="13" width="2.28515625" customWidth="1"/>
    <col min="14" max="14" width="1.85546875" style="32" customWidth="1"/>
    <col min="15" max="15" width="32.42578125" customWidth="1"/>
    <col min="16" max="17" width="8" bestFit="1" customWidth="1"/>
    <col min="18" max="19" width="6" bestFit="1" customWidth="1"/>
    <col min="20" max="20" width="10" bestFit="1" customWidth="1"/>
    <col min="21" max="21" width="6" customWidth="1"/>
    <col min="22" max="22" width="6.140625" customWidth="1"/>
    <col min="23" max="23" width="6" bestFit="1" customWidth="1"/>
    <col min="24" max="24" width="6.140625" bestFit="1" customWidth="1"/>
    <col min="25" max="25" width="6.28515625" customWidth="1"/>
    <col min="26" max="26" width="6.140625" customWidth="1"/>
    <col min="27" max="28" width="6" customWidth="1"/>
    <col min="29" max="29" width="7" bestFit="1" customWidth="1"/>
    <col min="30" max="30" width="4" bestFit="1" customWidth="1"/>
    <col min="31" max="33" width="6" bestFit="1" customWidth="1"/>
    <col min="34" max="34" width="6.7109375" bestFit="1" customWidth="1"/>
    <col min="35" max="36" width="7" bestFit="1" customWidth="1"/>
    <col min="37" max="37" width="4" bestFit="1" customWidth="1"/>
    <col min="38" max="38" width="6" bestFit="1" customWidth="1"/>
    <col min="39" max="39" width="4" bestFit="1" customWidth="1"/>
    <col min="40" max="41" width="6" bestFit="1" customWidth="1"/>
    <col min="42" max="42" width="4" bestFit="1" customWidth="1"/>
    <col min="43" max="43" width="6" bestFit="1" customWidth="1"/>
    <col min="44" max="44" width="4" bestFit="1" customWidth="1"/>
    <col min="45" max="48" width="6" bestFit="1" customWidth="1"/>
    <col min="49" max="49" width="6.140625" bestFit="1" customWidth="1"/>
    <col min="50" max="51" width="7" bestFit="1" customWidth="1"/>
    <col min="52" max="53" width="6" bestFit="1" customWidth="1"/>
    <col min="54" max="54" width="6.140625" bestFit="1" customWidth="1"/>
    <col min="55" max="57" width="6" bestFit="1" customWidth="1"/>
    <col min="58" max="58" width="6.140625" bestFit="1" customWidth="1"/>
    <col min="59" max="60" width="6" bestFit="1" customWidth="1"/>
    <col min="61" max="61" width="4" bestFit="1" customWidth="1"/>
    <col min="62" max="62" width="6" bestFit="1" customWidth="1"/>
    <col min="63" max="63" width="4" bestFit="1" customWidth="1"/>
    <col min="64" max="66" width="6" bestFit="1" customWidth="1"/>
    <col min="67" max="67" width="7" bestFit="1" customWidth="1"/>
    <col min="68" max="68" width="4" bestFit="1" customWidth="1"/>
    <col min="69" max="71" width="6" bestFit="1" customWidth="1"/>
    <col min="72" max="72" width="6.7109375" bestFit="1" customWidth="1"/>
    <col min="73" max="74" width="7" bestFit="1" customWidth="1"/>
    <col min="75" max="75" width="4" bestFit="1" customWidth="1"/>
    <col min="76" max="76" width="6" bestFit="1" customWidth="1"/>
    <col min="77" max="77" width="4" bestFit="1" customWidth="1"/>
    <col min="78" max="79" width="6" bestFit="1" customWidth="1"/>
    <col min="80" max="80" width="4" bestFit="1" customWidth="1"/>
    <col min="81" max="81" width="6" bestFit="1" customWidth="1"/>
    <col min="82" max="82" width="4" bestFit="1" customWidth="1"/>
    <col min="83" max="85" width="6" bestFit="1" customWidth="1"/>
    <col min="86" max="86" width="6" style="24" customWidth="1"/>
    <col min="87" max="90" width="6" bestFit="1" customWidth="1"/>
    <col min="91" max="91" width="6.140625" bestFit="1" customWidth="1"/>
    <col min="92" max="92" width="6" bestFit="1" customWidth="1"/>
    <col min="93" max="93" width="6" style="24" bestFit="1" customWidth="1"/>
    <col min="94" max="98" width="6" bestFit="1" customWidth="1"/>
    <col min="99" max="99" width="6.140625" bestFit="1" customWidth="1"/>
    <col min="100" max="100" width="6" bestFit="1" customWidth="1"/>
    <col min="101" max="101" width="6" style="24" bestFit="1" customWidth="1"/>
    <col min="102" max="106" width="6" bestFit="1" customWidth="1"/>
    <col min="107" max="107" width="6.140625" bestFit="1" customWidth="1"/>
    <col min="108" max="108" width="6" bestFit="1" customWidth="1"/>
    <col min="109" max="109" width="6" style="24" bestFit="1" customWidth="1"/>
    <col min="110" max="114" width="6" bestFit="1" customWidth="1"/>
    <col min="115" max="115" width="6.140625" bestFit="1" customWidth="1"/>
    <col min="116" max="116" width="6" bestFit="1" customWidth="1"/>
    <col min="117" max="117" width="8.140625" bestFit="1" customWidth="1"/>
    <col min="118" max="118" width="7.140625" customWidth="1"/>
    <col min="119" max="119" width="8.140625" bestFit="1" customWidth="1"/>
    <col min="120" max="120" width="7.140625" customWidth="1"/>
    <col min="121" max="121" width="8.140625" bestFit="1" customWidth="1"/>
    <col min="122" max="122" width="7.140625" customWidth="1"/>
  </cols>
  <sheetData>
    <row r="1" spans="15:122" x14ac:dyDescent="0.25">
      <c r="O1" s="4" t="s">
        <v>288</v>
      </c>
      <c r="P1" s="17" t="str">
        <f t="shared" ref="P1:AW1" si="0">IF(P3=P17,"","???")</f>
        <v/>
      </c>
      <c r="Q1" s="18" t="str">
        <f t="shared" si="0"/>
        <v/>
      </c>
      <c r="R1" s="18" t="str">
        <f t="shared" si="0"/>
        <v/>
      </c>
      <c r="S1" s="18" t="str">
        <f t="shared" si="0"/>
        <v/>
      </c>
      <c r="T1" s="18" t="str">
        <f t="shared" si="0"/>
        <v/>
      </c>
      <c r="U1" s="18" t="str">
        <f t="shared" si="0"/>
        <v/>
      </c>
      <c r="V1" s="18" t="str">
        <f t="shared" si="0"/>
        <v/>
      </c>
      <c r="W1" s="18" t="str">
        <f t="shared" si="0"/>
        <v>???</v>
      </c>
      <c r="X1" s="18" t="str">
        <f t="shared" si="0"/>
        <v/>
      </c>
      <c r="Y1" s="19" t="str">
        <f t="shared" si="0"/>
        <v>???</v>
      </c>
      <c r="Z1" s="18" t="str">
        <f>IF(Z3=Z17,"","???")</f>
        <v>???</v>
      </c>
      <c r="AA1" s="18" t="str">
        <f>IF(AA3=AA17,"","???")</f>
        <v>???</v>
      </c>
      <c r="AB1" s="17" t="str">
        <f t="shared" si="0"/>
        <v/>
      </c>
      <c r="AC1" s="18" t="str">
        <f t="shared" si="0"/>
        <v>???</v>
      </c>
      <c r="AD1" s="18" t="str">
        <f t="shared" si="0"/>
        <v>???</v>
      </c>
      <c r="AE1" s="18" t="str">
        <f t="shared" si="0"/>
        <v>???</v>
      </c>
      <c r="AF1" s="18" t="str">
        <f t="shared" si="0"/>
        <v>???</v>
      </c>
      <c r="AG1" s="18" t="str">
        <f t="shared" si="0"/>
        <v>???</v>
      </c>
      <c r="AH1" s="18" t="str">
        <f t="shared" si="0"/>
        <v/>
      </c>
      <c r="AI1" s="18" t="str">
        <f t="shared" si="0"/>
        <v/>
      </c>
      <c r="AJ1" s="19" t="str">
        <f t="shared" si="0"/>
        <v/>
      </c>
      <c r="AK1" s="17" t="str">
        <f t="shared" si="0"/>
        <v/>
      </c>
      <c r="AL1" s="18" t="str">
        <f t="shared" si="0"/>
        <v>???</v>
      </c>
      <c r="AM1" s="18" t="str">
        <f t="shared" si="0"/>
        <v>???</v>
      </c>
      <c r="AN1" s="18" t="str">
        <f t="shared" si="0"/>
        <v>???</v>
      </c>
      <c r="AO1" s="19" t="str">
        <f t="shared" si="0"/>
        <v>???</v>
      </c>
      <c r="AP1" s="17" t="str">
        <f t="shared" si="0"/>
        <v/>
      </c>
      <c r="AQ1" s="18" t="str">
        <f t="shared" si="0"/>
        <v>???</v>
      </c>
      <c r="AR1" s="18" t="str">
        <f t="shared" si="0"/>
        <v>???</v>
      </c>
      <c r="AS1" s="18" t="str">
        <f t="shared" si="0"/>
        <v>???</v>
      </c>
      <c r="AT1" s="19" t="str">
        <f t="shared" si="0"/>
        <v>???</v>
      </c>
      <c r="AU1" s="17" t="str">
        <f t="shared" si="0"/>
        <v/>
      </c>
      <c r="AV1" s="18" t="str">
        <f t="shared" si="0"/>
        <v>???</v>
      </c>
      <c r="AW1" s="18" t="str">
        <f t="shared" si="0"/>
        <v>???</v>
      </c>
      <c r="AX1" s="18" t="str">
        <f t="shared" ref="AX1:DQ1" si="1">IF(AX3=AX17,"","???")</f>
        <v>???</v>
      </c>
      <c r="AY1" s="18" t="str">
        <f t="shared" si="1"/>
        <v>???</v>
      </c>
      <c r="AZ1" s="18" t="str">
        <f t="shared" si="1"/>
        <v>???</v>
      </c>
      <c r="BA1" s="18" t="str">
        <f t="shared" si="1"/>
        <v/>
      </c>
      <c r="BB1" s="18" t="str">
        <f t="shared" si="1"/>
        <v/>
      </c>
      <c r="BC1" s="19" t="str">
        <f t="shared" si="1"/>
        <v/>
      </c>
      <c r="BD1" s="17" t="str">
        <f t="shared" si="1"/>
        <v/>
      </c>
      <c r="BE1" s="18" t="str">
        <f t="shared" si="1"/>
        <v>???</v>
      </c>
      <c r="BF1" s="18" t="str">
        <f t="shared" si="1"/>
        <v>???</v>
      </c>
      <c r="BG1" s="18" t="str">
        <f t="shared" si="1"/>
        <v>???</v>
      </c>
      <c r="BH1" s="19" t="str">
        <f t="shared" si="1"/>
        <v>???</v>
      </c>
      <c r="BI1" s="17" t="str">
        <f t="shared" si="1"/>
        <v/>
      </c>
      <c r="BJ1" s="18" t="str">
        <f t="shared" si="1"/>
        <v>???</v>
      </c>
      <c r="BK1" s="18" t="str">
        <f t="shared" si="1"/>
        <v>???</v>
      </c>
      <c r="BL1" s="18" t="str">
        <f t="shared" si="1"/>
        <v>???</v>
      </c>
      <c r="BM1" s="19" t="str">
        <f t="shared" si="1"/>
        <v>???</v>
      </c>
      <c r="BN1" s="17" t="str">
        <f t="shared" si="1"/>
        <v/>
      </c>
      <c r="BO1" s="18" t="str">
        <f t="shared" si="1"/>
        <v>???</v>
      </c>
      <c r="BP1" s="18" t="str">
        <f t="shared" si="1"/>
        <v>???</v>
      </c>
      <c r="BQ1" s="18" t="str">
        <f t="shared" si="1"/>
        <v>???</v>
      </c>
      <c r="BR1" s="18" t="str">
        <f t="shared" si="1"/>
        <v>???</v>
      </c>
      <c r="BS1" s="18" t="str">
        <f t="shared" si="1"/>
        <v>???</v>
      </c>
      <c r="BT1" s="18" t="str">
        <f t="shared" si="1"/>
        <v/>
      </c>
      <c r="BU1" s="18" t="str">
        <f t="shared" si="1"/>
        <v/>
      </c>
      <c r="BV1" s="25" t="str">
        <f t="shared" si="1"/>
        <v/>
      </c>
      <c r="BW1" s="23" t="str">
        <f t="shared" si="1"/>
        <v/>
      </c>
      <c r="BX1" s="24" t="str">
        <f t="shared" si="1"/>
        <v>???</v>
      </c>
      <c r="BY1" s="24" t="str">
        <f t="shared" si="1"/>
        <v>???</v>
      </c>
      <c r="BZ1" s="24" t="str">
        <f t="shared" si="1"/>
        <v>???</v>
      </c>
      <c r="CA1" s="25" t="str">
        <f t="shared" si="1"/>
        <v>???</v>
      </c>
      <c r="CB1" s="23" t="str">
        <f t="shared" si="1"/>
        <v/>
      </c>
      <c r="CC1" s="24" t="str">
        <f t="shared" si="1"/>
        <v>???</v>
      </c>
      <c r="CD1" s="24" t="str">
        <f t="shared" si="1"/>
        <v>???</v>
      </c>
      <c r="CE1" s="24" t="str">
        <f t="shared" si="1"/>
        <v>???</v>
      </c>
      <c r="CF1" s="25" t="str">
        <f t="shared" si="1"/>
        <v>???</v>
      </c>
      <c r="CG1" s="23" t="str">
        <f t="shared" si="1"/>
        <v/>
      </c>
      <c r="CH1" s="24" t="str">
        <f>IF(CH3=CH17,"","???")</f>
        <v>???</v>
      </c>
      <c r="CI1" s="24" t="str">
        <f t="shared" si="1"/>
        <v/>
      </c>
      <c r="CJ1" s="24" t="str">
        <f t="shared" si="1"/>
        <v/>
      </c>
      <c r="CK1" s="24" t="str">
        <f>IF(CK3=CK17,"","???")</f>
        <v>???</v>
      </c>
      <c r="CL1" s="24" t="str">
        <f t="shared" si="1"/>
        <v/>
      </c>
      <c r="CM1" s="24" t="str">
        <f t="shared" si="1"/>
        <v/>
      </c>
      <c r="CN1" s="24" t="str">
        <f t="shared" si="1"/>
        <v/>
      </c>
      <c r="CO1" s="23" t="str">
        <f t="shared" si="1"/>
        <v/>
      </c>
      <c r="CP1" s="24" t="str">
        <f>IF(CP3=CP17,"","???")</f>
        <v>???</v>
      </c>
      <c r="CQ1" s="24" t="str">
        <f t="shared" si="1"/>
        <v/>
      </c>
      <c r="CR1" s="24" t="str">
        <f t="shared" si="1"/>
        <v/>
      </c>
      <c r="CS1" s="24" t="str">
        <f>IF(CS3=CS17,"","???")</f>
        <v>???</v>
      </c>
      <c r="CT1" s="24" t="str">
        <f t="shared" si="1"/>
        <v/>
      </c>
      <c r="CU1" s="24" t="str">
        <f t="shared" si="1"/>
        <v/>
      </c>
      <c r="CV1" s="25" t="str">
        <f t="shared" si="1"/>
        <v/>
      </c>
      <c r="CW1" s="23" t="str">
        <f t="shared" si="1"/>
        <v/>
      </c>
      <c r="CX1" s="24" t="str">
        <f>IF(CX3=CX17,"","???")</f>
        <v>???</v>
      </c>
      <c r="CY1" s="24" t="str">
        <f t="shared" si="1"/>
        <v/>
      </c>
      <c r="CZ1" s="24" t="str">
        <f t="shared" si="1"/>
        <v/>
      </c>
      <c r="DA1" s="24" t="str">
        <f>IF(DA3=DA17,"","???")</f>
        <v>???</v>
      </c>
      <c r="DB1" s="24" t="str">
        <f t="shared" si="1"/>
        <v/>
      </c>
      <c r="DC1" s="24" t="str">
        <f t="shared" si="1"/>
        <v/>
      </c>
      <c r="DD1" s="25" t="str">
        <f t="shared" si="1"/>
        <v/>
      </c>
      <c r="DE1" s="23" t="str">
        <f t="shared" si="1"/>
        <v/>
      </c>
      <c r="DF1" s="24" t="str">
        <f>IF(DF3=DF17,"","???")</f>
        <v>???</v>
      </c>
      <c r="DG1" s="24" t="str">
        <f t="shared" si="1"/>
        <v/>
      </c>
      <c r="DH1" s="24" t="str">
        <f t="shared" si="1"/>
        <v/>
      </c>
      <c r="DI1" s="24" t="str">
        <f>IF(DI3=DI17,"","???")</f>
        <v>???</v>
      </c>
      <c r="DJ1" s="24" t="str">
        <f t="shared" si="1"/>
        <v/>
      </c>
      <c r="DK1" s="24" t="str">
        <f t="shared" si="1"/>
        <v/>
      </c>
      <c r="DL1" s="25" t="str">
        <f t="shared" si="1"/>
        <v/>
      </c>
      <c r="DM1" s="23" t="str">
        <f t="shared" si="1"/>
        <v/>
      </c>
      <c r="DN1" s="25" t="str">
        <f t="shared" si="1"/>
        <v/>
      </c>
      <c r="DO1" s="23" t="str">
        <f t="shared" si="1"/>
        <v/>
      </c>
      <c r="DP1" s="25" t="str">
        <f t="shared" si="1"/>
        <v/>
      </c>
      <c r="DQ1" s="23" t="str">
        <f t="shared" si="1"/>
        <v/>
      </c>
      <c r="DR1" s="25" t="str">
        <f>IF(DR3=DR17,"","???")</f>
        <v/>
      </c>
    </row>
    <row r="2" spans="15:122" x14ac:dyDescent="0.25">
      <c r="O2" s="36" t="s">
        <v>302</v>
      </c>
      <c r="P2" s="45" t="str">
        <f>IF(ISBLANK('594 MHz'!P1),"",'594 MHz'!P1)</f>
        <v xml:space="preserve"> &gt;= 75</v>
      </c>
      <c r="Q2" s="46" t="str">
        <f>IF(ISBLANK('594 MHz'!Q1),"",'594 MHz'!Q1)</f>
        <v xml:space="preserve"> &gt;= 75</v>
      </c>
      <c r="R2" s="46" t="str">
        <f>IF(ISBLANK('594 MHz'!R1),"",'594 MHz'!R1)</f>
        <v>&gt;=40%</v>
      </c>
      <c r="S2" s="46" t="str">
        <f>IF(ISBLANK('594 MHz'!S1),"",'594 MHz'!S1)</f>
        <v>&lt;=60%</v>
      </c>
      <c r="T2" s="46" t="str">
        <f>IF(ISBLANK('594 MHz'!T1),"",'594 MHz'!T1)</f>
        <v>85&lt;=x&lt;=150</v>
      </c>
      <c r="U2" s="46" t="str">
        <f>IF(ISBLANK('594 MHz'!U1),"",'594 MHz'!U1)</f>
        <v>400&lt;x&lt;1200</v>
      </c>
      <c r="V2" s="46" t="str">
        <f>IF(ISBLANK('594 MHz'!V1),"",'594 MHz'!V1)</f>
        <v>&lt;=300</v>
      </c>
      <c r="W2" s="46" t="str">
        <f>IF(ISBLANK('594 MHz'!W1),"",'594 MHz'!W1)</f>
        <v/>
      </c>
      <c r="X2" s="46" t="str">
        <f>IF(ISBLANK('594 MHz'!X1),"",'594 MHz'!X1)</f>
        <v>&lt;=300</v>
      </c>
      <c r="Y2" s="47" t="str">
        <f>IF(ISBLANK('594 MHz'!Y1),"",'594 MHz'!Y1)</f>
        <v/>
      </c>
      <c r="Z2" s="46" t="str">
        <f>IF(ISBLANK('594 MHz'!X1),"",'594 MHz'!X1)</f>
        <v>&lt;=300</v>
      </c>
      <c r="AA2" s="46" t="str">
        <f>IF(ISBLANK('594 MHz'!Y1),"",'594 MHz'!Y1)</f>
        <v/>
      </c>
      <c r="AB2" s="45" t="str">
        <f>IF(ISBLANK('594 MHz'!AB1),"",'594 MHz'!AB1)</f>
        <v>&lt;=780</v>
      </c>
      <c r="AC2" s="46" t="str">
        <f>IF(ISBLANK('594 MHz'!AC1),"",'594 MHz'!AC1)</f>
        <v/>
      </c>
      <c r="AD2" s="46" t="str">
        <f>IF(ISBLANK('594 MHz'!AD1),"",'594 MHz'!AD1)</f>
        <v/>
      </c>
      <c r="AE2" s="46" t="str">
        <f>IF(ISBLANK('594 MHz'!AE1),"",'594 MHz'!AE1)</f>
        <v/>
      </c>
      <c r="AF2" s="46" t="str">
        <f>IF(ISBLANK('594 MHz'!AF1),"",'594 MHz'!AF1)</f>
        <v/>
      </c>
      <c r="AG2" s="46" t="str">
        <f>IF(ISBLANK('594 MHz'!AG1),"",'594 MHz'!AG1)</f>
        <v/>
      </c>
      <c r="AH2" s="46" t="str">
        <f>IF(ISBLANK('594 MHz'!AH1),"",'594 MHz'!AH1)</f>
        <v>&gt;=-780</v>
      </c>
      <c r="AI2" s="46" t="str">
        <f>IF(ISBLANK('594 MHz'!AI1),"",'594 MHz'!AI1)</f>
        <v>&gt;=42.5</v>
      </c>
      <c r="AJ2" s="47" t="str">
        <f>IF(ISBLANK('594 MHz'!AJ1),"",'594 MHz'!AJ1)</f>
        <v>&gt;=42.5</v>
      </c>
      <c r="AK2" s="45" t="str">
        <f>IF(ISBLANK('594 MHz'!AK1),"",'594 MHz'!AK1)</f>
        <v>=0</v>
      </c>
      <c r="AL2" s="46" t="str">
        <f>IF(ISBLANK('594 MHz'!AL1),"",'594 MHz'!AL1)</f>
        <v/>
      </c>
      <c r="AM2" s="46" t="str">
        <f>IF(ISBLANK('594 MHz'!AM1),"",'594 MHz'!AM1)</f>
        <v/>
      </c>
      <c r="AN2" s="46" t="str">
        <f>IF(ISBLANK('594 MHz'!AN1),"",'594 MHz'!AN1)</f>
        <v/>
      </c>
      <c r="AO2" s="47" t="str">
        <f>IF(ISBLANK('594 MHz'!AO1),"",'594 MHz'!AO1)</f>
        <v/>
      </c>
      <c r="AP2" s="45" t="str">
        <f>IF(ISBLANK('594 MHz'!AP1),"",'594 MHz'!AP1)</f>
        <v>=0</v>
      </c>
      <c r="AQ2" s="46" t="str">
        <f>IF(ISBLANK('594 MHz'!AQ1),"",'594 MHz'!AQ1)</f>
        <v/>
      </c>
      <c r="AR2" s="46" t="str">
        <f>IF(ISBLANK('594 MHz'!AR1),"",'594 MHz'!AR1)</f>
        <v/>
      </c>
      <c r="AS2" s="46" t="str">
        <f>IF(ISBLANK('594 MHz'!AS1),"",'594 MHz'!AS1)</f>
        <v/>
      </c>
      <c r="AT2" s="47" t="str">
        <f>IF(ISBLANK('594 MHz'!AT1),"",'594 MHz'!AT1)</f>
        <v/>
      </c>
      <c r="AU2" s="45" t="str">
        <f>IF(ISBLANK('594 MHz'!AU1),"",'594 MHz'!AU1)</f>
        <v>&lt;=780</v>
      </c>
      <c r="AV2" s="46" t="str">
        <f>IF(ISBLANK('594 MHz'!AV1),"",'594 MHz'!AV1)</f>
        <v/>
      </c>
      <c r="AW2" s="46" t="str">
        <f>IF(ISBLANK('594 MHz'!AW1),"",'594 MHz'!AW1)</f>
        <v/>
      </c>
      <c r="AX2" s="46" t="str">
        <f>IF(ISBLANK('594 MHz'!AX1),"",'594 MHz'!AX1)</f>
        <v/>
      </c>
      <c r="AY2" s="46" t="str">
        <f>IF(ISBLANK('594 MHz'!AY1),"",'594 MHz'!AY1)</f>
        <v/>
      </c>
      <c r="AZ2" s="46" t="str">
        <f>IF(ISBLANK('594 MHz'!AZ1),"",'594 MHz'!AZ1)</f>
        <v/>
      </c>
      <c r="BA2" s="46" t="str">
        <f>IF(ISBLANK('594 MHz'!BA1),"",'594 MHz'!BA1)</f>
        <v>&gt;=-780</v>
      </c>
      <c r="BB2" s="46" t="str">
        <f>IF(ISBLANK('594 MHz'!BB1),"",'594 MHz'!BB1)</f>
        <v>&gt;=42.5</v>
      </c>
      <c r="BC2" s="47" t="str">
        <f>IF(ISBLANK('594 MHz'!BC1),"",'594 MHz'!BC1)</f>
        <v>&gt;=42.5</v>
      </c>
      <c r="BD2" s="45" t="str">
        <f>IF(ISBLANK('594 MHz'!BD1),"",'594 MHz'!BD1)</f>
        <v>=0</v>
      </c>
      <c r="BE2" s="46" t="str">
        <f>IF(ISBLANK('594 MHz'!BE1),"",'594 MHz'!BE1)</f>
        <v/>
      </c>
      <c r="BF2" s="46" t="str">
        <f>IF(ISBLANK('594 MHz'!BF1),"",'594 MHz'!BF1)</f>
        <v/>
      </c>
      <c r="BG2" s="46" t="str">
        <f>IF(ISBLANK('594 MHz'!BG1),"",'594 MHz'!BG1)</f>
        <v/>
      </c>
      <c r="BH2" s="47" t="str">
        <f>IF(ISBLANK('594 MHz'!BH1),"",'594 MHz'!BH1)</f>
        <v/>
      </c>
      <c r="BI2" s="45" t="str">
        <f>IF(ISBLANK('594 MHz'!BI1),"",'594 MHz'!BI1)</f>
        <v>=0</v>
      </c>
      <c r="BJ2" s="46" t="str">
        <f>IF(ISBLANK('594 MHz'!BJ1),"",'594 MHz'!BJ1)</f>
        <v/>
      </c>
      <c r="BK2" s="46" t="str">
        <f>IF(ISBLANK('594 MHz'!BK1),"",'594 MHz'!BK1)</f>
        <v/>
      </c>
      <c r="BL2" s="46" t="str">
        <f>IF(ISBLANK('594 MHz'!BL1),"",'594 MHz'!BL1)</f>
        <v/>
      </c>
      <c r="BM2" s="47" t="str">
        <f>IF(ISBLANK('594 MHz'!BM1),"",'594 MHz'!BM1)</f>
        <v/>
      </c>
      <c r="BN2" s="45" t="str">
        <f>IF(ISBLANK('594 MHz'!BN1),"",'594 MHz'!BN1)</f>
        <v>&lt;=780</v>
      </c>
      <c r="BO2" s="46" t="str">
        <f>IF(ISBLANK('594 MHz'!BO1),"",'594 MHz'!BO1)</f>
        <v/>
      </c>
      <c r="BP2" s="46" t="str">
        <f>IF(ISBLANK('594 MHz'!BP1),"",'594 MHz'!BP1)</f>
        <v/>
      </c>
      <c r="BQ2" s="46" t="str">
        <f>IF(ISBLANK('594 MHz'!BQ1),"",'594 MHz'!BQ1)</f>
        <v/>
      </c>
      <c r="BR2" s="46" t="str">
        <f>IF(ISBLANK('594 MHz'!BR1),"",'594 MHz'!BR1)</f>
        <v/>
      </c>
      <c r="BS2" s="46" t="str">
        <f>IF(ISBLANK('594 MHz'!BS1),"",'594 MHz'!BS1)</f>
        <v/>
      </c>
      <c r="BT2" s="46" t="str">
        <f>IF(ISBLANK('594 MHz'!BT1),"",'594 MHz'!BT1)</f>
        <v>&gt;=-780</v>
      </c>
      <c r="BU2" s="46" t="str">
        <f>IF(ISBLANK('594 MHz'!BU1),"",'594 MHz'!BU1)</f>
        <v>&gt;=42.5</v>
      </c>
      <c r="BV2" s="47" t="str">
        <f>IF(ISBLANK('594 MHz'!BV1),"",'594 MHz'!BV1)</f>
        <v>&gt;=42.5</v>
      </c>
      <c r="BW2" s="45" t="str">
        <f>IF(ISBLANK('594 MHz'!BW1),"",'594 MHz'!BW1)</f>
        <v>=0</v>
      </c>
      <c r="BX2" s="46" t="str">
        <f>IF(ISBLANK('594 MHz'!BX1),"",'594 MHz'!BX1)</f>
        <v/>
      </c>
      <c r="BY2" s="46" t="str">
        <f>IF(ISBLANK('594 MHz'!BY1),"",'594 MHz'!BY1)</f>
        <v/>
      </c>
      <c r="BZ2" s="46" t="str">
        <f>IF(ISBLANK('594 MHz'!BZ1),"",'594 MHz'!BZ1)</f>
        <v/>
      </c>
      <c r="CA2" s="47" t="str">
        <f>IF(ISBLANK('594 MHz'!CA1),"",'594 MHz'!CA1)</f>
        <v/>
      </c>
      <c r="CB2" s="45" t="str">
        <f>IF(ISBLANK('594 MHz'!CB1),"",'594 MHz'!CB1)</f>
        <v>=0</v>
      </c>
      <c r="CC2" s="46" t="str">
        <f>IF(ISBLANK('594 MHz'!CC1),"",'594 MHz'!CC1)</f>
        <v/>
      </c>
      <c r="CD2" s="46" t="str">
        <f>IF(ISBLANK('594 MHz'!CD1),"",'594 MHz'!CD1)</f>
        <v/>
      </c>
      <c r="CE2" s="46" t="str">
        <f>IF(ISBLANK('594 MHz'!CE1),"",'594 MHz'!CE1)</f>
        <v/>
      </c>
      <c r="CF2" s="47" t="str">
        <f>IF(ISBLANK('594 MHz'!CF1),"",'594 MHz'!CF1)</f>
        <v/>
      </c>
      <c r="CG2" s="45" t="str">
        <f>IF(ISBLANK('594 MHz'!CG1),"",'594 MHz'!CG1)</f>
        <v>2.3&lt;=x&lt;=3.1</v>
      </c>
      <c r="CH2" s="46" t="str">
        <f>IF(ISBLANK('594 MHz'!CH1),"",'594 MHz'!CH1)</f>
        <v/>
      </c>
      <c r="CI2" s="46" t="str">
        <f>IF(ISBLANK('594 MHz'!CI1),"",'594 MHz'!CI1)</f>
        <v>200&lt;=x&lt;=600</v>
      </c>
      <c r="CJ2" s="46" t="str">
        <f>IF(ISBLANK('594 MHz'!CJ1),"",'594 MHz'!CJ1)</f>
        <v>2.3&lt;=x&lt;= 3.1</v>
      </c>
      <c r="CK2" s="46" t="str">
        <f>IF(ISBLANK('594 MHz'!CK1),"",'594 MHz'!CK1)</f>
        <v/>
      </c>
      <c r="CL2" s="46" t="str">
        <f>IF(ISBLANK('594 MHz'!CL1),"",'594 MHz'!CL1)</f>
        <v>200&lt;=x&lt;=600</v>
      </c>
      <c r="CM2" s="46" t="str">
        <f>IF(ISBLANK('594 MHz'!CM1),"",'594 MHz'!CM1)</f>
        <v>-150&lt;=x&lt;=150 (not required)</v>
      </c>
      <c r="CN2" s="47" t="str">
        <f>IF(ISBLANK('594 MHz'!CN1),"",'594 MHz'!CN1)</f>
        <v/>
      </c>
      <c r="CO2" s="45" t="str">
        <f>IF(ISBLANK('594 MHz'!CO1),"",'594 MHz'!CO1)</f>
        <v>2.3&lt;=x&lt;=2.9</v>
      </c>
      <c r="CP2" s="46" t="str">
        <f>IF(ISBLANK('594 MHz'!CP1),"",'594 MHz'!CP1)</f>
        <v/>
      </c>
      <c r="CQ2" s="46" t="str">
        <f>IF(ISBLANK('594 MHz'!CQ1),"",'594 MHz'!CQ1)</f>
        <v>400&lt;=x&lt;=600</v>
      </c>
      <c r="CR2" s="46" t="str">
        <f>IF(ISBLANK('594 MHz'!CR1),"",'594 MHz'!CR1)</f>
        <v>2.3&lt;=x&lt;= 2.9</v>
      </c>
      <c r="CS2" s="46" t="str">
        <f>IF(ISBLANK('594 MHz'!CS1),"",'594 MHz'!CS1)</f>
        <v/>
      </c>
      <c r="CT2" s="46" t="str">
        <f>IF(ISBLANK('594 MHz'!CT1),"",'594 MHz'!CT1)</f>
        <v>400&lt;=x&lt;=600</v>
      </c>
      <c r="CU2" s="46" t="str">
        <f>IF(ISBLANK('594 MHz'!CU1),"",'594 MHz'!CU1)</f>
        <v>-150&lt;=x&lt;=150</v>
      </c>
      <c r="CV2" s="47" t="str">
        <f>IF(ISBLANK('594 MHz'!CV1),"",'594 MHz'!CV1)</f>
        <v/>
      </c>
      <c r="CW2" s="45" t="str">
        <f>IF(ISBLANK('594 MHz'!CW1),"",'594 MHz'!CW1)</f>
        <v>2.3&lt;=x&lt;=2.9</v>
      </c>
      <c r="CX2" s="46" t="str">
        <f>IF(ISBLANK('594 MHz'!CX1),"",'594 MHz'!CX1)</f>
        <v/>
      </c>
      <c r="CY2" s="46" t="str">
        <f>IF(ISBLANK('594 MHz'!CY1),"",'594 MHz'!CY1)</f>
        <v>400&lt;=x&lt;=600</v>
      </c>
      <c r="CZ2" s="46" t="str">
        <f>IF(ISBLANK('594 MHz'!CZ1),"",'594 MHz'!CZ1)</f>
        <v>2.3&lt;=x&lt;=2.9</v>
      </c>
      <c r="DA2" s="46" t="str">
        <f>IF(ISBLANK('594 MHz'!DA1),"",'594 MHz'!DA1)</f>
        <v/>
      </c>
      <c r="DB2" s="46" t="str">
        <f>IF(ISBLANK('594 MHz'!DB1),"",'594 MHz'!DB1)</f>
        <v>400&lt;=x&lt;=600</v>
      </c>
      <c r="DC2" s="46" t="str">
        <f>IF(ISBLANK('594 MHz'!DC1),"",'594 MHz'!DC1)</f>
        <v>-150&lt;=x&lt;=150</v>
      </c>
      <c r="DD2" s="47" t="str">
        <f>IF(ISBLANK('594 MHz'!DD1),"",'594 MHz'!DD1)</f>
        <v/>
      </c>
      <c r="DE2" s="45" t="str">
        <f>IF(ISBLANK('594 MHz'!DE1),"",'594 MHz'!DE1)</f>
        <v>2.3&lt;=x&lt;=2.9</v>
      </c>
      <c r="DF2" s="46" t="str">
        <f>IF(ISBLANK('594 MHz'!DF1),"",'594 MHz'!DF1)</f>
        <v/>
      </c>
      <c r="DG2" s="46" t="str">
        <f>IF(ISBLANK('594 MHz'!DG1),"",'594 MHz'!DG1)</f>
        <v>400&lt;=x&lt;=600</v>
      </c>
      <c r="DH2" s="46" t="str">
        <f>IF(ISBLANK('594 MHz'!DH1),"",'594 MHz'!DH1)</f>
        <v>2.3&lt;=x&lt;=2.9</v>
      </c>
      <c r="DI2" s="46" t="str">
        <f>IF(ISBLANK('594 MHz'!DI1),"",'594 MHz'!DI1)</f>
        <v/>
      </c>
      <c r="DJ2" s="46" t="str">
        <f>IF(ISBLANK('594 MHz'!DJ1),"",'594 MHz'!DJ1)</f>
        <v>400&lt;=x&lt;=600</v>
      </c>
      <c r="DK2" s="46" t="str">
        <f>IF(ISBLANK('594 MHz'!DK1),"",'594 MHz'!DK1)</f>
        <v>-150&lt;=x&lt;=150</v>
      </c>
      <c r="DL2" s="47" t="str">
        <f>IF(ISBLANK('594 MHz'!DL1),"",'594 MHz'!DL1)</f>
        <v/>
      </c>
      <c r="DM2" s="45" t="str">
        <f>IF(ISBLANK('594 MHz'!DM1),"",'594 MHz'!DM1)</f>
        <v>-200&lt;=x&lt;=200</v>
      </c>
      <c r="DN2" s="47" t="str">
        <f>IF(ISBLANK('594 MHz'!DN1),"",'594 MHz'!DN1)</f>
        <v/>
      </c>
      <c r="DO2" s="45" t="str">
        <f>IF(ISBLANK('594 MHz'!DO1),"",'594 MHz'!DO1)</f>
        <v>-200&lt;=x&lt;=200</v>
      </c>
      <c r="DP2" s="47" t="str">
        <f>IF(ISBLANK('594 MHz'!DP1),"",'594 MHz'!DP1)</f>
        <v/>
      </c>
      <c r="DQ2" s="45" t="str">
        <f>IF(ISBLANK('594 MHz'!DQ1),"",'594 MHz'!DQ1)</f>
        <v>-200&lt;=x&lt;=200</v>
      </c>
      <c r="DR2" s="47" t="str">
        <f>IF(ISBLANK('594 MHz'!DR1),"",'594 MHz'!DR1)</f>
        <v/>
      </c>
    </row>
    <row r="3" spans="15:122" ht="294.75" x14ac:dyDescent="0.25">
      <c r="O3" s="48" t="s">
        <v>287</v>
      </c>
      <c r="P3" s="42" t="str">
        <f>'594 MHz'!P7</f>
        <v>HF1-2: Clock Rise Time</v>
      </c>
      <c r="Q3" s="43" t="str">
        <f>'594 MHz'!Q7</f>
        <v>HF1-2: Clock Fall Time</v>
      </c>
      <c r="R3" s="43" t="str">
        <f>'594 MHz'!R7</f>
        <v>HF1-6: Clock Duty Cycle(Minimum)</v>
      </c>
      <c r="S3" s="43" t="str">
        <f>'594 MHz'!S7</f>
        <v>HF1-6: Clock Duty Cycle(Maximum)</v>
      </c>
      <c r="T3" s="43" t="str">
        <f>'594 MHz'!T7</f>
        <v>HF1-6: Clock Rate</v>
      </c>
      <c r="U3" s="43" t="str">
        <f>'594 MHz'!U7</f>
        <v>HF1-7: Differential Clock Voltage Swing, Vs (TP1)</v>
      </c>
      <c r="V3" s="43" t="str">
        <f>'594 MHz'!V7</f>
        <v>HF1-7: Clock Jitter (TP2_EQ with Worst Case Positive Skew)</v>
      </c>
      <c r="W3" s="43" t="str">
        <f>'594 MHz'!W7</f>
        <v>HF1-7 Clk Jitter P-skew</v>
      </c>
      <c r="X3" s="43" t="str">
        <f>'594 MHz'!X7</f>
        <v>HF1-7: Clock Jitter (TP2_EQ with Worst Case Negative Skew)</v>
      </c>
      <c r="Y3" s="44" t="str">
        <f>'594 MHz'!Y7</f>
        <v>HF1-7 Clk Jitter N-skew</v>
      </c>
      <c r="Z3" s="43" t="str">
        <f>'594 MHz'!X7</f>
        <v>HF1-7: Clock Jitter (TP2_EQ with Worst Case Negative Skew)</v>
      </c>
      <c r="AA3" s="43" t="str">
        <f>'594 MHz'!Y7</f>
        <v>HF1-7 Clk Jitter N-skew</v>
      </c>
      <c r="AB3" s="42" t="str">
        <f>'594 MHz'!AB7</f>
        <v>HF1-5: D0 Maximum Differential Voltage</v>
      </c>
      <c r="AC3" s="43" t="str">
        <f>'594 MHz'!AC7</f>
        <v>HF1-5 D0 Eye Width</v>
      </c>
      <c r="AD3" s="43" t="str">
        <f>'594 MHz'!AD7</f>
        <v>HF1-5 D0 Eye Height</v>
      </c>
      <c r="AE3" s="43" t="str">
        <f>'594 MHz'!AE7</f>
        <v>HF1-5 D0 R Data Jitter</v>
      </c>
      <c r="AF3" s="43" t="str">
        <f>'594 MHz'!AF7</f>
        <v>HF1-5 D0 L Data Jitter</v>
      </c>
      <c r="AG3" s="43" t="str">
        <f>'594 MHz'!AG7</f>
        <v>HF1-5 D0 V diff swing</v>
      </c>
      <c r="AH3" s="43" t="str">
        <f>'594 MHz'!AH7</f>
        <v>HF1-5: D0 Minimum Differential Voltage</v>
      </c>
      <c r="AI3" s="43" t="str">
        <f>'594 MHz'!AI7</f>
        <v>HF1-2: D0 Rise Time</v>
      </c>
      <c r="AJ3" s="44" t="str">
        <f>'594 MHz'!AJ7</f>
        <v>HF1-2: D0 Fall Time</v>
      </c>
      <c r="AK3" s="42" t="str">
        <f>'594 MHz'!AK7</f>
        <v>HF1-8: D0 Mask Test (TP2_EQ with Worst Case Positive Skew)</v>
      </c>
      <c r="AL3" s="43" t="str">
        <f>'594 MHz'!AL7</f>
        <v>HF1-8 D0 P-skew Eye Width</v>
      </c>
      <c r="AM3" s="43" t="str">
        <f>'594 MHz'!AM7</f>
        <v>HF1-8 D0 P-skew Eye Height</v>
      </c>
      <c r="AN3" s="43" t="str">
        <f>'594 MHz'!AN7</f>
        <v>HF1-8 D0 P-skew R Data Jitter</v>
      </c>
      <c r="AO3" s="44" t="str">
        <f>'594 MHz'!AO7</f>
        <v>HF1-8 D0 P-skew L Data Jitter</v>
      </c>
      <c r="AP3" s="42" t="str">
        <f>'594 MHz'!AP7</f>
        <v>HF1-8: D0 Mask Test (TP2_EQ with Worst Case Negative Skew)</v>
      </c>
      <c r="AQ3" s="43" t="str">
        <f>'594 MHz'!AQ7</f>
        <v>HF1-8 D0 N-skew Eye Width</v>
      </c>
      <c r="AR3" s="43" t="str">
        <f>'594 MHz'!AR7</f>
        <v>HF1-8 D0 N-skew Eye Height</v>
      </c>
      <c r="AS3" s="43" t="str">
        <f>'594 MHz'!AS7</f>
        <v>HF1-8 D0 N-skew R Data Jitter</v>
      </c>
      <c r="AT3" s="44" t="str">
        <f>'594 MHz'!AT7</f>
        <v>HF1-8 D0 N-skew L Data Jitter</v>
      </c>
      <c r="AU3" s="42" t="str">
        <f>'594 MHz'!AU7</f>
        <v>HF1-5: D1 Maximum Differential Voltage</v>
      </c>
      <c r="AV3" s="43" t="str">
        <f>'594 MHz'!AV7</f>
        <v>HF1-5 D1 Eye Width</v>
      </c>
      <c r="AW3" s="43" t="str">
        <f>'594 MHz'!AW7</f>
        <v>HF1-5 D1 Eye Height</v>
      </c>
      <c r="AX3" s="43" t="str">
        <f>'594 MHz'!AX7</f>
        <v>HF1-5 D1 R Data Jitter</v>
      </c>
      <c r="AY3" s="43" t="str">
        <f>'594 MHz'!AY7</f>
        <v>HF1-5 D1 L Data Jitter</v>
      </c>
      <c r="AZ3" s="43" t="str">
        <f>'594 MHz'!AZ7</f>
        <v>HF1-5 D1 V diff swing</v>
      </c>
      <c r="BA3" s="43" t="str">
        <f>'594 MHz'!BA7</f>
        <v>HF1-5: D1 Minimum Differential Voltage</v>
      </c>
      <c r="BB3" s="43" t="str">
        <f>'594 MHz'!BB7</f>
        <v>HF1-2: D1 Rise Time</v>
      </c>
      <c r="BC3" s="44" t="str">
        <f>'594 MHz'!BC7</f>
        <v>HF1-2: D1 Fall Time</v>
      </c>
      <c r="BD3" s="42" t="str">
        <f>'594 MHz'!BD7</f>
        <v>HF1-8: D1 Mask Test (TP2_EQ with Worst Case Positive Skew)</v>
      </c>
      <c r="BE3" s="43" t="str">
        <f>'594 MHz'!BE7</f>
        <v>HF1-8 D1 P-skew Eye Width</v>
      </c>
      <c r="BF3" s="43" t="str">
        <f>'594 MHz'!BF7</f>
        <v>HF1-8 D1 P-skew Eye Height</v>
      </c>
      <c r="BG3" s="43" t="str">
        <f>'594 MHz'!BG7</f>
        <v>HF1-8 D1 P-skew R Data Jitter</v>
      </c>
      <c r="BH3" s="44" t="str">
        <f>'594 MHz'!BH7</f>
        <v>HF1-8 D1 P-skew L Data Jitter</v>
      </c>
      <c r="BI3" s="42" t="str">
        <f>'594 MHz'!BI7</f>
        <v>HF1-8: D1 Mask Test (TP2_EQ with Worst Case Negative Skew)</v>
      </c>
      <c r="BJ3" s="43" t="str">
        <f>'594 MHz'!BJ7</f>
        <v>HF1-8 D1 N-skew Eye Width</v>
      </c>
      <c r="BK3" s="43" t="str">
        <f>'594 MHz'!BK7</f>
        <v>HF1-8 D1 N-skew Eye Height</v>
      </c>
      <c r="BL3" s="43" t="str">
        <f>'594 MHz'!BL7</f>
        <v>HF1-8 D1 N-skew R Data Jitter</v>
      </c>
      <c r="BM3" s="44" t="str">
        <f>'594 MHz'!BM7</f>
        <v>HF1-8 D1 N-skew L Data Jitter</v>
      </c>
      <c r="BN3" s="42" t="str">
        <f>'594 MHz'!BN7</f>
        <v>HF1-5: D2 Maximum Differential Voltage</v>
      </c>
      <c r="BO3" s="43" t="str">
        <f>'594 MHz'!BO7</f>
        <v>HF1-5 D2 Eye Width</v>
      </c>
      <c r="BP3" s="43" t="str">
        <f>'594 MHz'!BP7</f>
        <v>HF1-5 D2 Eye Height</v>
      </c>
      <c r="BQ3" s="43" t="str">
        <f>'594 MHz'!BQ7</f>
        <v>HF1-5 D2 R Data Jitter</v>
      </c>
      <c r="BR3" s="43" t="str">
        <f>'594 MHz'!BR7</f>
        <v>HF1-5 D2 L Data Jitter</v>
      </c>
      <c r="BS3" s="43" t="str">
        <f>'594 MHz'!BS7</f>
        <v>HF1-5 D2 V diff swing</v>
      </c>
      <c r="BT3" s="43" t="str">
        <f>'594 MHz'!BT7</f>
        <v>HF1-5: D2 Minimum Differential Voltage</v>
      </c>
      <c r="BU3" s="43" t="str">
        <f>'594 MHz'!BU7</f>
        <v>HF1-2: D2 Rise Time</v>
      </c>
      <c r="BV3" s="44" t="str">
        <f>'594 MHz'!BV7</f>
        <v>HF1-2: D2 Fall Time</v>
      </c>
      <c r="BW3" s="42" t="str">
        <f>'594 MHz'!BW7</f>
        <v>HF1-8: D2 Mask Test (TP2_EQ with Worst Case Postive Skew)</v>
      </c>
      <c r="BX3" s="43" t="str">
        <f>'594 MHz'!BX7</f>
        <v>HF1-8 D2 P-skew Eye Width</v>
      </c>
      <c r="BY3" s="43" t="str">
        <f>'594 MHz'!BY7</f>
        <v>HF1-8 D2 P-skew Eye Height</v>
      </c>
      <c r="BZ3" s="43" t="str">
        <f>'594 MHz'!BZ7</f>
        <v>HF1-8 D2 P-skew R Data Jitter</v>
      </c>
      <c r="CA3" s="44" t="str">
        <f>'594 MHz'!CA7</f>
        <v>HF1-8 D2 P-skew L Data Jitter</v>
      </c>
      <c r="CB3" s="42" t="str">
        <f>'594 MHz'!CB7</f>
        <v>HF1-8: D2 Mask Test (TP2_EQ with Worst Case Negative Skew)</v>
      </c>
      <c r="CC3" s="43" t="str">
        <f>'594 MHz'!CC7</f>
        <v>HF1-8 D2 N-skew Eye Width</v>
      </c>
      <c r="CD3" s="43" t="str">
        <f>'594 MHz'!CD7</f>
        <v>HF1-8 D2 N-skew Eye Height</v>
      </c>
      <c r="CE3" s="43" t="str">
        <f>'594 MHz'!CE7</f>
        <v>HF1-8 D2 N-skew R Data Jitter</v>
      </c>
      <c r="CF3" s="44" t="str">
        <f>'594 MHz'!CF7</f>
        <v>HF1-8 D2 N-skew L Data Jitter</v>
      </c>
      <c r="CG3" s="42" t="str">
        <f>'594 MHz'!CG7</f>
        <v>HF1-1: VL Clock +</v>
      </c>
      <c r="CH3" s="43" t="str">
        <f>'594 MHz'!CH7</f>
        <v>HF1-1: VH Clock +</v>
      </c>
      <c r="CI3" s="43" t="str">
        <f>'594 MHz'!CI7</f>
        <v>HF1-1:Clock + VSwing</v>
      </c>
      <c r="CJ3" s="43" t="str">
        <f>'594 MHz'!CJ7</f>
        <v>HF1-1: VL Clock -</v>
      </c>
      <c r="CK3" s="43" t="str">
        <f>'594 MHz'!CK7</f>
        <v>HF1-1: VH Clock -</v>
      </c>
      <c r="CL3" s="43" t="str">
        <f>'594 MHz'!CL7</f>
        <v>HF1-1:Clock - VSwing</v>
      </c>
      <c r="CM3" s="43" t="str">
        <f>'594 MHz'!CM7</f>
        <v>HF1-4: Intra-Pair Skew - Clock</v>
      </c>
      <c r="CN3" s="43" t="str">
        <f>'594 MHz'!CN7</f>
        <v>HF1-4: Intra-Pair Skew - Clock</v>
      </c>
      <c r="CO3" s="42" t="str">
        <f>'594 MHz'!CO7</f>
        <v>HF1-1: VL D0+</v>
      </c>
      <c r="CP3" s="43" t="str">
        <f>'594 MHz'!CP7</f>
        <v>HF1-1: VH D0+</v>
      </c>
      <c r="CQ3" s="43" t="str">
        <f>'594 MHz'!CQ7</f>
        <v>HF1-1: D0+ VSwing</v>
      </c>
      <c r="CR3" s="43" t="str">
        <f>'594 MHz'!CR7</f>
        <v>HF1-1: VL D0-</v>
      </c>
      <c r="CS3" s="43" t="str">
        <f>'594 MHz'!CS7</f>
        <v>HF1-1: VH D0-</v>
      </c>
      <c r="CT3" s="43" t="str">
        <f>'594 MHz'!CT7</f>
        <v>HF1-1: D0- VSwing</v>
      </c>
      <c r="CU3" s="43" t="str">
        <f>'594 MHz'!CU7</f>
        <v>HF1-4: Intra-Pair Skew - Data Lane 0</v>
      </c>
      <c r="CV3" s="44" t="str">
        <f>'594 MHz'!CV7</f>
        <v>HF1-4: Intra-Pair Skew - Data Lane 0</v>
      </c>
      <c r="CW3" s="42" t="str">
        <f>'594 MHz'!CW7</f>
        <v>HF1-1: VL D1+</v>
      </c>
      <c r="CX3" s="43" t="str">
        <f>'594 MHz'!CX7</f>
        <v>HF1-1: VH D1+</v>
      </c>
      <c r="CY3" s="43" t="str">
        <f>'594 MHz'!CY7</f>
        <v>HF1-1: D1+ VSwing</v>
      </c>
      <c r="CZ3" s="43" t="str">
        <f>'594 MHz'!CZ7</f>
        <v>HF1-1: VL D1-</v>
      </c>
      <c r="DA3" s="43" t="str">
        <f>'594 MHz'!DA7</f>
        <v>HF1-1: VH D1-</v>
      </c>
      <c r="DB3" s="43" t="str">
        <f>'594 MHz'!DB7</f>
        <v>HF1-1: D1- VSwing</v>
      </c>
      <c r="DC3" s="43" t="str">
        <f>'594 MHz'!DC7</f>
        <v>HF1-4: Intra-Pair Skew - Data Lane 1</v>
      </c>
      <c r="DD3" s="44" t="str">
        <f>'594 MHz'!DD7</f>
        <v>HF1-4: Intra-Pair Skew - Data Lane 1</v>
      </c>
      <c r="DE3" s="42" t="str">
        <f>'594 MHz'!DE7</f>
        <v>HF1-1: VL D2+</v>
      </c>
      <c r="DF3" s="43" t="str">
        <f>'594 MHz'!DF7</f>
        <v>HF1-1: VH D2+</v>
      </c>
      <c r="DG3" s="43" t="str">
        <f>'594 MHz'!DG7</f>
        <v>HF1-1: D2+ VSwing</v>
      </c>
      <c r="DH3" s="43" t="str">
        <f>'594 MHz'!DH7</f>
        <v>HF1-1: VL D2-</v>
      </c>
      <c r="DI3" s="43" t="str">
        <f>'594 MHz'!DI7</f>
        <v>HF1-1: VH D2-</v>
      </c>
      <c r="DJ3" s="43" t="str">
        <f>'594 MHz'!DJ7</f>
        <v>HF1-1: D2- VSwing</v>
      </c>
      <c r="DK3" s="43" t="str">
        <f>'594 MHz'!DK7</f>
        <v>HF1-4: Intra-Pair Skew - Data Lane 2</v>
      </c>
      <c r="DL3" s="44" t="str">
        <f>'594 MHz'!DL7</f>
        <v>HF1-4: Intra-Pair Skew - Data Lane 2</v>
      </c>
      <c r="DM3" s="42" t="str">
        <f>'594 MHz'!DM7</f>
        <v>HF1-3: Inter-Pair Skew - D0/D1</v>
      </c>
      <c r="DN3" s="44" t="str">
        <f>'594 MHz'!DN7</f>
        <v>HF1-3: Inter-Pair Skew - D0/D1</v>
      </c>
      <c r="DO3" s="42" t="str">
        <f>'594 MHz'!DO7</f>
        <v>HF1-3: Inter-Pair Skew - D1/D2</v>
      </c>
      <c r="DP3" s="44" t="str">
        <f>'594 MHz'!DP7</f>
        <v>HF1-3: Inter-Pair Skew - D1/D2</v>
      </c>
      <c r="DQ3" s="42" t="str">
        <f>'594 MHz'!DQ7</f>
        <v>HF1-3: Inter-Pair Skew - D0/D2</v>
      </c>
      <c r="DR3" s="44" t="str">
        <f>'594 MHz'!DR7</f>
        <v>HF1-3: Inter-Pair Skew - D0/D2</v>
      </c>
    </row>
    <row r="4" spans="15:122" x14ac:dyDescent="0.25">
      <c r="O4" s="37" t="s">
        <v>297</v>
      </c>
      <c r="P4" s="39" t="str">
        <f>'594 MHz'!P8</f>
        <v>ps</v>
      </c>
      <c r="Q4" s="40" t="str">
        <f>'594 MHz'!Q8</f>
        <v>ps</v>
      </c>
      <c r="R4" s="40" t="str">
        <f>'594 MHz'!R8</f>
        <v>%</v>
      </c>
      <c r="S4" s="40" t="str">
        <f>'594 MHz'!S8</f>
        <v>%</v>
      </c>
      <c r="T4" s="40" t="str">
        <f>'594 MHz'!T8</f>
        <v>MHz</v>
      </c>
      <c r="U4" s="40" t="str">
        <f>'594 MHz'!U8</f>
        <v>mV</v>
      </c>
      <c r="V4" s="40" t="str">
        <f>'594 MHz'!V8</f>
        <v>mTbit</v>
      </c>
      <c r="W4" s="40" t="str">
        <f>'594 MHz'!W8</f>
        <v>ps</v>
      </c>
      <c r="X4" s="40" t="str">
        <f>'594 MHz'!X8</f>
        <v>mTbit</v>
      </c>
      <c r="Y4" s="41" t="str">
        <f>'594 MHz'!Y8</f>
        <v>ps</v>
      </c>
      <c r="Z4" s="40" t="str">
        <f>'594 MHz'!X8</f>
        <v>mTbit</v>
      </c>
      <c r="AA4" s="40" t="str">
        <f>'594 MHz'!Y8</f>
        <v>ps</v>
      </c>
      <c r="AB4" s="39" t="str">
        <f>'594 MHz'!AB8</f>
        <v>mV</v>
      </c>
      <c r="AC4" s="40" t="str">
        <f>'594 MHz'!AC8</f>
        <v>ps</v>
      </c>
      <c r="AD4" s="40" t="str">
        <f>'594 MHz'!AD8</f>
        <v>mV</v>
      </c>
      <c r="AE4" s="40" t="str">
        <f>'594 MHz'!AE8</f>
        <v>ps</v>
      </c>
      <c r="AF4" s="40" t="str">
        <f>'594 MHz'!AF8</f>
        <v>ps</v>
      </c>
      <c r="AG4" s="40" t="str">
        <f>'594 MHz'!AG8</f>
        <v>V</v>
      </c>
      <c r="AH4" s="40" t="str">
        <f>'594 MHz'!AH8</f>
        <v>mV</v>
      </c>
      <c r="AI4" s="40" t="str">
        <f>'594 MHz'!AI8</f>
        <v>ps</v>
      </c>
      <c r="AJ4" s="41" t="str">
        <f>'594 MHz'!AJ8</f>
        <v>ps</v>
      </c>
      <c r="AK4" s="39" t="str">
        <f>'594 MHz'!AK8</f>
        <v>hit</v>
      </c>
      <c r="AL4" s="40" t="str">
        <f>'594 MHz'!AL8</f>
        <v>ps</v>
      </c>
      <c r="AM4" s="40" t="str">
        <f>'594 MHz'!AM8</f>
        <v>mV</v>
      </c>
      <c r="AN4" s="40" t="str">
        <f>'594 MHz'!AN8</f>
        <v>ps</v>
      </c>
      <c r="AO4" s="41" t="str">
        <f>'594 MHz'!AO8</f>
        <v>ps</v>
      </c>
      <c r="AP4" s="39" t="str">
        <f>'594 MHz'!AP8</f>
        <v>hit</v>
      </c>
      <c r="AQ4" s="40" t="str">
        <f>'594 MHz'!AQ8</f>
        <v>ps</v>
      </c>
      <c r="AR4" s="40" t="str">
        <f>'594 MHz'!AR8</f>
        <v>mV</v>
      </c>
      <c r="AS4" s="40" t="str">
        <f>'594 MHz'!AS8</f>
        <v>ps</v>
      </c>
      <c r="AT4" s="41" t="str">
        <f>'594 MHz'!AT8</f>
        <v>ps</v>
      </c>
      <c r="AU4" s="39" t="str">
        <f>'594 MHz'!AU8</f>
        <v>mV</v>
      </c>
      <c r="AV4" s="40" t="str">
        <f>'594 MHz'!AV8</f>
        <v>ps</v>
      </c>
      <c r="AW4" s="40" t="str">
        <f>'594 MHz'!AW8</f>
        <v>mV</v>
      </c>
      <c r="AX4" s="40" t="str">
        <f>'594 MHz'!AX8</f>
        <v>ps</v>
      </c>
      <c r="AY4" s="40" t="str">
        <f>'594 MHz'!AY8</f>
        <v>ps</v>
      </c>
      <c r="AZ4" s="40" t="str">
        <f>'594 MHz'!AZ8</f>
        <v>V</v>
      </c>
      <c r="BA4" s="40" t="str">
        <f>'594 MHz'!BA8</f>
        <v>mV</v>
      </c>
      <c r="BB4" s="40" t="str">
        <f>'594 MHz'!BB8</f>
        <v>ps</v>
      </c>
      <c r="BC4" s="41" t="str">
        <f>'594 MHz'!BC8</f>
        <v>ps</v>
      </c>
      <c r="BD4" s="39" t="str">
        <f>'594 MHz'!BD8</f>
        <v>hit</v>
      </c>
      <c r="BE4" s="40" t="str">
        <f>'594 MHz'!BE8</f>
        <v>ps</v>
      </c>
      <c r="BF4" s="40" t="str">
        <f>'594 MHz'!BF8</f>
        <v>mV</v>
      </c>
      <c r="BG4" s="40" t="str">
        <f>'594 MHz'!BG8</f>
        <v>ps</v>
      </c>
      <c r="BH4" s="41" t="str">
        <f>'594 MHz'!BH8</f>
        <v>ps</v>
      </c>
      <c r="BI4" s="39" t="str">
        <f>'594 MHz'!BI8</f>
        <v>hit</v>
      </c>
      <c r="BJ4" s="40" t="str">
        <f>'594 MHz'!BJ8</f>
        <v>ps</v>
      </c>
      <c r="BK4" s="40" t="str">
        <f>'594 MHz'!BK8</f>
        <v>mV</v>
      </c>
      <c r="BL4" s="40" t="str">
        <f>'594 MHz'!BL8</f>
        <v>ps</v>
      </c>
      <c r="BM4" s="41" t="str">
        <f>'594 MHz'!BM8</f>
        <v>ps</v>
      </c>
      <c r="BN4" s="39" t="str">
        <f>'594 MHz'!BN8</f>
        <v>mV</v>
      </c>
      <c r="BO4" s="40" t="str">
        <f>'594 MHz'!BO8</f>
        <v>ps</v>
      </c>
      <c r="BP4" s="40" t="str">
        <f>'594 MHz'!BP8</f>
        <v>mV</v>
      </c>
      <c r="BQ4" s="40" t="str">
        <f>'594 MHz'!BQ8</f>
        <v>ps</v>
      </c>
      <c r="BR4" s="40" t="str">
        <f>'594 MHz'!BR8</f>
        <v>ps</v>
      </c>
      <c r="BS4" s="40" t="str">
        <f>'594 MHz'!BS8</f>
        <v>V</v>
      </c>
      <c r="BT4" s="40" t="str">
        <f>'594 MHz'!BT8</f>
        <v>mV</v>
      </c>
      <c r="BU4" s="40" t="str">
        <f>'594 MHz'!BU8</f>
        <v>ps</v>
      </c>
      <c r="BV4" s="41" t="str">
        <f>'594 MHz'!BV8</f>
        <v>ps</v>
      </c>
      <c r="BW4" s="39" t="str">
        <f>'594 MHz'!BW8</f>
        <v>hit</v>
      </c>
      <c r="BX4" s="40" t="str">
        <f>'594 MHz'!BX8</f>
        <v>ps</v>
      </c>
      <c r="BY4" s="40" t="str">
        <f>'594 MHz'!BY8</f>
        <v>mV</v>
      </c>
      <c r="BZ4" s="40" t="str">
        <f>'594 MHz'!BZ8</f>
        <v>ps</v>
      </c>
      <c r="CA4" s="41" t="str">
        <f>'594 MHz'!CA8</f>
        <v>ps</v>
      </c>
      <c r="CB4" s="39" t="str">
        <f>'594 MHz'!CB8</f>
        <v>hit</v>
      </c>
      <c r="CC4" s="40" t="str">
        <f>'594 MHz'!CC8</f>
        <v>ps</v>
      </c>
      <c r="CD4" s="40" t="str">
        <f>'594 MHz'!CD8</f>
        <v>mV</v>
      </c>
      <c r="CE4" s="40" t="str">
        <f>'594 MHz'!CE8</f>
        <v>ps</v>
      </c>
      <c r="CF4" s="41" t="str">
        <f>'594 MHz'!CF8</f>
        <v>ps</v>
      </c>
      <c r="CG4" s="39" t="str">
        <f>'594 MHz'!CG8</f>
        <v>V</v>
      </c>
      <c r="CH4" s="40" t="str">
        <f>'594 MHz'!CH8</f>
        <v>V</v>
      </c>
      <c r="CI4" s="40" t="str">
        <f>'594 MHz'!CI8</f>
        <v>mV</v>
      </c>
      <c r="CJ4" s="40" t="str">
        <f>'594 MHz'!CJ8</f>
        <v>V</v>
      </c>
      <c r="CK4" s="40" t="str">
        <f>'594 MHz'!CK8</f>
        <v>V</v>
      </c>
      <c r="CL4" s="40" t="str">
        <f>'594 MHz'!CL8</f>
        <v>mV</v>
      </c>
      <c r="CM4" s="40" t="str">
        <f>'594 MHz'!CM8</f>
        <v>mTbit</v>
      </c>
      <c r="CN4" s="40" t="str">
        <f>'594 MHz'!CN8</f>
        <v>ps</v>
      </c>
      <c r="CO4" s="39" t="str">
        <f>'594 MHz'!CO8</f>
        <v>V</v>
      </c>
      <c r="CP4" s="40" t="str">
        <f>'594 MHz'!CP8</f>
        <v>V</v>
      </c>
      <c r="CQ4" s="40" t="str">
        <f>'594 MHz'!CQ8</f>
        <v>mV</v>
      </c>
      <c r="CR4" s="40" t="str">
        <f>'594 MHz'!CR8</f>
        <v>V</v>
      </c>
      <c r="CS4" s="40" t="str">
        <f>'594 MHz'!CS8</f>
        <v>V</v>
      </c>
      <c r="CT4" s="40" t="str">
        <f>'594 MHz'!CT8</f>
        <v>mV</v>
      </c>
      <c r="CU4" s="40" t="str">
        <f>'594 MHz'!CU8</f>
        <v>mTbit</v>
      </c>
      <c r="CV4" s="41" t="str">
        <f>'594 MHz'!CV8</f>
        <v>ps</v>
      </c>
      <c r="CW4" s="39" t="str">
        <f>'594 MHz'!CW8</f>
        <v>V</v>
      </c>
      <c r="CX4" s="40" t="str">
        <f>'594 MHz'!CX8</f>
        <v>V</v>
      </c>
      <c r="CY4" s="40" t="str">
        <f>'594 MHz'!CY8</f>
        <v>mV</v>
      </c>
      <c r="CZ4" s="40" t="str">
        <f>'594 MHz'!CZ8</f>
        <v>V</v>
      </c>
      <c r="DA4" s="40" t="str">
        <f>'594 MHz'!DA8</f>
        <v>V</v>
      </c>
      <c r="DB4" s="40" t="str">
        <f>'594 MHz'!DB8</f>
        <v>mV</v>
      </c>
      <c r="DC4" s="40" t="str">
        <f>'594 MHz'!DC8</f>
        <v>mTbit</v>
      </c>
      <c r="DD4" s="41" t="str">
        <f>'594 MHz'!DD8</f>
        <v>ps</v>
      </c>
      <c r="DE4" s="39" t="str">
        <f>'594 MHz'!DE8</f>
        <v>V</v>
      </c>
      <c r="DF4" s="40" t="str">
        <f>'594 MHz'!DF8</f>
        <v>V</v>
      </c>
      <c r="DG4" s="40" t="str">
        <f>'594 MHz'!DG8</f>
        <v>mV</v>
      </c>
      <c r="DH4" s="40" t="str">
        <f>'594 MHz'!DH8</f>
        <v>V</v>
      </c>
      <c r="DI4" s="40" t="str">
        <f>'594 MHz'!DI8</f>
        <v>V</v>
      </c>
      <c r="DJ4" s="40" t="str">
        <f>'594 MHz'!DJ8</f>
        <v>mV</v>
      </c>
      <c r="DK4" s="40" t="str">
        <f>'594 MHz'!DK8</f>
        <v>mTbit</v>
      </c>
      <c r="DL4" s="41" t="str">
        <f>'594 MHz'!DL8</f>
        <v>ps</v>
      </c>
      <c r="DM4" s="39" t="str">
        <f>'594 MHz'!DM8</f>
        <v>mTpixel</v>
      </c>
      <c r="DN4" s="41" t="str">
        <f>'594 MHz'!DN8</f>
        <v>ps</v>
      </c>
      <c r="DO4" s="39" t="str">
        <f>'594 MHz'!DO8</f>
        <v>mTpixel</v>
      </c>
      <c r="DP4" s="41" t="str">
        <f>'594 MHz'!DP8</f>
        <v>ps</v>
      </c>
      <c r="DQ4" s="39" t="str">
        <f>'594 MHz'!DQ8</f>
        <v>mTpixel</v>
      </c>
      <c r="DR4" s="41" t="str">
        <f>'594 MHz'!DR8</f>
        <v>ps</v>
      </c>
    </row>
    <row r="5" spans="15:122" x14ac:dyDescent="0.25">
      <c r="O5" s="4" t="s">
        <v>286</v>
      </c>
      <c r="P5" s="23" t="e">
        <f t="shared" ref="P5:BU5" si="2">MATCH(P17,$B:$B,0)</f>
        <v>#N/A</v>
      </c>
      <c r="Q5" s="24" t="e">
        <f t="shared" si="2"/>
        <v>#N/A</v>
      </c>
      <c r="R5" s="24" t="e">
        <f t="shared" si="2"/>
        <v>#N/A</v>
      </c>
      <c r="S5" s="24" t="e">
        <f t="shared" si="2"/>
        <v>#N/A</v>
      </c>
      <c r="T5" s="24" t="e">
        <f t="shared" si="2"/>
        <v>#N/A</v>
      </c>
      <c r="U5" s="24" t="e">
        <f t="shared" si="2"/>
        <v>#N/A</v>
      </c>
      <c r="V5" s="24" t="e">
        <f t="shared" si="2"/>
        <v>#N/A</v>
      </c>
      <c r="W5" s="24" t="e">
        <f t="shared" si="2"/>
        <v>#N/A</v>
      </c>
      <c r="X5" s="24" t="e">
        <f t="shared" si="2"/>
        <v>#N/A</v>
      </c>
      <c r="Y5" s="25" t="e">
        <f t="shared" si="2"/>
        <v>#N/A</v>
      </c>
      <c r="Z5" s="24" t="e">
        <f>MATCH(Z17,$B:$B,0)</f>
        <v>#N/A</v>
      </c>
      <c r="AA5" s="24" t="e">
        <f>MATCH(AA17,$B:$B,0)</f>
        <v>#N/A</v>
      </c>
      <c r="AB5" s="23" t="e">
        <f t="shared" si="2"/>
        <v>#N/A</v>
      </c>
      <c r="AC5" s="24" t="e">
        <f t="shared" si="2"/>
        <v>#N/A</v>
      </c>
      <c r="AD5" s="24" t="e">
        <f t="shared" si="2"/>
        <v>#N/A</v>
      </c>
      <c r="AE5" s="24" t="e">
        <f t="shared" si="2"/>
        <v>#N/A</v>
      </c>
      <c r="AF5" s="24" t="e">
        <f t="shared" si="2"/>
        <v>#N/A</v>
      </c>
      <c r="AG5" s="24" t="e">
        <f t="shared" si="2"/>
        <v>#N/A</v>
      </c>
      <c r="AH5" s="24" t="e">
        <f t="shared" si="2"/>
        <v>#N/A</v>
      </c>
      <c r="AI5" s="24" t="e">
        <f t="shared" si="2"/>
        <v>#N/A</v>
      </c>
      <c r="AJ5" s="25" t="e">
        <f t="shared" si="2"/>
        <v>#N/A</v>
      </c>
      <c r="AK5" s="23" t="e">
        <f t="shared" si="2"/>
        <v>#N/A</v>
      </c>
      <c r="AL5" s="24" t="e">
        <f t="shared" si="2"/>
        <v>#N/A</v>
      </c>
      <c r="AM5" s="24" t="e">
        <f t="shared" si="2"/>
        <v>#N/A</v>
      </c>
      <c r="AN5" s="24" t="e">
        <f t="shared" si="2"/>
        <v>#N/A</v>
      </c>
      <c r="AO5" s="25" t="e">
        <f t="shared" si="2"/>
        <v>#N/A</v>
      </c>
      <c r="AP5" s="23" t="e">
        <f t="shared" si="2"/>
        <v>#N/A</v>
      </c>
      <c r="AQ5" s="24" t="e">
        <f t="shared" si="2"/>
        <v>#N/A</v>
      </c>
      <c r="AR5" s="24" t="e">
        <f t="shared" si="2"/>
        <v>#N/A</v>
      </c>
      <c r="AS5" s="24" t="e">
        <f t="shared" si="2"/>
        <v>#N/A</v>
      </c>
      <c r="AT5" s="25" t="e">
        <f t="shared" si="2"/>
        <v>#N/A</v>
      </c>
      <c r="AU5" s="23" t="e">
        <f t="shared" si="2"/>
        <v>#N/A</v>
      </c>
      <c r="AV5" s="24" t="e">
        <f t="shared" si="2"/>
        <v>#N/A</v>
      </c>
      <c r="AW5" s="24" t="e">
        <f t="shared" si="2"/>
        <v>#N/A</v>
      </c>
      <c r="AX5" s="24" t="e">
        <f t="shared" si="2"/>
        <v>#N/A</v>
      </c>
      <c r="AY5" s="24" t="e">
        <f t="shared" si="2"/>
        <v>#N/A</v>
      </c>
      <c r="AZ5" s="24" t="e">
        <f t="shared" si="2"/>
        <v>#N/A</v>
      </c>
      <c r="BA5" s="24" t="e">
        <f t="shared" si="2"/>
        <v>#N/A</v>
      </c>
      <c r="BB5" s="24" t="e">
        <f t="shared" si="2"/>
        <v>#N/A</v>
      </c>
      <c r="BC5" s="25" t="e">
        <f t="shared" si="2"/>
        <v>#N/A</v>
      </c>
      <c r="BD5" s="23" t="e">
        <f t="shared" si="2"/>
        <v>#N/A</v>
      </c>
      <c r="BE5" s="24" t="e">
        <f t="shared" si="2"/>
        <v>#N/A</v>
      </c>
      <c r="BF5" s="24" t="e">
        <f t="shared" si="2"/>
        <v>#N/A</v>
      </c>
      <c r="BG5" s="24" t="e">
        <f t="shared" si="2"/>
        <v>#N/A</v>
      </c>
      <c r="BH5" s="25" t="e">
        <f t="shared" si="2"/>
        <v>#N/A</v>
      </c>
      <c r="BI5" s="23" t="e">
        <f t="shared" si="2"/>
        <v>#N/A</v>
      </c>
      <c r="BJ5" s="24" t="e">
        <f t="shared" si="2"/>
        <v>#N/A</v>
      </c>
      <c r="BK5" s="24" t="e">
        <f t="shared" si="2"/>
        <v>#N/A</v>
      </c>
      <c r="BL5" s="24" t="e">
        <f t="shared" si="2"/>
        <v>#N/A</v>
      </c>
      <c r="BM5" s="25" t="e">
        <f t="shared" si="2"/>
        <v>#N/A</v>
      </c>
      <c r="BN5" s="23" t="e">
        <f t="shared" si="2"/>
        <v>#N/A</v>
      </c>
      <c r="BO5" s="24" t="e">
        <f t="shared" si="2"/>
        <v>#N/A</v>
      </c>
      <c r="BP5" s="24" t="e">
        <f t="shared" si="2"/>
        <v>#N/A</v>
      </c>
      <c r="BQ5" s="24" t="e">
        <f t="shared" si="2"/>
        <v>#N/A</v>
      </c>
      <c r="BR5" s="24" t="e">
        <f t="shared" si="2"/>
        <v>#N/A</v>
      </c>
      <c r="BS5" s="24" t="e">
        <f t="shared" si="2"/>
        <v>#N/A</v>
      </c>
      <c r="BT5" s="24" t="e">
        <f t="shared" si="2"/>
        <v>#N/A</v>
      </c>
      <c r="BU5" s="24" t="e">
        <f t="shared" si="2"/>
        <v>#N/A</v>
      </c>
      <c r="BV5" s="25" t="e">
        <f t="shared" ref="BV5:DR5" si="3">MATCH(BV17,$B:$B,0)</f>
        <v>#N/A</v>
      </c>
      <c r="BW5" s="23" t="e">
        <f t="shared" si="3"/>
        <v>#N/A</v>
      </c>
      <c r="BX5" s="24" t="e">
        <f t="shared" si="3"/>
        <v>#N/A</v>
      </c>
      <c r="BY5" s="24" t="e">
        <f t="shared" si="3"/>
        <v>#N/A</v>
      </c>
      <c r="BZ5" s="24" t="e">
        <f t="shared" si="3"/>
        <v>#N/A</v>
      </c>
      <c r="CA5" s="25" t="e">
        <f t="shared" si="3"/>
        <v>#N/A</v>
      </c>
      <c r="CB5" s="23" t="e">
        <f t="shared" si="3"/>
        <v>#N/A</v>
      </c>
      <c r="CC5" s="24" t="e">
        <f t="shared" si="3"/>
        <v>#N/A</v>
      </c>
      <c r="CD5" s="24" t="e">
        <f t="shared" si="3"/>
        <v>#N/A</v>
      </c>
      <c r="CE5" s="24" t="e">
        <f t="shared" si="3"/>
        <v>#N/A</v>
      </c>
      <c r="CF5" s="25" t="e">
        <f t="shared" si="3"/>
        <v>#N/A</v>
      </c>
      <c r="CG5" s="23" t="e">
        <f t="shared" si="3"/>
        <v>#N/A</v>
      </c>
      <c r="CH5" s="24" t="e">
        <f>MATCH(CH17,$B:$B,0)</f>
        <v>#N/A</v>
      </c>
      <c r="CI5" s="24" t="e">
        <f t="shared" si="3"/>
        <v>#N/A</v>
      </c>
      <c r="CJ5" s="24" t="e">
        <f t="shared" si="3"/>
        <v>#N/A</v>
      </c>
      <c r="CK5" s="24" t="e">
        <f>MATCH(CK17,$B:$B,0)</f>
        <v>#N/A</v>
      </c>
      <c r="CL5" s="24" t="e">
        <f t="shared" si="3"/>
        <v>#N/A</v>
      </c>
      <c r="CM5" s="24" t="e">
        <f t="shared" si="3"/>
        <v>#N/A</v>
      </c>
      <c r="CN5" s="24" t="e">
        <f t="shared" si="3"/>
        <v>#N/A</v>
      </c>
      <c r="CO5" s="23" t="e">
        <f t="shared" si="3"/>
        <v>#N/A</v>
      </c>
      <c r="CP5" s="24" t="e">
        <f>MATCH(CP17,$B:$B,0)</f>
        <v>#N/A</v>
      </c>
      <c r="CQ5" s="24" t="e">
        <f t="shared" si="3"/>
        <v>#N/A</v>
      </c>
      <c r="CR5" s="24" t="e">
        <f t="shared" si="3"/>
        <v>#N/A</v>
      </c>
      <c r="CS5" s="24" t="e">
        <f>MATCH(CS17,$B:$B,0)</f>
        <v>#N/A</v>
      </c>
      <c r="CT5" s="24" t="e">
        <f t="shared" si="3"/>
        <v>#N/A</v>
      </c>
      <c r="CU5" s="24" t="e">
        <f t="shared" si="3"/>
        <v>#N/A</v>
      </c>
      <c r="CV5" s="25" t="e">
        <f t="shared" si="3"/>
        <v>#N/A</v>
      </c>
      <c r="CW5" s="23" t="e">
        <f t="shared" si="3"/>
        <v>#N/A</v>
      </c>
      <c r="CX5" s="24" t="e">
        <f>MATCH(CX17,$B:$B,0)</f>
        <v>#N/A</v>
      </c>
      <c r="CY5" s="24" t="e">
        <f t="shared" si="3"/>
        <v>#N/A</v>
      </c>
      <c r="CZ5" s="24" t="e">
        <f t="shared" si="3"/>
        <v>#N/A</v>
      </c>
      <c r="DA5" s="24" t="e">
        <f>MATCH(DA17,$B:$B,0)</f>
        <v>#N/A</v>
      </c>
      <c r="DB5" s="24" t="e">
        <f t="shared" si="3"/>
        <v>#N/A</v>
      </c>
      <c r="DC5" s="24" t="e">
        <f t="shared" si="3"/>
        <v>#N/A</v>
      </c>
      <c r="DD5" s="25" t="e">
        <f t="shared" si="3"/>
        <v>#N/A</v>
      </c>
      <c r="DE5" s="23" t="e">
        <f t="shared" si="3"/>
        <v>#N/A</v>
      </c>
      <c r="DF5" s="24" t="e">
        <f>MATCH(DF17,$B:$B,0)</f>
        <v>#N/A</v>
      </c>
      <c r="DG5" s="24" t="e">
        <f t="shared" si="3"/>
        <v>#N/A</v>
      </c>
      <c r="DH5" s="24" t="e">
        <f t="shared" si="3"/>
        <v>#N/A</v>
      </c>
      <c r="DI5" s="24" t="e">
        <f>MATCH(DI17,$B:$B,0)</f>
        <v>#N/A</v>
      </c>
      <c r="DJ5" s="24" t="e">
        <f t="shared" si="3"/>
        <v>#N/A</v>
      </c>
      <c r="DK5" s="24" t="e">
        <f t="shared" si="3"/>
        <v>#N/A</v>
      </c>
      <c r="DL5" s="25" t="e">
        <f t="shared" si="3"/>
        <v>#N/A</v>
      </c>
      <c r="DM5" s="23" t="e">
        <f t="shared" si="3"/>
        <v>#N/A</v>
      </c>
      <c r="DN5" s="25" t="e">
        <f t="shared" si="3"/>
        <v>#N/A</v>
      </c>
      <c r="DO5" s="23" t="e">
        <f t="shared" si="3"/>
        <v>#N/A</v>
      </c>
      <c r="DP5" s="25" t="e">
        <f t="shared" si="3"/>
        <v>#N/A</v>
      </c>
      <c r="DQ5" s="23" t="e">
        <f t="shared" si="3"/>
        <v>#N/A</v>
      </c>
      <c r="DR5" s="25" t="e">
        <f t="shared" si="3"/>
        <v>#N/A</v>
      </c>
    </row>
    <row r="6" spans="15:122" x14ac:dyDescent="0.25">
      <c r="O6" s="4" t="s">
        <v>284</v>
      </c>
      <c r="P6" s="23" t="e">
        <f t="shared" ref="P6:BU6" ca="1" si="4">MATCH(P18,OFFSET($A$1,P5-1,2,2000,1),0)+P5-1</f>
        <v>#N/A</v>
      </c>
      <c r="Q6" s="24" t="e">
        <f t="shared" ca="1" si="4"/>
        <v>#N/A</v>
      </c>
      <c r="R6" s="24" t="e">
        <f t="shared" ca="1" si="4"/>
        <v>#N/A</v>
      </c>
      <c r="S6" s="24" t="e">
        <f t="shared" ca="1" si="4"/>
        <v>#N/A</v>
      </c>
      <c r="T6" s="24" t="e">
        <f t="shared" ca="1" si="4"/>
        <v>#N/A</v>
      </c>
      <c r="U6" s="24" t="e">
        <f t="shared" ca="1" si="4"/>
        <v>#N/A</v>
      </c>
      <c r="V6" s="24" t="e">
        <f t="shared" ca="1" si="4"/>
        <v>#N/A</v>
      </c>
      <c r="W6" s="24" t="e">
        <f t="shared" ca="1" si="4"/>
        <v>#N/A</v>
      </c>
      <c r="X6" s="24" t="e">
        <f t="shared" ca="1" si="4"/>
        <v>#N/A</v>
      </c>
      <c r="Y6" s="25" t="e">
        <f t="shared" ca="1" si="4"/>
        <v>#N/A</v>
      </c>
      <c r="Z6" s="24" t="e">
        <f ca="1">MATCH(Z18,OFFSET($A$1,Z5-1,2,2000,1),0)+Z5-1</f>
        <v>#N/A</v>
      </c>
      <c r="AA6" s="24" t="e">
        <f ca="1">MATCH(AA18,OFFSET($A$1,AA5-1,2,2000,1),0)+AA5-1</f>
        <v>#N/A</v>
      </c>
      <c r="AB6" s="23" t="e">
        <f t="shared" ca="1" si="4"/>
        <v>#N/A</v>
      </c>
      <c r="AC6" s="24" t="e">
        <f t="shared" ca="1" si="4"/>
        <v>#N/A</v>
      </c>
      <c r="AD6" s="24" t="e">
        <f t="shared" ca="1" si="4"/>
        <v>#N/A</v>
      </c>
      <c r="AE6" s="24" t="e">
        <f t="shared" ca="1" si="4"/>
        <v>#N/A</v>
      </c>
      <c r="AF6" s="24" t="e">
        <f t="shared" ca="1" si="4"/>
        <v>#N/A</v>
      </c>
      <c r="AG6" s="24" t="e">
        <f t="shared" ca="1" si="4"/>
        <v>#N/A</v>
      </c>
      <c r="AH6" s="24" t="e">
        <f t="shared" ca="1" si="4"/>
        <v>#N/A</v>
      </c>
      <c r="AI6" s="24" t="e">
        <f t="shared" ca="1" si="4"/>
        <v>#N/A</v>
      </c>
      <c r="AJ6" s="25" t="e">
        <f t="shared" ca="1" si="4"/>
        <v>#N/A</v>
      </c>
      <c r="AK6" s="23" t="e">
        <f t="shared" ca="1" si="4"/>
        <v>#N/A</v>
      </c>
      <c r="AL6" s="24" t="e">
        <f t="shared" ca="1" si="4"/>
        <v>#N/A</v>
      </c>
      <c r="AM6" s="24" t="e">
        <f t="shared" ca="1" si="4"/>
        <v>#N/A</v>
      </c>
      <c r="AN6" s="24" t="e">
        <f t="shared" ca="1" si="4"/>
        <v>#N/A</v>
      </c>
      <c r="AO6" s="25" t="e">
        <f t="shared" ca="1" si="4"/>
        <v>#N/A</v>
      </c>
      <c r="AP6" s="23" t="e">
        <f t="shared" ca="1" si="4"/>
        <v>#N/A</v>
      </c>
      <c r="AQ6" s="24" t="e">
        <f t="shared" ca="1" si="4"/>
        <v>#N/A</v>
      </c>
      <c r="AR6" s="24" t="e">
        <f t="shared" ca="1" si="4"/>
        <v>#N/A</v>
      </c>
      <c r="AS6" s="24" t="e">
        <f t="shared" ca="1" si="4"/>
        <v>#N/A</v>
      </c>
      <c r="AT6" s="25" t="e">
        <f t="shared" ca="1" si="4"/>
        <v>#N/A</v>
      </c>
      <c r="AU6" s="23" t="e">
        <f t="shared" ca="1" si="4"/>
        <v>#N/A</v>
      </c>
      <c r="AV6" s="24" t="e">
        <f t="shared" ca="1" si="4"/>
        <v>#N/A</v>
      </c>
      <c r="AW6" s="24" t="e">
        <f t="shared" ca="1" si="4"/>
        <v>#N/A</v>
      </c>
      <c r="AX6" s="24" t="e">
        <f t="shared" ca="1" si="4"/>
        <v>#N/A</v>
      </c>
      <c r="AY6" s="24" t="e">
        <f t="shared" ca="1" si="4"/>
        <v>#N/A</v>
      </c>
      <c r="AZ6" s="24" t="e">
        <f t="shared" ca="1" si="4"/>
        <v>#N/A</v>
      </c>
      <c r="BA6" s="24" t="e">
        <f t="shared" ca="1" si="4"/>
        <v>#N/A</v>
      </c>
      <c r="BB6" s="24" t="e">
        <f t="shared" ca="1" si="4"/>
        <v>#N/A</v>
      </c>
      <c r="BC6" s="25" t="e">
        <f t="shared" ca="1" si="4"/>
        <v>#N/A</v>
      </c>
      <c r="BD6" s="23" t="e">
        <f t="shared" ca="1" si="4"/>
        <v>#N/A</v>
      </c>
      <c r="BE6" s="24" t="e">
        <f t="shared" ca="1" si="4"/>
        <v>#N/A</v>
      </c>
      <c r="BF6" s="24" t="e">
        <f t="shared" ca="1" si="4"/>
        <v>#N/A</v>
      </c>
      <c r="BG6" s="24" t="e">
        <f t="shared" ca="1" si="4"/>
        <v>#N/A</v>
      </c>
      <c r="BH6" s="25" t="e">
        <f t="shared" ca="1" si="4"/>
        <v>#N/A</v>
      </c>
      <c r="BI6" s="23" t="e">
        <f t="shared" ca="1" si="4"/>
        <v>#N/A</v>
      </c>
      <c r="BJ6" s="24" t="e">
        <f t="shared" ca="1" si="4"/>
        <v>#N/A</v>
      </c>
      <c r="BK6" s="24" t="e">
        <f t="shared" ca="1" si="4"/>
        <v>#N/A</v>
      </c>
      <c r="BL6" s="24" t="e">
        <f t="shared" ca="1" si="4"/>
        <v>#N/A</v>
      </c>
      <c r="BM6" s="25" t="e">
        <f t="shared" ca="1" si="4"/>
        <v>#N/A</v>
      </c>
      <c r="BN6" s="23" t="e">
        <f t="shared" ca="1" si="4"/>
        <v>#N/A</v>
      </c>
      <c r="BO6" s="24" t="e">
        <f t="shared" ca="1" si="4"/>
        <v>#N/A</v>
      </c>
      <c r="BP6" s="24" t="e">
        <f t="shared" ca="1" si="4"/>
        <v>#N/A</v>
      </c>
      <c r="BQ6" s="24" t="e">
        <f t="shared" ca="1" si="4"/>
        <v>#N/A</v>
      </c>
      <c r="BR6" s="24" t="e">
        <f t="shared" ca="1" si="4"/>
        <v>#N/A</v>
      </c>
      <c r="BS6" s="24" t="e">
        <f t="shared" ca="1" si="4"/>
        <v>#N/A</v>
      </c>
      <c r="BT6" s="24" t="e">
        <f t="shared" ca="1" si="4"/>
        <v>#N/A</v>
      </c>
      <c r="BU6" s="24" t="e">
        <f t="shared" ca="1" si="4"/>
        <v>#N/A</v>
      </c>
      <c r="BV6" s="25" t="e">
        <f t="shared" ref="BV6:DR6" ca="1" si="5">MATCH(BV18,OFFSET($A$1,BV5-1,2,2000,1),0)+BV5-1</f>
        <v>#N/A</v>
      </c>
      <c r="BW6" s="23" t="e">
        <f t="shared" ca="1" si="5"/>
        <v>#N/A</v>
      </c>
      <c r="BX6" s="24" t="e">
        <f t="shared" ca="1" si="5"/>
        <v>#N/A</v>
      </c>
      <c r="BY6" s="24" t="e">
        <f t="shared" ca="1" si="5"/>
        <v>#N/A</v>
      </c>
      <c r="BZ6" s="24" t="e">
        <f t="shared" ca="1" si="5"/>
        <v>#N/A</v>
      </c>
      <c r="CA6" s="25" t="e">
        <f t="shared" ca="1" si="5"/>
        <v>#N/A</v>
      </c>
      <c r="CB6" s="23" t="e">
        <f t="shared" ca="1" si="5"/>
        <v>#N/A</v>
      </c>
      <c r="CC6" s="24" t="e">
        <f t="shared" ca="1" si="5"/>
        <v>#N/A</v>
      </c>
      <c r="CD6" s="24" t="e">
        <f t="shared" ca="1" si="5"/>
        <v>#N/A</v>
      </c>
      <c r="CE6" s="24" t="e">
        <f t="shared" ca="1" si="5"/>
        <v>#N/A</v>
      </c>
      <c r="CF6" s="25" t="e">
        <f t="shared" ca="1" si="5"/>
        <v>#N/A</v>
      </c>
      <c r="CG6" s="23" t="e">
        <f t="shared" ca="1" si="5"/>
        <v>#N/A</v>
      </c>
      <c r="CH6" s="24" t="e">
        <f ca="1">MATCH(CH18,OFFSET($A$1,CH5-1,2,2000,1),0)+CH5-1</f>
        <v>#N/A</v>
      </c>
      <c r="CI6" s="24" t="e">
        <f t="shared" ca="1" si="5"/>
        <v>#N/A</v>
      </c>
      <c r="CJ6" s="24" t="e">
        <f t="shared" ca="1" si="5"/>
        <v>#N/A</v>
      </c>
      <c r="CK6" s="24" t="e">
        <f ca="1">MATCH(CK18,OFFSET($A$1,CK5-1,2,2000,1),0)+CK5-1</f>
        <v>#N/A</v>
      </c>
      <c r="CL6" s="24" t="e">
        <f t="shared" ca="1" si="5"/>
        <v>#N/A</v>
      </c>
      <c r="CM6" s="24" t="e">
        <f t="shared" ca="1" si="5"/>
        <v>#N/A</v>
      </c>
      <c r="CN6" s="24" t="e">
        <f t="shared" ca="1" si="5"/>
        <v>#N/A</v>
      </c>
      <c r="CO6" s="23" t="e">
        <f t="shared" ca="1" si="5"/>
        <v>#N/A</v>
      </c>
      <c r="CP6" s="24" t="e">
        <f ca="1">MATCH(CP18,OFFSET($A$1,CP5-1,2,2000,1),0)+CP5-1</f>
        <v>#N/A</v>
      </c>
      <c r="CQ6" s="24" t="e">
        <f t="shared" ca="1" si="5"/>
        <v>#N/A</v>
      </c>
      <c r="CR6" s="24" t="e">
        <f t="shared" ca="1" si="5"/>
        <v>#N/A</v>
      </c>
      <c r="CS6" s="24" t="e">
        <f ca="1">MATCH(CS18,OFFSET($A$1,CS5-1,2,2000,1),0)+CS5-1</f>
        <v>#N/A</v>
      </c>
      <c r="CT6" s="24" t="e">
        <f t="shared" ca="1" si="5"/>
        <v>#N/A</v>
      </c>
      <c r="CU6" s="24" t="e">
        <f t="shared" ca="1" si="5"/>
        <v>#N/A</v>
      </c>
      <c r="CV6" s="25" t="e">
        <f t="shared" ca="1" si="5"/>
        <v>#N/A</v>
      </c>
      <c r="CW6" s="23" t="e">
        <f t="shared" ca="1" si="5"/>
        <v>#N/A</v>
      </c>
      <c r="CX6" s="24" t="e">
        <f ca="1">MATCH(CX18,OFFSET($A$1,CX5-1,2,2000,1),0)+CX5-1</f>
        <v>#N/A</v>
      </c>
      <c r="CY6" s="24" t="e">
        <f t="shared" ca="1" si="5"/>
        <v>#N/A</v>
      </c>
      <c r="CZ6" s="24" t="e">
        <f t="shared" ca="1" si="5"/>
        <v>#N/A</v>
      </c>
      <c r="DA6" s="24" t="e">
        <f ca="1">MATCH(DA18,OFFSET($A$1,DA5-1,2,2000,1),0)+DA5-1</f>
        <v>#N/A</v>
      </c>
      <c r="DB6" s="24" t="e">
        <f t="shared" ca="1" si="5"/>
        <v>#N/A</v>
      </c>
      <c r="DC6" s="24" t="e">
        <f t="shared" ca="1" si="5"/>
        <v>#N/A</v>
      </c>
      <c r="DD6" s="25" t="e">
        <f t="shared" ca="1" si="5"/>
        <v>#N/A</v>
      </c>
      <c r="DE6" s="23" t="e">
        <f t="shared" ca="1" si="5"/>
        <v>#N/A</v>
      </c>
      <c r="DF6" s="24" t="e">
        <f ca="1">MATCH(DF18,OFFSET($A$1,DF5-1,2,2000,1),0)+DF5-1</f>
        <v>#N/A</v>
      </c>
      <c r="DG6" s="24" t="e">
        <f t="shared" ca="1" si="5"/>
        <v>#N/A</v>
      </c>
      <c r="DH6" s="24" t="e">
        <f t="shared" ca="1" si="5"/>
        <v>#N/A</v>
      </c>
      <c r="DI6" s="24" t="e">
        <f ca="1">MATCH(DI18,OFFSET($A$1,DI5-1,2,2000,1),0)+DI5-1</f>
        <v>#N/A</v>
      </c>
      <c r="DJ6" s="24" t="e">
        <f t="shared" ca="1" si="5"/>
        <v>#N/A</v>
      </c>
      <c r="DK6" s="24" t="e">
        <f t="shared" ca="1" si="5"/>
        <v>#N/A</v>
      </c>
      <c r="DL6" s="25" t="e">
        <f t="shared" ca="1" si="5"/>
        <v>#N/A</v>
      </c>
      <c r="DM6" s="23" t="e">
        <f t="shared" ca="1" si="5"/>
        <v>#N/A</v>
      </c>
      <c r="DN6" s="25" t="e">
        <f t="shared" ca="1" si="5"/>
        <v>#N/A</v>
      </c>
      <c r="DO6" s="23" t="e">
        <f t="shared" ca="1" si="5"/>
        <v>#N/A</v>
      </c>
      <c r="DP6" s="25" t="e">
        <f t="shared" ca="1" si="5"/>
        <v>#N/A</v>
      </c>
      <c r="DQ6" s="23" t="e">
        <f t="shared" ca="1" si="5"/>
        <v>#N/A</v>
      </c>
      <c r="DR6" s="25" t="e">
        <f t="shared" ca="1" si="5"/>
        <v>#N/A</v>
      </c>
    </row>
    <row r="7" spans="15:122" x14ac:dyDescent="0.25">
      <c r="O7" s="4" t="s">
        <v>291</v>
      </c>
      <c r="P7" s="23" t="e">
        <f t="shared" ref="P7:BU7" ca="1" si="6">IF(INDEX($A:$N,P6,2)=P17,P6,"-")</f>
        <v>#N/A</v>
      </c>
      <c r="Q7" s="24" t="e">
        <f t="shared" ca="1" si="6"/>
        <v>#N/A</v>
      </c>
      <c r="R7" s="24" t="e">
        <f t="shared" ca="1" si="6"/>
        <v>#N/A</v>
      </c>
      <c r="S7" s="24" t="e">
        <f t="shared" ca="1" si="6"/>
        <v>#N/A</v>
      </c>
      <c r="T7" s="24" t="e">
        <f t="shared" ca="1" si="6"/>
        <v>#N/A</v>
      </c>
      <c r="U7" s="24" t="e">
        <f t="shared" ca="1" si="6"/>
        <v>#N/A</v>
      </c>
      <c r="V7" s="24" t="e">
        <f t="shared" ca="1" si="6"/>
        <v>#N/A</v>
      </c>
      <c r="W7" s="24" t="e">
        <f t="shared" ca="1" si="6"/>
        <v>#N/A</v>
      </c>
      <c r="X7" s="24" t="e">
        <f t="shared" ca="1" si="6"/>
        <v>#N/A</v>
      </c>
      <c r="Y7" s="25" t="e">
        <f t="shared" ca="1" si="6"/>
        <v>#N/A</v>
      </c>
      <c r="Z7" s="24" t="e">
        <f ca="1">IF(INDEX($A:$N,Z6,2)=Z17,Z6,"-")</f>
        <v>#N/A</v>
      </c>
      <c r="AA7" s="24" t="e">
        <f ca="1">IF(INDEX($A:$N,AA6,2)=AA17,AA6,"-")</f>
        <v>#N/A</v>
      </c>
      <c r="AB7" s="23" t="e">
        <f t="shared" ca="1" si="6"/>
        <v>#N/A</v>
      </c>
      <c r="AC7" s="24" t="e">
        <f t="shared" ca="1" si="6"/>
        <v>#N/A</v>
      </c>
      <c r="AD7" s="24" t="e">
        <f t="shared" ca="1" si="6"/>
        <v>#N/A</v>
      </c>
      <c r="AE7" s="24" t="e">
        <f t="shared" ca="1" si="6"/>
        <v>#N/A</v>
      </c>
      <c r="AF7" s="24" t="e">
        <f t="shared" ca="1" si="6"/>
        <v>#N/A</v>
      </c>
      <c r="AG7" s="24" t="e">
        <f t="shared" ca="1" si="6"/>
        <v>#N/A</v>
      </c>
      <c r="AH7" s="24" t="e">
        <f t="shared" ca="1" si="6"/>
        <v>#N/A</v>
      </c>
      <c r="AI7" s="24" t="e">
        <f t="shared" ca="1" si="6"/>
        <v>#N/A</v>
      </c>
      <c r="AJ7" s="25" t="e">
        <f t="shared" ca="1" si="6"/>
        <v>#N/A</v>
      </c>
      <c r="AK7" s="23" t="e">
        <f t="shared" ca="1" si="6"/>
        <v>#N/A</v>
      </c>
      <c r="AL7" s="24" t="e">
        <f t="shared" ca="1" si="6"/>
        <v>#N/A</v>
      </c>
      <c r="AM7" s="24" t="e">
        <f t="shared" ca="1" si="6"/>
        <v>#N/A</v>
      </c>
      <c r="AN7" s="24" t="e">
        <f t="shared" ca="1" si="6"/>
        <v>#N/A</v>
      </c>
      <c r="AO7" s="25" t="e">
        <f t="shared" ca="1" si="6"/>
        <v>#N/A</v>
      </c>
      <c r="AP7" s="23" t="e">
        <f t="shared" ca="1" si="6"/>
        <v>#N/A</v>
      </c>
      <c r="AQ7" s="24" t="e">
        <f t="shared" ca="1" si="6"/>
        <v>#N/A</v>
      </c>
      <c r="AR7" s="24" t="e">
        <f t="shared" ca="1" si="6"/>
        <v>#N/A</v>
      </c>
      <c r="AS7" s="24" t="e">
        <f t="shared" ca="1" si="6"/>
        <v>#N/A</v>
      </c>
      <c r="AT7" s="25" t="e">
        <f t="shared" ca="1" si="6"/>
        <v>#N/A</v>
      </c>
      <c r="AU7" s="23" t="e">
        <f t="shared" ca="1" si="6"/>
        <v>#N/A</v>
      </c>
      <c r="AV7" s="24" t="e">
        <f t="shared" ca="1" si="6"/>
        <v>#N/A</v>
      </c>
      <c r="AW7" s="24" t="e">
        <f t="shared" ca="1" si="6"/>
        <v>#N/A</v>
      </c>
      <c r="AX7" s="24" t="e">
        <f t="shared" ca="1" si="6"/>
        <v>#N/A</v>
      </c>
      <c r="AY7" s="24" t="e">
        <f t="shared" ca="1" si="6"/>
        <v>#N/A</v>
      </c>
      <c r="AZ7" s="24" t="e">
        <f t="shared" ca="1" si="6"/>
        <v>#N/A</v>
      </c>
      <c r="BA7" s="24" t="e">
        <f t="shared" ca="1" si="6"/>
        <v>#N/A</v>
      </c>
      <c r="BB7" s="24" t="e">
        <f t="shared" ca="1" si="6"/>
        <v>#N/A</v>
      </c>
      <c r="BC7" s="25" t="e">
        <f t="shared" ca="1" si="6"/>
        <v>#N/A</v>
      </c>
      <c r="BD7" s="23" t="e">
        <f t="shared" ca="1" si="6"/>
        <v>#N/A</v>
      </c>
      <c r="BE7" s="24" t="e">
        <f t="shared" ca="1" si="6"/>
        <v>#N/A</v>
      </c>
      <c r="BF7" s="24" t="e">
        <f t="shared" ca="1" si="6"/>
        <v>#N/A</v>
      </c>
      <c r="BG7" s="24" t="e">
        <f t="shared" ca="1" si="6"/>
        <v>#N/A</v>
      </c>
      <c r="BH7" s="25" t="e">
        <f t="shared" ca="1" si="6"/>
        <v>#N/A</v>
      </c>
      <c r="BI7" s="23" t="e">
        <f t="shared" ca="1" si="6"/>
        <v>#N/A</v>
      </c>
      <c r="BJ7" s="24" t="e">
        <f t="shared" ca="1" si="6"/>
        <v>#N/A</v>
      </c>
      <c r="BK7" s="24" t="e">
        <f t="shared" ca="1" si="6"/>
        <v>#N/A</v>
      </c>
      <c r="BL7" s="24" t="e">
        <f t="shared" ca="1" si="6"/>
        <v>#N/A</v>
      </c>
      <c r="BM7" s="25" t="e">
        <f t="shared" ca="1" si="6"/>
        <v>#N/A</v>
      </c>
      <c r="BN7" s="23" t="e">
        <f t="shared" ca="1" si="6"/>
        <v>#N/A</v>
      </c>
      <c r="BO7" s="24" t="e">
        <f t="shared" ca="1" si="6"/>
        <v>#N/A</v>
      </c>
      <c r="BP7" s="24" t="e">
        <f t="shared" ca="1" si="6"/>
        <v>#N/A</v>
      </c>
      <c r="BQ7" s="24" t="e">
        <f t="shared" ca="1" si="6"/>
        <v>#N/A</v>
      </c>
      <c r="BR7" s="24" t="e">
        <f t="shared" ca="1" si="6"/>
        <v>#N/A</v>
      </c>
      <c r="BS7" s="24" t="e">
        <f t="shared" ca="1" si="6"/>
        <v>#N/A</v>
      </c>
      <c r="BT7" s="24" t="e">
        <f t="shared" ca="1" si="6"/>
        <v>#N/A</v>
      </c>
      <c r="BU7" s="24" t="e">
        <f t="shared" ca="1" si="6"/>
        <v>#N/A</v>
      </c>
      <c r="BV7" s="25" t="e">
        <f t="shared" ref="BV7:DR7" ca="1" si="7">IF(INDEX($A:$N,BV6,2)=BV17,BV6,"-")</f>
        <v>#N/A</v>
      </c>
      <c r="BW7" s="23" t="e">
        <f t="shared" ca="1" si="7"/>
        <v>#N/A</v>
      </c>
      <c r="BX7" s="24" t="e">
        <f t="shared" ca="1" si="7"/>
        <v>#N/A</v>
      </c>
      <c r="BY7" s="24" t="e">
        <f t="shared" ca="1" si="7"/>
        <v>#N/A</v>
      </c>
      <c r="BZ7" s="24" t="e">
        <f t="shared" ca="1" si="7"/>
        <v>#N/A</v>
      </c>
      <c r="CA7" s="25" t="e">
        <f t="shared" ca="1" si="7"/>
        <v>#N/A</v>
      </c>
      <c r="CB7" s="23" t="e">
        <f t="shared" ca="1" si="7"/>
        <v>#N/A</v>
      </c>
      <c r="CC7" s="24" t="e">
        <f t="shared" ca="1" si="7"/>
        <v>#N/A</v>
      </c>
      <c r="CD7" s="24" t="e">
        <f t="shared" ca="1" si="7"/>
        <v>#N/A</v>
      </c>
      <c r="CE7" s="24" t="e">
        <f t="shared" ca="1" si="7"/>
        <v>#N/A</v>
      </c>
      <c r="CF7" s="25" t="e">
        <f t="shared" ca="1" si="7"/>
        <v>#N/A</v>
      </c>
      <c r="CG7" s="23" t="e">
        <f t="shared" ca="1" si="7"/>
        <v>#N/A</v>
      </c>
      <c r="CH7" s="24" t="e">
        <f ca="1">IF(INDEX($A:$N,CH6,2)=CH17,CH6,"-")</f>
        <v>#N/A</v>
      </c>
      <c r="CI7" s="24" t="e">
        <f t="shared" ca="1" si="7"/>
        <v>#N/A</v>
      </c>
      <c r="CJ7" s="24" t="e">
        <f t="shared" ca="1" si="7"/>
        <v>#N/A</v>
      </c>
      <c r="CK7" s="24" t="e">
        <f ca="1">IF(INDEX($A:$N,CK6,2)=CK17,CK6,"-")</f>
        <v>#N/A</v>
      </c>
      <c r="CL7" s="24" t="e">
        <f t="shared" ca="1" si="7"/>
        <v>#N/A</v>
      </c>
      <c r="CM7" s="24" t="e">
        <f t="shared" ca="1" si="7"/>
        <v>#N/A</v>
      </c>
      <c r="CN7" s="24" t="e">
        <f t="shared" ca="1" si="7"/>
        <v>#N/A</v>
      </c>
      <c r="CO7" s="23" t="e">
        <f t="shared" ca="1" si="7"/>
        <v>#N/A</v>
      </c>
      <c r="CP7" s="24" t="e">
        <f ca="1">IF(INDEX($A:$N,CP6,2)=CP17,CP6,"-")</f>
        <v>#N/A</v>
      </c>
      <c r="CQ7" s="24" t="e">
        <f t="shared" ca="1" si="7"/>
        <v>#N/A</v>
      </c>
      <c r="CR7" s="24" t="e">
        <f t="shared" ca="1" si="7"/>
        <v>#N/A</v>
      </c>
      <c r="CS7" s="24" t="e">
        <f ca="1">IF(INDEX($A:$N,CS6,2)=CS17,CS6,"-")</f>
        <v>#N/A</v>
      </c>
      <c r="CT7" s="24" t="e">
        <f t="shared" ca="1" si="7"/>
        <v>#N/A</v>
      </c>
      <c r="CU7" s="24" t="e">
        <f t="shared" ca="1" si="7"/>
        <v>#N/A</v>
      </c>
      <c r="CV7" s="25" t="e">
        <f t="shared" ca="1" si="7"/>
        <v>#N/A</v>
      </c>
      <c r="CW7" s="23" t="e">
        <f t="shared" ca="1" si="7"/>
        <v>#N/A</v>
      </c>
      <c r="CX7" s="24" t="e">
        <f ca="1">IF(INDEX($A:$N,CX6,2)=CX17,CX6,"-")</f>
        <v>#N/A</v>
      </c>
      <c r="CY7" s="24" t="e">
        <f t="shared" ca="1" si="7"/>
        <v>#N/A</v>
      </c>
      <c r="CZ7" s="24" t="e">
        <f t="shared" ca="1" si="7"/>
        <v>#N/A</v>
      </c>
      <c r="DA7" s="24" t="e">
        <f ca="1">IF(INDEX($A:$N,DA6,2)=DA17,DA6,"-")</f>
        <v>#N/A</v>
      </c>
      <c r="DB7" s="24" t="e">
        <f t="shared" ca="1" si="7"/>
        <v>#N/A</v>
      </c>
      <c r="DC7" s="24" t="e">
        <f t="shared" ca="1" si="7"/>
        <v>#N/A</v>
      </c>
      <c r="DD7" s="25" t="e">
        <f t="shared" ca="1" si="7"/>
        <v>#N/A</v>
      </c>
      <c r="DE7" s="23" t="e">
        <f t="shared" ca="1" si="7"/>
        <v>#N/A</v>
      </c>
      <c r="DF7" s="24" t="e">
        <f ca="1">IF(INDEX($A:$N,DF6,2)=DF17,DF6,"-")</f>
        <v>#N/A</v>
      </c>
      <c r="DG7" s="24" t="e">
        <f t="shared" ca="1" si="7"/>
        <v>#N/A</v>
      </c>
      <c r="DH7" s="24" t="e">
        <f t="shared" ca="1" si="7"/>
        <v>#N/A</v>
      </c>
      <c r="DI7" s="24" t="e">
        <f ca="1">IF(INDEX($A:$N,DI6,2)=DI17,DI6,"-")</f>
        <v>#N/A</v>
      </c>
      <c r="DJ7" s="24" t="e">
        <f t="shared" ca="1" si="7"/>
        <v>#N/A</v>
      </c>
      <c r="DK7" s="24" t="e">
        <f t="shared" ca="1" si="7"/>
        <v>#N/A</v>
      </c>
      <c r="DL7" s="25" t="e">
        <f t="shared" ca="1" si="7"/>
        <v>#N/A</v>
      </c>
      <c r="DM7" s="23" t="e">
        <f t="shared" ca="1" si="7"/>
        <v>#N/A</v>
      </c>
      <c r="DN7" s="25" t="e">
        <f t="shared" ca="1" si="7"/>
        <v>#N/A</v>
      </c>
      <c r="DO7" s="23" t="e">
        <f t="shared" ca="1" si="7"/>
        <v>#N/A</v>
      </c>
      <c r="DP7" s="25" t="e">
        <f t="shared" ca="1" si="7"/>
        <v>#N/A</v>
      </c>
      <c r="DQ7" s="23" t="e">
        <f t="shared" ca="1" si="7"/>
        <v>#N/A</v>
      </c>
      <c r="DR7" s="25" t="e">
        <f t="shared" ca="1" si="7"/>
        <v>#N/A</v>
      </c>
    </row>
    <row r="8" spans="15:122" x14ac:dyDescent="0.25">
      <c r="O8" s="4" t="s">
        <v>285</v>
      </c>
      <c r="P8" s="17" t="str">
        <f t="shared" ref="P8:BU8" si="8">IFERROR(MID(P18,FIND("(",P18)+1,FIND(")",P18)-FIND("(",P18)-1),"-")</f>
        <v>-</v>
      </c>
      <c r="Q8" s="18" t="str">
        <f t="shared" si="8"/>
        <v>-</v>
      </c>
      <c r="R8" s="18" t="str">
        <f t="shared" si="8"/>
        <v>-</v>
      </c>
      <c r="S8" s="18" t="str">
        <f t="shared" si="8"/>
        <v>-</v>
      </c>
      <c r="T8" s="18" t="str">
        <f t="shared" si="8"/>
        <v>-</v>
      </c>
      <c r="U8" s="18" t="str">
        <f t="shared" si="8"/>
        <v>-</v>
      </c>
      <c r="V8" s="18" t="str">
        <f t="shared" si="8"/>
        <v>-</v>
      </c>
      <c r="W8" s="18" t="str">
        <f t="shared" si="8"/>
        <v>ps</v>
      </c>
      <c r="X8" s="18" t="str">
        <f t="shared" si="8"/>
        <v>-</v>
      </c>
      <c r="Y8" s="19" t="str">
        <f t="shared" si="8"/>
        <v>ps</v>
      </c>
      <c r="Z8" s="18" t="str">
        <f>IFERROR(MID(Z18,FIND("(",Z18)+1,FIND(")",Z18)-FIND("(",Z18)-1),"-")</f>
        <v>-</v>
      </c>
      <c r="AA8" s="18" t="str">
        <f>IFERROR(MID(AA18,FIND("(",AA18)+1,FIND(")",AA18)-FIND("(",AA18)-1),"-")</f>
        <v>ps</v>
      </c>
      <c r="AB8" s="17" t="str">
        <f t="shared" si="8"/>
        <v>-</v>
      </c>
      <c r="AC8" s="18" t="str">
        <f t="shared" si="8"/>
        <v>ps</v>
      </c>
      <c r="AD8" s="18" t="str">
        <f t="shared" si="8"/>
        <v>mV</v>
      </c>
      <c r="AE8" s="18" t="str">
        <f t="shared" si="8"/>
        <v>ps</v>
      </c>
      <c r="AF8" s="18" t="str">
        <f t="shared" si="8"/>
        <v>ps</v>
      </c>
      <c r="AG8" s="18" t="str">
        <f t="shared" si="8"/>
        <v>V</v>
      </c>
      <c r="AH8" s="18" t="str">
        <f t="shared" si="8"/>
        <v>-</v>
      </c>
      <c r="AI8" s="18" t="str">
        <f t="shared" si="8"/>
        <v>-</v>
      </c>
      <c r="AJ8" s="19" t="str">
        <f t="shared" si="8"/>
        <v>-</v>
      </c>
      <c r="AK8" s="17" t="str">
        <f t="shared" si="8"/>
        <v>-</v>
      </c>
      <c r="AL8" s="18" t="str">
        <f t="shared" si="8"/>
        <v>ps</v>
      </c>
      <c r="AM8" s="18" t="str">
        <f t="shared" si="8"/>
        <v>mV</v>
      </c>
      <c r="AN8" s="18" t="str">
        <f t="shared" si="8"/>
        <v>ps</v>
      </c>
      <c r="AO8" s="19" t="str">
        <f t="shared" si="8"/>
        <v>ps</v>
      </c>
      <c r="AP8" s="17" t="str">
        <f t="shared" si="8"/>
        <v>-</v>
      </c>
      <c r="AQ8" s="18" t="str">
        <f t="shared" si="8"/>
        <v>ps</v>
      </c>
      <c r="AR8" s="18" t="str">
        <f t="shared" si="8"/>
        <v>mV</v>
      </c>
      <c r="AS8" s="18" t="str">
        <f t="shared" si="8"/>
        <v>ps</v>
      </c>
      <c r="AT8" s="19" t="str">
        <f t="shared" si="8"/>
        <v>ps</v>
      </c>
      <c r="AU8" s="17" t="str">
        <f t="shared" si="8"/>
        <v>-</v>
      </c>
      <c r="AV8" s="18" t="str">
        <f t="shared" si="8"/>
        <v>ps</v>
      </c>
      <c r="AW8" s="18" t="str">
        <f t="shared" si="8"/>
        <v>mV</v>
      </c>
      <c r="AX8" s="18" t="str">
        <f t="shared" si="8"/>
        <v>ps</v>
      </c>
      <c r="AY8" s="18" t="str">
        <f t="shared" si="8"/>
        <v>ps</v>
      </c>
      <c r="AZ8" s="18" t="str">
        <f t="shared" si="8"/>
        <v>V</v>
      </c>
      <c r="BA8" s="18" t="str">
        <f t="shared" si="8"/>
        <v>-</v>
      </c>
      <c r="BB8" s="18" t="str">
        <f t="shared" si="8"/>
        <v>-</v>
      </c>
      <c r="BC8" s="19" t="str">
        <f t="shared" si="8"/>
        <v>-</v>
      </c>
      <c r="BD8" s="17" t="str">
        <f t="shared" si="8"/>
        <v>-</v>
      </c>
      <c r="BE8" s="18" t="str">
        <f t="shared" si="8"/>
        <v>ps</v>
      </c>
      <c r="BF8" s="18" t="str">
        <f t="shared" si="8"/>
        <v>mV</v>
      </c>
      <c r="BG8" s="18" t="str">
        <f t="shared" si="8"/>
        <v>ps</v>
      </c>
      <c r="BH8" s="19" t="str">
        <f t="shared" si="8"/>
        <v>ps</v>
      </c>
      <c r="BI8" s="17" t="str">
        <f t="shared" si="8"/>
        <v>-</v>
      </c>
      <c r="BJ8" s="18" t="str">
        <f t="shared" si="8"/>
        <v>ps</v>
      </c>
      <c r="BK8" s="18" t="str">
        <f t="shared" si="8"/>
        <v>mV</v>
      </c>
      <c r="BL8" s="18" t="str">
        <f t="shared" si="8"/>
        <v>ps</v>
      </c>
      <c r="BM8" s="19" t="str">
        <f t="shared" si="8"/>
        <v>ps</v>
      </c>
      <c r="BN8" s="17" t="str">
        <f t="shared" si="8"/>
        <v>-</v>
      </c>
      <c r="BO8" s="18" t="str">
        <f t="shared" si="8"/>
        <v>ps</v>
      </c>
      <c r="BP8" s="18" t="str">
        <f t="shared" si="8"/>
        <v>mV</v>
      </c>
      <c r="BQ8" s="18" t="str">
        <f t="shared" si="8"/>
        <v>ps</v>
      </c>
      <c r="BR8" s="18" t="str">
        <f t="shared" si="8"/>
        <v>ps</v>
      </c>
      <c r="BS8" s="18" t="str">
        <f t="shared" si="8"/>
        <v>V</v>
      </c>
      <c r="BT8" s="18" t="str">
        <f t="shared" si="8"/>
        <v>-</v>
      </c>
      <c r="BU8" s="18" t="str">
        <f t="shared" si="8"/>
        <v>-</v>
      </c>
      <c r="BV8" s="19" t="str">
        <f t="shared" ref="BV8:DR8" si="9">IFERROR(MID(BV18,FIND("(",BV18)+1,FIND(")",BV18)-FIND("(",BV18)-1),"-")</f>
        <v>-</v>
      </c>
      <c r="BW8" s="17" t="str">
        <f t="shared" si="9"/>
        <v>-</v>
      </c>
      <c r="BX8" s="18" t="str">
        <f t="shared" si="9"/>
        <v>ps</v>
      </c>
      <c r="BY8" s="18" t="str">
        <f t="shared" si="9"/>
        <v>mV</v>
      </c>
      <c r="BZ8" s="18" t="str">
        <f t="shared" si="9"/>
        <v>ps</v>
      </c>
      <c r="CA8" s="19" t="str">
        <f t="shared" si="9"/>
        <v>ps</v>
      </c>
      <c r="CB8" s="17" t="str">
        <f t="shared" si="9"/>
        <v>-</v>
      </c>
      <c r="CC8" s="18" t="str">
        <f t="shared" si="9"/>
        <v>ps</v>
      </c>
      <c r="CD8" s="18" t="str">
        <f t="shared" si="9"/>
        <v>mV</v>
      </c>
      <c r="CE8" s="18" t="str">
        <f t="shared" si="9"/>
        <v>ps</v>
      </c>
      <c r="CF8" s="19" t="str">
        <f t="shared" si="9"/>
        <v>ps</v>
      </c>
      <c r="CG8" s="17" t="str">
        <f t="shared" si="9"/>
        <v>-</v>
      </c>
      <c r="CH8" s="18" t="str">
        <f>IFERROR(MID(CH18,FIND("(",CH18)+1,FIND(")",CH18)-FIND("(",CH18)-1),"-")</f>
        <v>-</v>
      </c>
      <c r="CI8" s="18" t="str">
        <f t="shared" si="9"/>
        <v>-</v>
      </c>
      <c r="CJ8" s="18" t="str">
        <f t="shared" si="9"/>
        <v>-</v>
      </c>
      <c r="CK8" s="18" t="str">
        <f>IFERROR(MID(CK18,FIND("(",CK18)+1,FIND(")",CK18)-FIND("(",CK18)-1),"-")</f>
        <v>-</v>
      </c>
      <c r="CL8" s="18" t="str">
        <f t="shared" si="9"/>
        <v>-</v>
      </c>
      <c r="CM8" s="18" t="str">
        <f t="shared" si="9"/>
        <v>-</v>
      </c>
      <c r="CN8" s="18" t="str">
        <f t="shared" si="9"/>
        <v>ps</v>
      </c>
      <c r="CO8" s="17" t="str">
        <f t="shared" si="9"/>
        <v>-</v>
      </c>
      <c r="CP8" s="18" t="str">
        <f>IFERROR(MID(CP18,FIND("(",CP18)+1,FIND(")",CP18)-FIND("(",CP18)-1),"-")</f>
        <v>-</v>
      </c>
      <c r="CQ8" s="18" t="str">
        <f t="shared" si="9"/>
        <v>-</v>
      </c>
      <c r="CR8" s="18" t="str">
        <f t="shared" si="9"/>
        <v>-</v>
      </c>
      <c r="CS8" s="18" t="str">
        <f>IFERROR(MID(CS18,FIND("(",CS18)+1,FIND(")",CS18)-FIND("(",CS18)-1),"-")</f>
        <v>-</v>
      </c>
      <c r="CT8" s="18" t="str">
        <f t="shared" si="9"/>
        <v>-</v>
      </c>
      <c r="CU8" s="18" t="str">
        <f t="shared" si="9"/>
        <v>-</v>
      </c>
      <c r="CV8" s="19" t="str">
        <f t="shared" si="9"/>
        <v>ps</v>
      </c>
      <c r="CW8" s="17" t="str">
        <f t="shared" si="9"/>
        <v>-</v>
      </c>
      <c r="CX8" s="18" t="str">
        <f>IFERROR(MID(CX18,FIND("(",CX18)+1,FIND(")",CX18)-FIND("(",CX18)-1),"-")</f>
        <v>-</v>
      </c>
      <c r="CY8" s="18" t="str">
        <f t="shared" si="9"/>
        <v>-</v>
      </c>
      <c r="CZ8" s="18" t="str">
        <f t="shared" si="9"/>
        <v>-</v>
      </c>
      <c r="DA8" s="18" t="str">
        <f>IFERROR(MID(DA18,FIND("(",DA18)+1,FIND(")",DA18)-FIND("(",DA18)-1),"-")</f>
        <v>-</v>
      </c>
      <c r="DB8" s="18" t="str">
        <f t="shared" si="9"/>
        <v>-</v>
      </c>
      <c r="DC8" s="18" t="str">
        <f t="shared" si="9"/>
        <v>-</v>
      </c>
      <c r="DD8" s="19" t="str">
        <f t="shared" si="9"/>
        <v>ps</v>
      </c>
      <c r="DE8" s="17" t="str">
        <f t="shared" si="9"/>
        <v>-</v>
      </c>
      <c r="DF8" s="18" t="str">
        <f>IFERROR(MID(DF18,FIND("(",DF18)+1,FIND(")",DF18)-FIND("(",DF18)-1),"-")</f>
        <v>-</v>
      </c>
      <c r="DG8" s="18" t="str">
        <f t="shared" si="9"/>
        <v>-</v>
      </c>
      <c r="DH8" s="18" t="str">
        <f t="shared" si="9"/>
        <v>-</v>
      </c>
      <c r="DI8" s="18" t="str">
        <f>IFERROR(MID(DI18,FIND("(",DI18)+1,FIND(")",DI18)-FIND("(",DI18)-1),"-")</f>
        <v>-</v>
      </c>
      <c r="DJ8" s="18" t="str">
        <f t="shared" si="9"/>
        <v>-</v>
      </c>
      <c r="DK8" s="18" t="str">
        <f t="shared" si="9"/>
        <v>-</v>
      </c>
      <c r="DL8" s="19" t="str">
        <f t="shared" si="9"/>
        <v>ps</v>
      </c>
      <c r="DM8" s="17" t="str">
        <f t="shared" si="9"/>
        <v>-</v>
      </c>
      <c r="DN8" s="19" t="str">
        <f t="shared" si="9"/>
        <v>ps</v>
      </c>
      <c r="DO8" s="17" t="str">
        <f t="shared" si="9"/>
        <v>-</v>
      </c>
      <c r="DP8" s="19" t="str">
        <f t="shared" si="9"/>
        <v>ps</v>
      </c>
      <c r="DQ8" s="17" t="str">
        <f t="shared" si="9"/>
        <v>-</v>
      </c>
      <c r="DR8" s="19" t="str">
        <f t="shared" si="9"/>
        <v>ps</v>
      </c>
    </row>
    <row r="9" spans="15:122" x14ac:dyDescent="0.25">
      <c r="O9" s="4" t="s">
        <v>292</v>
      </c>
      <c r="P9" s="26" t="s">
        <v>111</v>
      </c>
      <c r="Q9" s="27" t="s">
        <v>111</v>
      </c>
      <c r="R9" s="27" t="s">
        <v>112</v>
      </c>
      <c r="S9" s="27" t="s">
        <v>112</v>
      </c>
      <c r="T9" s="27" t="s">
        <v>301</v>
      </c>
      <c r="U9" s="27" t="s">
        <v>117</v>
      </c>
      <c r="V9" s="27" t="s">
        <v>278</v>
      </c>
      <c r="W9" s="27"/>
      <c r="X9" s="27" t="s">
        <v>278</v>
      </c>
      <c r="Y9" s="28"/>
      <c r="Z9" s="27" t="s">
        <v>278</v>
      </c>
      <c r="AA9" s="27"/>
      <c r="AB9" s="26" t="s">
        <v>117</v>
      </c>
      <c r="AC9" s="27"/>
      <c r="AD9" s="27"/>
      <c r="AE9" s="27"/>
      <c r="AF9" s="27"/>
      <c r="AG9" s="27"/>
      <c r="AH9" s="27" t="s">
        <v>117</v>
      </c>
      <c r="AI9" s="27" t="s">
        <v>111</v>
      </c>
      <c r="AJ9" s="28" t="s">
        <v>111</v>
      </c>
      <c r="AK9" s="26" t="s">
        <v>282</v>
      </c>
      <c r="AL9" s="27"/>
      <c r="AM9" s="27"/>
      <c r="AN9" s="27"/>
      <c r="AO9" s="28"/>
      <c r="AP9" s="26" t="s">
        <v>282</v>
      </c>
      <c r="AQ9" s="27"/>
      <c r="AR9" s="27"/>
      <c r="AS9" s="27"/>
      <c r="AT9" s="28"/>
      <c r="AU9" s="26" t="s">
        <v>117</v>
      </c>
      <c r="AV9" s="27"/>
      <c r="AW9" s="27"/>
      <c r="AX9" s="27"/>
      <c r="AY9" s="27"/>
      <c r="AZ9" s="27"/>
      <c r="BA9" s="27" t="s">
        <v>117</v>
      </c>
      <c r="BB9" s="27" t="s">
        <v>111</v>
      </c>
      <c r="BC9" s="28" t="s">
        <v>111</v>
      </c>
      <c r="BD9" s="26" t="s">
        <v>282</v>
      </c>
      <c r="BE9" s="27"/>
      <c r="BF9" s="27"/>
      <c r="BG9" s="27"/>
      <c r="BH9" s="28"/>
      <c r="BI9" s="26" t="s">
        <v>282</v>
      </c>
      <c r="BJ9" s="27"/>
      <c r="BK9" s="27"/>
      <c r="BL9" s="27"/>
      <c r="BM9" s="28"/>
      <c r="BN9" s="26" t="s">
        <v>117</v>
      </c>
      <c r="BO9" s="27"/>
      <c r="BP9" s="27"/>
      <c r="BQ9" s="27"/>
      <c r="BR9" s="27"/>
      <c r="BS9" s="27"/>
      <c r="BT9" s="27" t="s">
        <v>117</v>
      </c>
      <c r="BU9" s="27" t="s">
        <v>111</v>
      </c>
      <c r="BV9" s="28" t="s">
        <v>111</v>
      </c>
      <c r="BW9" s="26" t="s">
        <v>282</v>
      </c>
      <c r="BX9" s="27"/>
      <c r="BY9" s="27"/>
      <c r="BZ9" s="27"/>
      <c r="CA9" s="28"/>
      <c r="CB9" s="26" t="s">
        <v>282</v>
      </c>
      <c r="CC9" s="27"/>
      <c r="CD9" s="27"/>
      <c r="CE9" s="27"/>
      <c r="CF9" s="28"/>
      <c r="CG9" s="26" t="s">
        <v>117</v>
      </c>
      <c r="CH9" s="27" t="s">
        <v>117</v>
      </c>
      <c r="CI9" s="27" t="s">
        <v>117</v>
      </c>
      <c r="CJ9" s="27" t="s">
        <v>117</v>
      </c>
      <c r="CK9" s="27" t="s">
        <v>117</v>
      </c>
      <c r="CL9" s="27" t="s">
        <v>117</v>
      </c>
      <c r="CM9" s="27" t="s">
        <v>278</v>
      </c>
      <c r="CN9" s="27"/>
      <c r="CO9" s="26" t="s">
        <v>117</v>
      </c>
      <c r="CP9" s="27" t="s">
        <v>117</v>
      </c>
      <c r="CQ9" s="27" t="s">
        <v>117</v>
      </c>
      <c r="CR9" s="27" t="s">
        <v>117</v>
      </c>
      <c r="CS9" s="27" t="s">
        <v>117</v>
      </c>
      <c r="CT9" s="27" t="s">
        <v>117</v>
      </c>
      <c r="CU9" s="27" t="s">
        <v>278</v>
      </c>
      <c r="CV9" s="28"/>
      <c r="CW9" s="26" t="s">
        <v>117</v>
      </c>
      <c r="CX9" s="27" t="s">
        <v>117</v>
      </c>
      <c r="CY9" s="27" t="s">
        <v>117</v>
      </c>
      <c r="CZ9" s="27" t="s">
        <v>117</v>
      </c>
      <c r="DA9" s="27" t="s">
        <v>117</v>
      </c>
      <c r="DB9" s="27" t="s">
        <v>117</v>
      </c>
      <c r="DC9" s="27" t="s">
        <v>278</v>
      </c>
      <c r="DD9" s="28"/>
      <c r="DE9" s="26" t="s">
        <v>117</v>
      </c>
      <c r="DF9" s="27" t="s">
        <v>117</v>
      </c>
      <c r="DG9" s="27" t="s">
        <v>117</v>
      </c>
      <c r="DH9" s="27" t="s">
        <v>117</v>
      </c>
      <c r="DI9" s="27" t="s">
        <v>117</v>
      </c>
      <c r="DJ9" s="27" t="s">
        <v>117</v>
      </c>
      <c r="DK9" s="27" t="s">
        <v>278</v>
      </c>
      <c r="DL9" s="28"/>
      <c r="DM9" s="26" t="s">
        <v>283</v>
      </c>
      <c r="DN9" s="28"/>
      <c r="DO9" s="26" t="s">
        <v>283</v>
      </c>
      <c r="DP9" s="28"/>
      <c r="DQ9" s="26" t="s">
        <v>283</v>
      </c>
      <c r="DR9" s="28"/>
    </row>
    <row r="10" spans="15:122" x14ac:dyDescent="0.25">
      <c r="O10" s="11">
        <v>1</v>
      </c>
      <c r="P10" s="29" t="e">
        <f t="shared" ref="P10:Y14" ca="1" si="10">IF(P$7="-","-",IF(ISBLANK(INDEX($A:$N, P$7,$O10+3)),"",INDEX($A:$N, P$7,$O10+3)))</f>
        <v>#N/A</v>
      </c>
      <c r="Q10" s="30" t="e">
        <f t="shared" ca="1" si="10"/>
        <v>#N/A</v>
      </c>
      <c r="R10" s="30" t="e">
        <f t="shared" ca="1" si="10"/>
        <v>#N/A</v>
      </c>
      <c r="S10" s="30" t="e">
        <f t="shared" ca="1" si="10"/>
        <v>#N/A</v>
      </c>
      <c r="T10" s="30" t="e">
        <f t="shared" ca="1" si="10"/>
        <v>#N/A</v>
      </c>
      <c r="U10" s="30" t="e">
        <f t="shared" ca="1" si="10"/>
        <v>#N/A</v>
      </c>
      <c r="V10" s="30" t="e">
        <f t="shared" ca="1" si="10"/>
        <v>#N/A</v>
      </c>
      <c r="W10" s="30" t="e">
        <f t="shared" ca="1" si="10"/>
        <v>#N/A</v>
      </c>
      <c r="X10" s="30" t="e">
        <f t="shared" ca="1" si="10"/>
        <v>#N/A</v>
      </c>
      <c r="Y10" s="31" t="e">
        <f t="shared" ca="1" si="10"/>
        <v>#N/A</v>
      </c>
      <c r="Z10" s="30" t="e">
        <f t="shared" ref="Z10:AA13" ca="1" si="11">IF(Z$7="-","-",IF(ISBLANK(INDEX($A:$N, Z$7,$O10+3)),"",INDEX($A:$N, Z$7,$O10+3)))</f>
        <v>#N/A</v>
      </c>
      <c r="AA10" s="30" t="e">
        <f t="shared" ca="1" si="11"/>
        <v>#N/A</v>
      </c>
      <c r="AB10" s="29" t="e">
        <f t="shared" ref="AB10:AK14" ca="1" si="12">IF(AB$7="-","-",IF(ISBLANK(INDEX($A:$N, AB$7,$O10+3)),"",INDEX($A:$N, AB$7,$O10+3)))</f>
        <v>#N/A</v>
      </c>
      <c r="AC10" s="30" t="e">
        <f t="shared" ca="1" si="12"/>
        <v>#N/A</v>
      </c>
      <c r="AD10" s="30" t="e">
        <f t="shared" ca="1" si="12"/>
        <v>#N/A</v>
      </c>
      <c r="AE10" s="30" t="e">
        <f t="shared" ca="1" si="12"/>
        <v>#N/A</v>
      </c>
      <c r="AF10" s="30" t="e">
        <f t="shared" ca="1" si="12"/>
        <v>#N/A</v>
      </c>
      <c r="AG10" s="30" t="e">
        <f t="shared" ca="1" si="12"/>
        <v>#N/A</v>
      </c>
      <c r="AH10" s="30" t="e">
        <f t="shared" ca="1" si="12"/>
        <v>#N/A</v>
      </c>
      <c r="AI10" s="30" t="e">
        <f t="shared" ca="1" si="12"/>
        <v>#N/A</v>
      </c>
      <c r="AJ10" s="31" t="e">
        <f t="shared" ca="1" si="12"/>
        <v>#N/A</v>
      </c>
      <c r="AK10" s="29" t="e">
        <f t="shared" ca="1" si="12"/>
        <v>#N/A</v>
      </c>
      <c r="AL10" s="30" t="e">
        <f t="shared" ref="AL10:AU14" ca="1" si="13">IF(AL$7="-","-",IF(ISBLANK(INDEX($A:$N, AL$7,$O10+3)),"",INDEX($A:$N, AL$7,$O10+3)))</f>
        <v>#N/A</v>
      </c>
      <c r="AM10" s="30" t="e">
        <f t="shared" ca="1" si="13"/>
        <v>#N/A</v>
      </c>
      <c r="AN10" s="30" t="e">
        <f t="shared" ca="1" si="13"/>
        <v>#N/A</v>
      </c>
      <c r="AO10" s="31" t="e">
        <f t="shared" ca="1" si="13"/>
        <v>#N/A</v>
      </c>
      <c r="AP10" s="29" t="e">
        <f t="shared" ca="1" si="13"/>
        <v>#N/A</v>
      </c>
      <c r="AQ10" s="30" t="e">
        <f t="shared" ca="1" si="13"/>
        <v>#N/A</v>
      </c>
      <c r="AR10" s="30" t="e">
        <f t="shared" ca="1" si="13"/>
        <v>#N/A</v>
      </c>
      <c r="AS10" s="30" t="e">
        <f t="shared" ca="1" si="13"/>
        <v>#N/A</v>
      </c>
      <c r="AT10" s="31" t="e">
        <f t="shared" ca="1" si="13"/>
        <v>#N/A</v>
      </c>
      <c r="AU10" s="29" t="e">
        <f t="shared" ca="1" si="13"/>
        <v>#N/A</v>
      </c>
      <c r="AV10" s="30" t="e">
        <f t="shared" ref="AV10:BE14" ca="1" si="14">IF(AV$7="-","-",IF(ISBLANK(INDEX($A:$N, AV$7,$O10+3)),"",INDEX($A:$N, AV$7,$O10+3)))</f>
        <v>#N/A</v>
      </c>
      <c r="AW10" s="30" t="e">
        <f t="shared" ca="1" si="14"/>
        <v>#N/A</v>
      </c>
      <c r="AX10" s="30" t="e">
        <f t="shared" ca="1" si="14"/>
        <v>#N/A</v>
      </c>
      <c r="AY10" s="30" t="e">
        <f t="shared" ca="1" si="14"/>
        <v>#N/A</v>
      </c>
      <c r="AZ10" s="30" t="e">
        <f t="shared" ca="1" si="14"/>
        <v>#N/A</v>
      </c>
      <c r="BA10" s="30" t="e">
        <f t="shared" ca="1" si="14"/>
        <v>#N/A</v>
      </c>
      <c r="BB10" s="30" t="e">
        <f t="shared" ca="1" si="14"/>
        <v>#N/A</v>
      </c>
      <c r="BC10" s="31" t="e">
        <f t="shared" ca="1" si="14"/>
        <v>#N/A</v>
      </c>
      <c r="BD10" s="29" t="e">
        <f t="shared" ca="1" si="14"/>
        <v>#N/A</v>
      </c>
      <c r="BE10" s="30" t="e">
        <f t="shared" ca="1" si="14"/>
        <v>#N/A</v>
      </c>
      <c r="BF10" s="30" t="e">
        <f t="shared" ref="BF10:BO14" ca="1" si="15">IF(BF$7="-","-",IF(ISBLANK(INDEX($A:$N, BF$7,$O10+3)),"",INDEX($A:$N, BF$7,$O10+3)))</f>
        <v>#N/A</v>
      </c>
      <c r="BG10" s="30" t="e">
        <f t="shared" ca="1" si="15"/>
        <v>#N/A</v>
      </c>
      <c r="BH10" s="31" t="e">
        <f t="shared" ca="1" si="15"/>
        <v>#N/A</v>
      </c>
      <c r="BI10" s="29" t="e">
        <f t="shared" ca="1" si="15"/>
        <v>#N/A</v>
      </c>
      <c r="BJ10" s="30" t="e">
        <f t="shared" ca="1" si="15"/>
        <v>#N/A</v>
      </c>
      <c r="BK10" s="30" t="e">
        <f t="shared" ca="1" si="15"/>
        <v>#N/A</v>
      </c>
      <c r="BL10" s="30" t="e">
        <f t="shared" ca="1" si="15"/>
        <v>#N/A</v>
      </c>
      <c r="BM10" s="31" t="e">
        <f t="shared" ca="1" si="15"/>
        <v>#N/A</v>
      </c>
      <c r="BN10" s="29" t="e">
        <f t="shared" ca="1" si="15"/>
        <v>#N/A</v>
      </c>
      <c r="BO10" s="30" t="e">
        <f t="shared" ca="1" si="15"/>
        <v>#N/A</v>
      </c>
      <c r="BP10" s="30" t="e">
        <f t="shared" ref="BP10:CE14" ca="1" si="16">IF(BP$7="-","-",IF(ISBLANK(INDEX($A:$N, BP$7,$O10+3)),"",INDEX($A:$N, BP$7,$O10+3)))</f>
        <v>#N/A</v>
      </c>
      <c r="BQ10" s="30" t="e">
        <f t="shared" ca="1" si="16"/>
        <v>#N/A</v>
      </c>
      <c r="BR10" s="30" t="e">
        <f t="shared" ca="1" si="16"/>
        <v>#N/A</v>
      </c>
      <c r="BS10" s="30" t="e">
        <f t="shared" ca="1" si="16"/>
        <v>#N/A</v>
      </c>
      <c r="BT10" s="30" t="e">
        <f t="shared" ca="1" si="16"/>
        <v>#N/A</v>
      </c>
      <c r="BU10" s="30" t="e">
        <f t="shared" ca="1" si="16"/>
        <v>#N/A</v>
      </c>
      <c r="BV10" s="31" t="e">
        <f t="shared" ca="1" si="16"/>
        <v>#N/A</v>
      </c>
      <c r="BW10" s="29" t="e">
        <f t="shared" ca="1" si="16"/>
        <v>#N/A</v>
      </c>
      <c r="BX10" s="30" t="e">
        <f t="shared" ca="1" si="16"/>
        <v>#N/A</v>
      </c>
      <c r="BY10" s="30" t="e">
        <f t="shared" ca="1" si="16"/>
        <v>#N/A</v>
      </c>
      <c r="BZ10" s="30" t="e">
        <f t="shared" ca="1" si="16"/>
        <v>#N/A</v>
      </c>
      <c r="CA10" s="31" t="e">
        <f t="shared" ca="1" si="16"/>
        <v>#N/A</v>
      </c>
      <c r="CB10" s="29" t="e">
        <f t="shared" ca="1" si="16"/>
        <v>#N/A</v>
      </c>
      <c r="CC10" s="30" t="e">
        <f t="shared" ca="1" si="16"/>
        <v>#N/A</v>
      </c>
      <c r="CD10" s="30" t="e">
        <f t="shared" ca="1" si="16"/>
        <v>#N/A</v>
      </c>
      <c r="CE10" s="30" t="e">
        <f t="shared" ca="1" si="16"/>
        <v>#N/A</v>
      </c>
      <c r="CF10" s="31" t="e">
        <f t="shared" ref="CF10:CG14" ca="1" si="17">IF(CF$7="-","-",IF(ISBLANK(INDEX($A:$N, CF$7,$O10+3)),"",INDEX($A:$N, CF$7,$O10+3)))</f>
        <v>#N/A</v>
      </c>
      <c r="CG10" s="29" t="e">
        <f t="shared" ca="1" si="17"/>
        <v>#N/A</v>
      </c>
      <c r="CH10" s="64" t="e">
        <f ca="1">IF(CH$7="-","-",IF(ISBLANK(INDEX($A:$N, CH$7,$O10*2+2)),"",INDEX($A:$N, CH$7,$O10*2+2)))</f>
        <v>#N/A</v>
      </c>
      <c r="CI10" s="30" t="e">
        <f t="shared" ref="CI10:CJ14" ca="1" si="18">IF(CI$7="-","-",IF(ISBLANK(INDEX($A:$N, CI$7,$O10+3)),"",INDEX($A:$N, CI$7,$O10+3)))</f>
        <v>#N/A</v>
      </c>
      <c r="CJ10" s="30" t="e">
        <f t="shared" ca="1" si="18"/>
        <v>#N/A</v>
      </c>
      <c r="CK10" s="64" t="e">
        <f ca="1">IF(CK$7="-","-",IF(ISBLANK(INDEX($A:$N, CK$7,$O10*2+2)),"",INDEX($A:$N, CK$7,$O10*2+2)))</f>
        <v>#N/A</v>
      </c>
      <c r="CL10" s="30" t="e">
        <f t="shared" ref="CL10:CO14" ca="1" si="19">IF(CL$7="-","-",IF(ISBLANK(INDEX($A:$N, CL$7,$O10+3)),"",INDEX($A:$N, CL$7,$O10+3)))</f>
        <v>#N/A</v>
      </c>
      <c r="CM10" s="30" t="e">
        <f t="shared" ca="1" si="19"/>
        <v>#N/A</v>
      </c>
      <c r="CN10" s="30" t="e">
        <f t="shared" ca="1" si="19"/>
        <v>#N/A</v>
      </c>
      <c r="CO10" s="29" t="e">
        <f t="shared" ca="1" si="19"/>
        <v>#N/A</v>
      </c>
      <c r="CP10" s="64" t="e">
        <f ca="1">IF(CP$7="-","-",IF(ISBLANK(INDEX($A:$N, CP$7,$O10*2+2)),"",INDEX($A:$N, CP$7,$O10*2+2)))</f>
        <v>#N/A</v>
      </c>
      <c r="CQ10" s="30" t="e">
        <f t="shared" ref="CQ10:CR14" ca="1" si="20">IF(CQ$7="-","-",IF(ISBLANK(INDEX($A:$N, CQ$7,$O10+3)),"",INDEX($A:$N, CQ$7,$O10+3)))</f>
        <v>#N/A</v>
      </c>
      <c r="CR10" s="30" t="e">
        <f t="shared" ca="1" si="20"/>
        <v>#N/A</v>
      </c>
      <c r="CS10" s="64" t="e">
        <f ca="1">IF(CS$7="-","-",IF(ISBLANK(INDEX($A:$N, CS$7,$O10*2+2)),"",INDEX($A:$N, CS$7,$O10*2+2)))</f>
        <v>#N/A</v>
      </c>
      <c r="CT10" s="30" t="e">
        <f t="shared" ref="CT10:CW14" ca="1" si="21">IF(CT$7="-","-",IF(ISBLANK(INDEX($A:$N, CT$7,$O10+3)),"",INDEX($A:$N, CT$7,$O10+3)))</f>
        <v>#N/A</v>
      </c>
      <c r="CU10" s="30" t="e">
        <f t="shared" ca="1" si="21"/>
        <v>#N/A</v>
      </c>
      <c r="CV10" s="31" t="e">
        <f t="shared" ca="1" si="21"/>
        <v>#N/A</v>
      </c>
      <c r="CW10" s="29" t="e">
        <f t="shared" ca="1" si="21"/>
        <v>#N/A</v>
      </c>
      <c r="CX10" s="64" t="e">
        <f ca="1">IF(CX$7="-","-",IF(ISBLANK(INDEX($A:$N, CX$7,$O10*2+2)),"",INDEX($A:$N, CX$7,$O10*2+2)))</f>
        <v>#N/A</v>
      </c>
      <c r="CY10" s="30" t="e">
        <f t="shared" ref="CY10:CZ14" ca="1" si="22">IF(CY$7="-","-",IF(ISBLANK(INDEX($A:$N, CY$7,$O10+3)),"",INDEX($A:$N, CY$7,$O10+3)))</f>
        <v>#N/A</v>
      </c>
      <c r="CZ10" s="30" t="e">
        <f t="shared" ca="1" si="22"/>
        <v>#N/A</v>
      </c>
      <c r="DA10" s="64" t="e">
        <f ca="1">IF(DA$7="-","-",IF(ISBLANK(INDEX($A:$N, DA$7,$O10*2+2)),"",INDEX($A:$N, DA$7,$O10*2+2)))</f>
        <v>#N/A</v>
      </c>
      <c r="DB10" s="30" t="e">
        <f t="shared" ref="DB10:DE14" ca="1" si="23">IF(DB$7="-","-",IF(ISBLANK(INDEX($A:$N, DB$7,$O10+3)),"",INDEX($A:$N, DB$7,$O10+3)))</f>
        <v>#N/A</v>
      </c>
      <c r="DC10" s="30" t="e">
        <f t="shared" ca="1" si="23"/>
        <v>#N/A</v>
      </c>
      <c r="DD10" s="31" t="e">
        <f t="shared" ca="1" si="23"/>
        <v>#N/A</v>
      </c>
      <c r="DE10" s="29" t="e">
        <f t="shared" ca="1" si="23"/>
        <v>#N/A</v>
      </c>
      <c r="DF10" s="64" t="e">
        <f ca="1">IF(DF$7="-","-",IF(ISBLANK(INDEX($A:$N, DF$7,$O10*2+2)),"",INDEX($A:$N, DF$7,$O10*2+2)))</f>
        <v>#N/A</v>
      </c>
      <c r="DG10" s="30" t="e">
        <f t="shared" ref="DG10:DH14" ca="1" si="24">IF(DG$7="-","-",IF(ISBLANK(INDEX($A:$N, DG$7,$O10+3)),"",INDEX($A:$N, DG$7,$O10+3)))</f>
        <v>#N/A</v>
      </c>
      <c r="DH10" s="30" t="e">
        <f t="shared" ca="1" si="24"/>
        <v>#N/A</v>
      </c>
      <c r="DI10" s="64" t="e">
        <f ca="1">IF(DI$7="-","-",IF(ISBLANK(INDEX($A:$N, DI$7,$O10*2+2)),"",INDEX($A:$N, DI$7,$O10*2+2)))</f>
        <v>#N/A</v>
      </c>
      <c r="DJ10" s="30" t="e">
        <f t="shared" ref="DJ10:DR14" ca="1" si="25">IF(DJ$7="-","-",IF(ISBLANK(INDEX($A:$N, DJ$7,$O10+3)),"",INDEX($A:$N, DJ$7,$O10+3)))</f>
        <v>#N/A</v>
      </c>
      <c r="DK10" s="30" t="e">
        <f t="shared" ca="1" si="25"/>
        <v>#N/A</v>
      </c>
      <c r="DL10" s="31" t="e">
        <f t="shared" ca="1" si="25"/>
        <v>#N/A</v>
      </c>
      <c r="DM10" s="29" t="e">
        <f t="shared" ca="1" si="25"/>
        <v>#N/A</v>
      </c>
      <c r="DN10" s="31" t="e">
        <f t="shared" ca="1" si="25"/>
        <v>#N/A</v>
      </c>
      <c r="DO10" s="29" t="e">
        <f t="shared" ca="1" si="25"/>
        <v>#N/A</v>
      </c>
      <c r="DP10" s="31" t="e">
        <f t="shared" ca="1" si="25"/>
        <v>#N/A</v>
      </c>
      <c r="DQ10" s="29" t="e">
        <f t="shared" ca="1" si="25"/>
        <v>#N/A</v>
      </c>
      <c r="DR10" s="31" t="e">
        <f t="shared" ca="1" si="25"/>
        <v>#N/A</v>
      </c>
    </row>
    <row r="11" spans="15:122" x14ac:dyDescent="0.25">
      <c r="O11" s="11">
        <v>2</v>
      </c>
      <c r="P11" s="29" t="e">
        <f t="shared" ca="1" si="10"/>
        <v>#N/A</v>
      </c>
      <c r="Q11" s="30" t="e">
        <f t="shared" ca="1" si="10"/>
        <v>#N/A</v>
      </c>
      <c r="R11" s="30" t="e">
        <f t="shared" ca="1" si="10"/>
        <v>#N/A</v>
      </c>
      <c r="S11" s="30" t="e">
        <f t="shared" ca="1" si="10"/>
        <v>#N/A</v>
      </c>
      <c r="T11" s="30" t="e">
        <f t="shared" ca="1" si="10"/>
        <v>#N/A</v>
      </c>
      <c r="U11" s="30" t="e">
        <f t="shared" ca="1" si="10"/>
        <v>#N/A</v>
      </c>
      <c r="V11" s="30" t="e">
        <f t="shared" ca="1" si="10"/>
        <v>#N/A</v>
      </c>
      <c r="W11" s="30" t="e">
        <f t="shared" ca="1" si="10"/>
        <v>#N/A</v>
      </c>
      <c r="X11" s="30" t="e">
        <f t="shared" ca="1" si="10"/>
        <v>#N/A</v>
      </c>
      <c r="Y11" s="31" t="e">
        <f t="shared" ca="1" si="10"/>
        <v>#N/A</v>
      </c>
      <c r="Z11" s="30" t="e">
        <f t="shared" ca="1" si="11"/>
        <v>#N/A</v>
      </c>
      <c r="AA11" s="30" t="e">
        <f t="shared" ca="1" si="11"/>
        <v>#N/A</v>
      </c>
      <c r="AB11" s="29" t="e">
        <f t="shared" ca="1" si="12"/>
        <v>#N/A</v>
      </c>
      <c r="AC11" s="30" t="e">
        <f t="shared" ca="1" si="12"/>
        <v>#N/A</v>
      </c>
      <c r="AD11" s="30" t="e">
        <f t="shared" ca="1" si="12"/>
        <v>#N/A</v>
      </c>
      <c r="AE11" s="30" t="e">
        <f t="shared" ca="1" si="12"/>
        <v>#N/A</v>
      </c>
      <c r="AF11" s="30" t="e">
        <f t="shared" ca="1" si="12"/>
        <v>#N/A</v>
      </c>
      <c r="AG11" s="30" t="e">
        <f t="shared" ca="1" si="12"/>
        <v>#N/A</v>
      </c>
      <c r="AH11" s="30" t="e">
        <f t="shared" ca="1" si="12"/>
        <v>#N/A</v>
      </c>
      <c r="AI11" s="30" t="e">
        <f t="shared" ca="1" si="12"/>
        <v>#N/A</v>
      </c>
      <c r="AJ11" s="31" t="e">
        <f t="shared" ca="1" si="12"/>
        <v>#N/A</v>
      </c>
      <c r="AK11" s="29" t="e">
        <f t="shared" ca="1" si="12"/>
        <v>#N/A</v>
      </c>
      <c r="AL11" s="30" t="e">
        <f t="shared" ca="1" si="13"/>
        <v>#N/A</v>
      </c>
      <c r="AM11" s="30" t="e">
        <f t="shared" ca="1" si="13"/>
        <v>#N/A</v>
      </c>
      <c r="AN11" s="30" t="e">
        <f t="shared" ca="1" si="13"/>
        <v>#N/A</v>
      </c>
      <c r="AO11" s="31" t="e">
        <f t="shared" ca="1" si="13"/>
        <v>#N/A</v>
      </c>
      <c r="AP11" s="29" t="e">
        <f t="shared" ca="1" si="13"/>
        <v>#N/A</v>
      </c>
      <c r="AQ11" s="30" t="e">
        <f t="shared" ca="1" si="13"/>
        <v>#N/A</v>
      </c>
      <c r="AR11" s="30" t="e">
        <f t="shared" ca="1" si="13"/>
        <v>#N/A</v>
      </c>
      <c r="AS11" s="30" t="e">
        <f t="shared" ca="1" si="13"/>
        <v>#N/A</v>
      </c>
      <c r="AT11" s="31" t="e">
        <f t="shared" ca="1" si="13"/>
        <v>#N/A</v>
      </c>
      <c r="AU11" s="29" t="e">
        <f t="shared" ca="1" si="13"/>
        <v>#N/A</v>
      </c>
      <c r="AV11" s="30" t="e">
        <f t="shared" ca="1" si="14"/>
        <v>#N/A</v>
      </c>
      <c r="AW11" s="30" t="e">
        <f t="shared" ca="1" si="14"/>
        <v>#N/A</v>
      </c>
      <c r="AX11" s="30" t="e">
        <f t="shared" ca="1" si="14"/>
        <v>#N/A</v>
      </c>
      <c r="AY11" s="30" t="e">
        <f t="shared" ca="1" si="14"/>
        <v>#N/A</v>
      </c>
      <c r="AZ11" s="30" t="e">
        <f t="shared" ca="1" si="14"/>
        <v>#N/A</v>
      </c>
      <c r="BA11" s="30" t="e">
        <f t="shared" ca="1" si="14"/>
        <v>#N/A</v>
      </c>
      <c r="BB11" s="30" t="e">
        <f t="shared" ca="1" si="14"/>
        <v>#N/A</v>
      </c>
      <c r="BC11" s="31" t="e">
        <f t="shared" ca="1" si="14"/>
        <v>#N/A</v>
      </c>
      <c r="BD11" s="29" t="e">
        <f t="shared" ca="1" si="14"/>
        <v>#N/A</v>
      </c>
      <c r="BE11" s="30" t="e">
        <f t="shared" ca="1" si="14"/>
        <v>#N/A</v>
      </c>
      <c r="BF11" s="30" t="e">
        <f t="shared" ca="1" si="15"/>
        <v>#N/A</v>
      </c>
      <c r="BG11" s="30" t="e">
        <f t="shared" ca="1" si="15"/>
        <v>#N/A</v>
      </c>
      <c r="BH11" s="31" t="e">
        <f t="shared" ca="1" si="15"/>
        <v>#N/A</v>
      </c>
      <c r="BI11" s="29" t="e">
        <f t="shared" ca="1" si="15"/>
        <v>#N/A</v>
      </c>
      <c r="BJ11" s="30" t="e">
        <f t="shared" ca="1" si="15"/>
        <v>#N/A</v>
      </c>
      <c r="BK11" s="30" t="e">
        <f t="shared" ca="1" si="15"/>
        <v>#N/A</v>
      </c>
      <c r="BL11" s="30" t="e">
        <f t="shared" ca="1" si="15"/>
        <v>#N/A</v>
      </c>
      <c r="BM11" s="31" t="e">
        <f t="shared" ca="1" si="15"/>
        <v>#N/A</v>
      </c>
      <c r="BN11" s="29" t="e">
        <f t="shared" ca="1" si="15"/>
        <v>#N/A</v>
      </c>
      <c r="BO11" s="30" t="e">
        <f t="shared" ca="1" si="15"/>
        <v>#N/A</v>
      </c>
      <c r="BP11" s="30" t="e">
        <f t="shared" ca="1" si="16"/>
        <v>#N/A</v>
      </c>
      <c r="BQ11" s="30" t="e">
        <f t="shared" ca="1" si="16"/>
        <v>#N/A</v>
      </c>
      <c r="BR11" s="30" t="e">
        <f t="shared" ca="1" si="16"/>
        <v>#N/A</v>
      </c>
      <c r="BS11" s="30" t="e">
        <f t="shared" ca="1" si="16"/>
        <v>#N/A</v>
      </c>
      <c r="BT11" s="30" t="e">
        <f t="shared" ca="1" si="16"/>
        <v>#N/A</v>
      </c>
      <c r="BU11" s="30" t="e">
        <f t="shared" ca="1" si="16"/>
        <v>#N/A</v>
      </c>
      <c r="BV11" s="31" t="e">
        <f t="shared" ref="BV11:CE14" ca="1" si="26">IF(BV$7="-","-",IF(ISBLANK(INDEX($A:$N, BV$7,$O11+3)),"",INDEX($A:$N, BV$7,$O11+3)))</f>
        <v>#N/A</v>
      </c>
      <c r="BW11" s="29" t="e">
        <f t="shared" ca="1" si="26"/>
        <v>#N/A</v>
      </c>
      <c r="BX11" s="30" t="e">
        <f t="shared" ca="1" si="26"/>
        <v>#N/A</v>
      </c>
      <c r="BY11" s="30" t="e">
        <f t="shared" ca="1" si="26"/>
        <v>#N/A</v>
      </c>
      <c r="BZ11" s="30" t="e">
        <f t="shared" ca="1" si="26"/>
        <v>#N/A</v>
      </c>
      <c r="CA11" s="31" t="e">
        <f t="shared" ca="1" si="26"/>
        <v>#N/A</v>
      </c>
      <c r="CB11" s="29" t="e">
        <f t="shared" ca="1" si="26"/>
        <v>#N/A</v>
      </c>
      <c r="CC11" s="30" t="e">
        <f t="shared" ca="1" si="26"/>
        <v>#N/A</v>
      </c>
      <c r="CD11" s="30" t="e">
        <f t="shared" ca="1" si="26"/>
        <v>#N/A</v>
      </c>
      <c r="CE11" s="30" t="e">
        <f t="shared" ca="1" si="26"/>
        <v>#N/A</v>
      </c>
      <c r="CF11" s="31" t="e">
        <f t="shared" ca="1" si="17"/>
        <v>#N/A</v>
      </c>
      <c r="CG11" s="29" t="e">
        <f t="shared" ca="1" si="17"/>
        <v>#N/A</v>
      </c>
      <c r="CH11" s="64" t="e">
        <f ca="1">IF(CH$7="-","-",IF(ISBLANK(INDEX($A:$N, CH$7,$O11*2+2)),"",INDEX($A:$N, CH$7,$O11*2+2)))</f>
        <v>#N/A</v>
      </c>
      <c r="CI11" s="30" t="e">
        <f t="shared" ca="1" si="18"/>
        <v>#N/A</v>
      </c>
      <c r="CJ11" s="30" t="e">
        <f t="shared" ca="1" si="18"/>
        <v>#N/A</v>
      </c>
      <c r="CK11" s="64" t="e">
        <f ca="1">IF(CK$7="-","-",IF(ISBLANK(INDEX($A:$N, CK$7,$O11*2+2)),"",INDEX($A:$N, CK$7,$O11*2+2)))</f>
        <v>#N/A</v>
      </c>
      <c r="CL11" s="30" t="e">
        <f t="shared" ca="1" si="19"/>
        <v>#N/A</v>
      </c>
      <c r="CM11" s="30" t="e">
        <f t="shared" ca="1" si="19"/>
        <v>#N/A</v>
      </c>
      <c r="CN11" s="30" t="e">
        <f t="shared" ca="1" si="19"/>
        <v>#N/A</v>
      </c>
      <c r="CO11" s="29" t="e">
        <f t="shared" ca="1" si="19"/>
        <v>#N/A</v>
      </c>
      <c r="CP11" s="64" t="e">
        <f ca="1">IF(CP$7="-","-",IF(ISBLANK(INDEX($A:$N, CP$7,$O11*2+2)),"",INDEX($A:$N, CP$7,$O11*2+2)))</f>
        <v>#N/A</v>
      </c>
      <c r="CQ11" s="30" t="e">
        <f t="shared" ca="1" si="20"/>
        <v>#N/A</v>
      </c>
      <c r="CR11" s="30" t="e">
        <f t="shared" ca="1" si="20"/>
        <v>#N/A</v>
      </c>
      <c r="CS11" s="64" t="e">
        <f ca="1">IF(CS$7="-","-",IF(ISBLANK(INDEX($A:$N, CS$7,$O11*2+2)),"",INDEX($A:$N, CS$7,$O11*2+2)))</f>
        <v>#N/A</v>
      </c>
      <c r="CT11" s="30" t="e">
        <f t="shared" ca="1" si="21"/>
        <v>#N/A</v>
      </c>
      <c r="CU11" s="30" t="e">
        <f t="shared" ca="1" si="21"/>
        <v>#N/A</v>
      </c>
      <c r="CV11" s="31" t="e">
        <f t="shared" ca="1" si="21"/>
        <v>#N/A</v>
      </c>
      <c r="CW11" s="29" t="e">
        <f t="shared" ca="1" si="21"/>
        <v>#N/A</v>
      </c>
      <c r="CX11" s="64" t="e">
        <f ca="1">IF(CX$7="-","-",IF(ISBLANK(INDEX($A:$N, CX$7,$O11*2+2)),"",INDEX($A:$N, CX$7,$O11*2+2)))</f>
        <v>#N/A</v>
      </c>
      <c r="CY11" s="30" t="e">
        <f t="shared" ca="1" si="22"/>
        <v>#N/A</v>
      </c>
      <c r="CZ11" s="30" t="e">
        <f t="shared" ca="1" si="22"/>
        <v>#N/A</v>
      </c>
      <c r="DA11" s="64" t="e">
        <f ca="1">IF(DA$7="-","-",IF(ISBLANK(INDEX($A:$N, DA$7,$O11*2+2)),"",INDEX($A:$N, DA$7,$O11*2+2)))</f>
        <v>#N/A</v>
      </c>
      <c r="DB11" s="30" t="e">
        <f t="shared" ca="1" si="23"/>
        <v>#N/A</v>
      </c>
      <c r="DC11" s="30" t="e">
        <f t="shared" ca="1" si="23"/>
        <v>#N/A</v>
      </c>
      <c r="DD11" s="31" t="e">
        <f t="shared" ca="1" si="23"/>
        <v>#N/A</v>
      </c>
      <c r="DE11" s="29" t="e">
        <f t="shared" ca="1" si="23"/>
        <v>#N/A</v>
      </c>
      <c r="DF11" s="64" t="e">
        <f ca="1">IF(DF$7="-","-",IF(ISBLANK(INDEX($A:$N, DF$7,$O11*2+2)),"",INDEX($A:$N, DF$7,$O11*2+2)))</f>
        <v>#N/A</v>
      </c>
      <c r="DG11" s="30" t="e">
        <f t="shared" ca="1" si="24"/>
        <v>#N/A</v>
      </c>
      <c r="DH11" s="30" t="e">
        <f t="shared" ca="1" si="24"/>
        <v>#N/A</v>
      </c>
      <c r="DI11" s="64" t="e">
        <f ca="1">IF(DI$7="-","-",IF(ISBLANK(INDEX($A:$N, DI$7,$O11*2+2)),"",INDEX($A:$N, DI$7,$O11*2+2)))</f>
        <v>#N/A</v>
      </c>
      <c r="DJ11" s="30" t="e">
        <f t="shared" ca="1" si="25"/>
        <v>#N/A</v>
      </c>
      <c r="DK11" s="30" t="e">
        <f t="shared" ca="1" si="25"/>
        <v>#N/A</v>
      </c>
      <c r="DL11" s="31" t="e">
        <f t="shared" ca="1" si="25"/>
        <v>#N/A</v>
      </c>
      <c r="DM11" s="29" t="e">
        <f t="shared" ca="1" si="25"/>
        <v>#N/A</v>
      </c>
      <c r="DN11" s="31" t="e">
        <f t="shared" ca="1" si="25"/>
        <v>#N/A</v>
      </c>
      <c r="DO11" s="29" t="e">
        <f t="shared" ca="1" si="25"/>
        <v>#N/A</v>
      </c>
      <c r="DP11" s="31" t="e">
        <f t="shared" ca="1" si="25"/>
        <v>#N/A</v>
      </c>
      <c r="DQ11" s="29" t="e">
        <f t="shared" ca="1" si="25"/>
        <v>#N/A</v>
      </c>
      <c r="DR11" s="31" t="e">
        <f t="shared" ca="1" si="25"/>
        <v>#N/A</v>
      </c>
    </row>
    <row r="12" spans="15:122" x14ac:dyDescent="0.25">
      <c r="O12" s="11">
        <v>3</v>
      </c>
      <c r="P12" s="23" t="e">
        <f t="shared" ca="1" si="10"/>
        <v>#N/A</v>
      </c>
      <c r="Q12" s="24" t="e">
        <f t="shared" ca="1" si="10"/>
        <v>#N/A</v>
      </c>
      <c r="R12" s="24" t="e">
        <f t="shared" ca="1" si="10"/>
        <v>#N/A</v>
      </c>
      <c r="S12" s="24" t="e">
        <f t="shared" ca="1" si="10"/>
        <v>#N/A</v>
      </c>
      <c r="T12" s="24" t="e">
        <f t="shared" ca="1" si="10"/>
        <v>#N/A</v>
      </c>
      <c r="U12" s="24" t="e">
        <f t="shared" ca="1" si="10"/>
        <v>#N/A</v>
      </c>
      <c r="V12" s="24" t="e">
        <f t="shared" ca="1" si="10"/>
        <v>#N/A</v>
      </c>
      <c r="W12" s="24" t="e">
        <f t="shared" ca="1" si="10"/>
        <v>#N/A</v>
      </c>
      <c r="X12" s="24" t="e">
        <f t="shared" ca="1" si="10"/>
        <v>#N/A</v>
      </c>
      <c r="Y12" s="25" t="e">
        <f t="shared" ca="1" si="10"/>
        <v>#N/A</v>
      </c>
      <c r="Z12" s="24" t="e">
        <f t="shared" ca="1" si="11"/>
        <v>#N/A</v>
      </c>
      <c r="AA12" s="24" t="e">
        <f t="shared" ca="1" si="11"/>
        <v>#N/A</v>
      </c>
      <c r="AB12" s="23" t="e">
        <f t="shared" ca="1" si="12"/>
        <v>#N/A</v>
      </c>
      <c r="AC12" s="24" t="e">
        <f t="shared" ca="1" si="12"/>
        <v>#N/A</v>
      </c>
      <c r="AD12" s="24" t="e">
        <f t="shared" ca="1" si="12"/>
        <v>#N/A</v>
      </c>
      <c r="AE12" s="24" t="e">
        <f t="shared" ca="1" si="12"/>
        <v>#N/A</v>
      </c>
      <c r="AF12" s="24" t="e">
        <f t="shared" ca="1" si="12"/>
        <v>#N/A</v>
      </c>
      <c r="AG12" s="24" t="e">
        <f t="shared" ca="1" si="12"/>
        <v>#N/A</v>
      </c>
      <c r="AH12" s="24" t="e">
        <f t="shared" ca="1" si="12"/>
        <v>#N/A</v>
      </c>
      <c r="AI12" s="24" t="e">
        <f t="shared" ca="1" si="12"/>
        <v>#N/A</v>
      </c>
      <c r="AJ12" s="25" t="e">
        <f t="shared" ca="1" si="12"/>
        <v>#N/A</v>
      </c>
      <c r="AK12" s="23" t="e">
        <f t="shared" ca="1" si="12"/>
        <v>#N/A</v>
      </c>
      <c r="AL12" s="24" t="e">
        <f t="shared" ca="1" si="13"/>
        <v>#N/A</v>
      </c>
      <c r="AM12" s="24" t="e">
        <f t="shared" ca="1" si="13"/>
        <v>#N/A</v>
      </c>
      <c r="AN12" s="24" t="e">
        <f t="shared" ca="1" si="13"/>
        <v>#N/A</v>
      </c>
      <c r="AO12" s="25" t="e">
        <f t="shared" ca="1" si="13"/>
        <v>#N/A</v>
      </c>
      <c r="AP12" s="23" t="e">
        <f t="shared" ca="1" si="13"/>
        <v>#N/A</v>
      </c>
      <c r="AQ12" s="24" t="e">
        <f t="shared" ca="1" si="13"/>
        <v>#N/A</v>
      </c>
      <c r="AR12" s="24" t="e">
        <f t="shared" ca="1" si="13"/>
        <v>#N/A</v>
      </c>
      <c r="AS12" s="24" t="e">
        <f t="shared" ca="1" si="13"/>
        <v>#N/A</v>
      </c>
      <c r="AT12" s="25" t="e">
        <f t="shared" ca="1" si="13"/>
        <v>#N/A</v>
      </c>
      <c r="AU12" s="23" t="e">
        <f t="shared" ca="1" si="13"/>
        <v>#N/A</v>
      </c>
      <c r="AV12" s="24" t="e">
        <f t="shared" ca="1" si="14"/>
        <v>#N/A</v>
      </c>
      <c r="AW12" s="24" t="e">
        <f t="shared" ca="1" si="14"/>
        <v>#N/A</v>
      </c>
      <c r="AX12" s="24" t="e">
        <f t="shared" ca="1" si="14"/>
        <v>#N/A</v>
      </c>
      <c r="AY12" s="24" t="e">
        <f t="shared" ca="1" si="14"/>
        <v>#N/A</v>
      </c>
      <c r="AZ12" s="24" t="e">
        <f t="shared" ca="1" si="14"/>
        <v>#N/A</v>
      </c>
      <c r="BA12" s="24" t="e">
        <f t="shared" ca="1" si="14"/>
        <v>#N/A</v>
      </c>
      <c r="BB12" s="24" t="e">
        <f t="shared" ca="1" si="14"/>
        <v>#N/A</v>
      </c>
      <c r="BC12" s="25" t="e">
        <f t="shared" ca="1" si="14"/>
        <v>#N/A</v>
      </c>
      <c r="BD12" s="23" t="e">
        <f t="shared" ca="1" si="14"/>
        <v>#N/A</v>
      </c>
      <c r="BE12" s="24" t="e">
        <f t="shared" ca="1" si="14"/>
        <v>#N/A</v>
      </c>
      <c r="BF12" s="24" t="e">
        <f t="shared" ca="1" si="15"/>
        <v>#N/A</v>
      </c>
      <c r="BG12" s="24" t="e">
        <f t="shared" ca="1" si="15"/>
        <v>#N/A</v>
      </c>
      <c r="BH12" s="25" t="e">
        <f t="shared" ca="1" si="15"/>
        <v>#N/A</v>
      </c>
      <c r="BI12" s="23" t="e">
        <f t="shared" ca="1" si="15"/>
        <v>#N/A</v>
      </c>
      <c r="BJ12" s="24" t="e">
        <f t="shared" ca="1" si="15"/>
        <v>#N/A</v>
      </c>
      <c r="BK12" s="24" t="e">
        <f t="shared" ca="1" si="15"/>
        <v>#N/A</v>
      </c>
      <c r="BL12" s="24" t="e">
        <f t="shared" ca="1" si="15"/>
        <v>#N/A</v>
      </c>
      <c r="BM12" s="25" t="e">
        <f t="shared" ca="1" si="15"/>
        <v>#N/A</v>
      </c>
      <c r="BN12" s="23" t="e">
        <f t="shared" ca="1" si="15"/>
        <v>#N/A</v>
      </c>
      <c r="BO12" s="24" t="e">
        <f t="shared" ca="1" si="15"/>
        <v>#N/A</v>
      </c>
      <c r="BP12" s="24" t="e">
        <f t="shared" ca="1" si="16"/>
        <v>#N/A</v>
      </c>
      <c r="BQ12" s="24" t="e">
        <f t="shared" ca="1" si="16"/>
        <v>#N/A</v>
      </c>
      <c r="BR12" s="24" t="e">
        <f t="shared" ca="1" si="16"/>
        <v>#N/A</v>
      </c>
      <c r="BS12" s="24" t="e">
        <f t="shared" ca="1" si="16"/>
        <v>#N/A</v>
      </c>
      <c r="BT12" s="24" t="e">
        <f t="shared" ca="1" si="16"/>
        <v>#N/A</v>
      </c>
      <c r="BU12" s="24" t="e">
        <f t="shared" ca="1" si="16"/>
        <v>#N/A</v>
      </c>
      <c r="BV12" s="25" t="e">
        <f t="shared" ca="1" si="26"/>
        <v>#N/A</v>
      </c>
      <c r="BW12" s="23" t="e">
        <f t="shared" ca="1" si="26"/>
        <v>#N/A</v>
      </c>
      <c r="BX12" s="24" t="e">
        <f t="shared" ca="1" si="26"/>
        <v>#N/A</v>
      </c>
      <c r="BY12" s="24" t="e">
        <f t="shared" ca="1" si="26"/>
        <v>#N/A</v>
      </c>
      <c r="BZ12" s="24" t="e">
        <f t="shared" ca="1" si="26"/>
        <v>#N/A</v>
      </c>
      <c r="CA12" s="25" t="e">
        <f t="shared" ca="1" si="26"/>
        <v>#N/A</v>
      </c>
      <c r="CB12" s="23" t="e">
        <f t="shared" ca="1" si="26"/>
        <v>#N/A</v>
      </c>
      <c r="CC12" s="24" t="e">
        <f t="shared" ca="1" si="26"/>
        <v>#N/A</v>
      </c>
      <c r="CD12" s="24" t="e">
        <f t="shared" ca="1" si="26"/>
        <v>#N/A</v>
      </c>
      <c r="CE12" s="24" t="e">
        <f t="shared" ca="1" si="26"/>
        <v>#N/A</v>
      </c>
      <c r="CF12" s="25" t="e">
        <f t="shared" ca="1" si="17"/>
        <v>#N/A</v>
      </c>
      <c r="CG12" s="23" t="e">
        <f t="shared" ca="1" si="17"/>
        <v>#N/A</v>
      </c>
      <c r="CH12" s="64" t="e">
        <f ca="1">IF(CH$7="-","-",IF(ISBLANK(INDEX($A:$N, CH$7,$O12*2+2)),"",INDEX($A:$N, CH$7,$O12*2+2)))</f>
        <v>#N/A</v>
      </c>
      <c r="CI12" s="24" t="e">
        <f t="shared" ca="1" si="18"/>
        <v>#N/A</v>
      </c>
      <c r="CJ12" s="24" t="e">
        <f t="shared" ca="1" si="18"/>
        <v>#N/A</v>
      </c>
      <c r="CK12" s="64" t="e">
        <f ca="1">IF(CK$7="-","-",IF(ISBLANK(INDEX($A:$N, CK$7,$O12*2+2)),"",INDEX($A:$N, CK$7,$O12*2+2)))</f>
        <v>#N/A</v>
      </c>
      <c r="CL12" s="24" t="e">
        <f t="shared" ca="1" si="19"/>
        <v>#N/A</v>
      </c>
      <c r="CM12" s="24" t="e">
        <f t="shared" ca="1" si="19"/>
        <v>#N/A</v>
      </c>
      <c r="CN12" s="24" t="e">
        <f t="shared" ca="1" si="19"/>
        <v>#N/A</v>
      </c>
      <c r="CO12" s="23" t="e">
        <f t="shared" ca="1" si="19"/>
        <v>#N/A</v>
      </c>
      <c r="CP12" s="64" t="e">
        <f ca="1">IF(CP$7="-","-",IF(ISBLANK(INDEX($A:$N, CP$7,$O12*2+2)),"",INDEX($A:$N, CP$7,$O12*2+2)))</f>
        <v>#N/A</v>
      </c>
      <c r="CQ12" s="24" t="e">
        <f t="shared" ca="1" si="20"/>
        <v>#N/A</v>
      </c>
      <c r="CR12" s="24" t="e">
        <f t="shared" ca="1" si="20"/>
        <v>#N/A</v>
      </c>
      <c r="CS12" s="64" t="e">
        <f ca="1">IF(CS$7="-","-",IF(ISBLANK(INDEX($A:$N, CS$7,$O12*2+2)),"",INDEX($A:$N, CS$7,$O12*2+2)))</f>
        <v>#N/A</v>
      </c>
      <c r="CT12" s="24" t="e">
        <f t="shared" ca="1" si="21"/>
        <v>#N/A</v>
      </c>
      <c r="CU12" s="24" t="e">
        <f t="shared" ca="1" si="21"/>
        <v>#N/A</v>
      </c>
      <c r="CV12" s="25" t="e">
        <f t="shared" ca="1" si="21"/>
        <v>#N/A</v>
      </c>
      <c r="CW12" s="23" t="e">
        <f t="shared" ca="1" si="21"/>
        <v>#N/A</v>
      </c>
      <c r="CX12" s="64" t="e">
        <f ca="1">IF(CX$7="-","-",IF(ISBLANK(INDEX($A:$N, CX$7,$O12*2+2)),"",INDEX($A:$N, CX$7,$O12*2+2)))</f>
        <v>#N/A</v>
      </c>
      <c r="CY12" s="24" t="e">
        <f t="shared" ca="1" si="22"/>
        <v>#N/A</v>
      </c>
      <c r="CZ12" s="24" t="e">
        <f t="shared" ca="1" si="22"/>
        <v>#N/A</v>
      </c>
      <c r="DA12" s="64" t="e">
        <f ca="1">IF(DA$7="-","-",IF(ISBLANK(INDEX($A:$N, DA$7,$O12*2+2)),"",INDEX($A:$N, DA$7,$O12*2+2)))</f>
        <v>#N/A</v>
      </c>
      <c r="DB12" s="24" t="e">
        <f t="shared" ca="1" si="23"/>
        <v>#N/A</v>
      </c>
      <c r="DC12" s="24" t="e">
        <f t="shared" ca="1" si="23"/>
        <v>#N/A</v>
      </c>
      <c r="DD12" s="25" t="e">
        <f t="shared" ca="1" si="23"/>
        <v>#N/A</v>
      </c>
      <c r="DE12" s="23" t="e">
        <f t="shared" ca="1" si="23"/>
        <v>#N/A</v>
      </c>
      <c r="DF12" s="64" t="e">
        <f ca="1">IF(DF$7="-","-",IF(ISBLANK(INDEX($A:$N, DF$7,$O12*2+2)),"",INDEX($A:$N, DF$7,$O12*2+2)))</f>
        <v>#N/A</v>
      </c>
      <c r="DG12" s="24" t="e">
        <f t="shared" ca="1" si="24"/>
        <v>#N/A</v>
      </c>
      <c r="DH12" s="24" t="e">
        <f t="shared" ca="1" si="24"/>
        <v>#N/A</v>
      </c>
      <c r="DI12" s="64" t="e">
        <f ca="1">IF(DI$7="-","-",IF(ISBLANK(INDEX($A:$N, DI$7,$O12*2+2)),"",INDEX($A:$N, DI$7,$O12*2+2)))</f>
        <v>#N/A</v>
      </c>
      <c r="DJ12" s="24" t="e">
        <f t="shared" ca="1" si="25"/>
        <v>#N/A</v>
      </c>
      <c r="DK12" s="24" t="e">
        <f t="shared" ca="1" si="25"/>
        <v>#N/A</v>
      </c>
      <c r="DL12" s="25" t="e">
        <f t="shared" ca="1" si="25"/>
        <v>#N/A</v>
      </c>
      <c r="DM12" s="23" t="e">
        <f t="shared" ca="1" si="25"/>
        <v>#N/A</v>
      </c>
      <c r="DN12" s="25" t="e">
        <f t="shared" ca="1" si="25"/>
        <v>#N/A</v>
      </c>
      <c r="DO12" s="23" t="e">
        <f t="shared" ca="1" si="25"/>
        <v>#N/A</v>
      </c>
      <c r="DP12" s="25" t="e">
        <f t="shared" ca="1" si="25"/>
        <v>#N/A</v>
      </c>
      <c r="DQ12" s="23" t="e">
        <f t="shared" ca="1" si="25"/>
        <v>#N/A</v>
      </c>
      <c r="DR12" s="25" t="e">
        <f t="shared" ca="1" si="25"/>
        <v>#N/A</v>
      </c>
    </row>
    <row r="13" spans="15:122" x14ac:dyDescent="0.25">
      <c r="O13" s="11">
        <v>4</v>
      </c>
      <c r="P13" s="23" t="e">
        <f t="shared" ca="1" si="10"/>
        <v>#N/A</v>
      </c>
      <c r="Q13" s="24" t="e">
        <f t="shared" ca="1" si="10"/>
        <v>#N/A</v>
      </c>
      <c r="R13" s="24" t="e">
        <f t="shared" ca="1" si="10"/>
        <v>#N/A</v>
      </c>
      <c r="S13" s="24" t="e">
        <f t="shared" ca="1" si="10"/>
        <v>#N/A</v>
      </c>
      <c r="T13" s="24" t="e">
        <f t="shared" ca="1" si="10"/>
        <v>#N/A</v>
      </c>
      <c r="U13" s="24" t="e">
        <f t="shared" ca="1" si="10"/>
        <v>#N/A</v>
      </c>
      <c r="V13" s="24" t="e">
        <f t="shared" ca="1" si="10"/>
        <v>#N/A</v>
      </c>
      <c r="W13" s="24" t="e">
        <f t="shared" ca="1" si="10"/>
        <v>#N/A</v>
      </c>
      <c r="X13" s="24" t="e">
        <f t="shared" ca="1" si="10"/>
        <v>#N/A</v>
      </c>
      <c r="Y13" s="25" t="e">
        <f t="shared" ca="1" si="10"/>
        <v>#N/A</v>
      </c>
      <c r="Z13" s="24" t="e">
        <f t="shared" ca="1" si="11"/>
        <v>#N/A</v>
      </c>
      <c r="AA13" s="24" t="e">
        <f t="shared" ca="1" si="11"/>
        <v>#N/A</v>
      </c>
      <c r="AB13" s="23" t="e">
        <f t="shared" ca="1" si="12"/>
        <v>#N/A</v>
      </c>
      <c r="AC13" s="24" t="e">
        <f t="shared" ca="1" si="12"/>
        <v>#N/A</v>
      </c>
      <c r="AD13" s="24" t="e">
        <f t="shared" ca="1" si="12"/>
        <v>#N/A</v>
      </c>
      <c r="AE13" s="24" t="e">
        <f t="shared" ca="1" si="12"/>
        <v>#N/A</v>
      </c>
      <c r="AF13" s="24" t="e">
        <f t="shared" ca="1" si="12"/>
        <v>#N/A</v>
      </c>
      <c r="AG13" s="24" t="e">
        <f t="shared" ca="1" si="12"/>
        <v>#N/A</v>
      </c>
      <c r="AH13" s="24" t="e">
        <f t="shared" ca="1" si="12"/>
        <v>#N/A</v>
      </c>
      <c r="AI13" s="24" t="e">
        <f t="shared" ca="1" si="12"/>
        <v>#N/A</v>
      </c>
      <c r="AJ13" s="25" t="e">
        <f t="shared" ca="1" si="12"/>
        <v>#N/A</v>
      </c>
      <c r="AK13" s="23" t="e">
        <f t="shared" ca="1" si="12"/>
        <v>#N/A</v>
      </c>
      <c r="AL13" s="24" t="e">
        <f t="shared" ca="1" si="13"/>
        <v>#N/A</v>
      </c>
      <c r="AM13" s="24" t="e">
        <f t="shared" ca="1" si="13"/>
        <v>#N/A</v>
      </c>
      <c r="AN13" s="24" t="e">
        <f t="shared" ca="1" si="13"/>
        <v>#N/A</v>
      </c>
      <c r="AO13" s="25" t="e">
        <f t="shared" ca="1" si="13"/>
        <v>#N/A</v>
      </c>
      <c r="AP13" s="23" t="e">
        <f t="shared" ca="1" si="13"/>
        <v>#N/A</v>
      </c>
      <c r="AQ13" s="24" t="e">
        <f t="shared" ca="1" si="13"/>
        <v>#N/A</v>
      </c>
      <c r="AR13" s="24" t="e">
        <f t="shared" ca="1" si="13"/>
        <v>#N/A</v>
      </c>
      <c r="AS13" s="24" t="e">
        <f t="shared" ca="1" si="13"/>
        <v>#N/A</v>
      </c>
      <c r="AT13" s="25" t="e">
        <f t="shared" ca="1" si="13"/>
        <v>#N/A</v>
      </c>
      <c r="AU13" s="23" t="e">
        <f t="shared" ca="1" si="13"/>
        <v>#N/A</v>
      </c>
      <c r="AV13" s="24" t="e">
        <f t="shared" ca="1" si="14"/>
        <v>#N/A</v>
      </c>
      <c r="AW13" s="24" t="e">
        <f t="shared" ca="1" si="14"/>
        <v>#N/A</v>
      </c>
      <c r="AX13" s="24" t="e">
        <f t="shared" ca="1" si="14"/>
        <v>#N/A</v>
      </c>
      <c r="AY13" s="24" t="e">
        <f t="shared" ca="1" si="14"/>
        <v>#N/A</v>
      </c>
      <c r="AZ13" s="24" t="e">
        <f t="shared" ca="1" si="14"/>
        <v>#N/A</v>
      </c>
      <c r="BA13" s="24" t="e">
        <f t="shared" ca="1" si="14"/>
        <v>#N/A</v>
      </c>
      <c r="BB13" s="24" t="e">
        <f t="shared" ca="1" si="14"/>
        <v>#N/A</v>
      </c>
      <c r="BC13" s="25" t="e">
        <f t="shared" ca="1" si="14"/>
        <v>#N/A</v>
      </c>
      <c r="BD13" s="23" t="e">
        <f t="shared" ca="1" si="14"/>
        <v>#N/A</v>
      </c>
      <c r="BE13" s="24" t="e">
        <f t="shared" ca="1" si="14"/>
        <v>#N/A</v>
      </c>
      <c r="BF13" s="24" t="e">
        <f t="shared" ca="1" si="15"/>
        <v>#N/A</v>
      </c>
      <c r="BG13" s="24" t="e">
        <f t="shared" ca="1" si="15"/>
        <v>#N/A</v>
      </c>
      <c r="BH13" s="25" t="e">
        <f t="shared" ca="1" si="15"/>
        <v>#N/A</v>
      </c>
      <c r="BI13" s="23" t="e">
        <f t="shared" ca="1" si="15"/>
        <v>#N/A</v>
      </c>
      <c r="BJ13" s="24" t="e">
        <f t="shared" ca="1" si="15"/>
        <v>#N/A</v>
      </c>
      <c r="BK13" s="24" t="e">
        <f t="shared" ca="1" si="15"/>
        <v>#N/A</v>
      </c>
      <c r="BL13" s="24" t="e">
        <f t="shared" ca="1" si="15"/>
        <v>#N/A</v>
      </c>
      <c r="BM13" s="25" t="e">
        <f t="shared" ca="1" si="15"/>
        <v>#N/A</v>
      </c>
      <c r="BN13" s="23" t="e">
        <f t="shared" ca="1" si="15"/>
        <v>#N/A</v>
      </c>
      <c r="BO13" s="24" t="e">
        <f t="shared" ca="1" si="15"/>
        <v>#N/A</v>
      </c>
      <c r="BP13" s="24" t="e">
        <f t="shared" ca="1" si="16"/>
        <v>#N/A</v>
      </c>
      <c r="BQ13" s="24" t="e">
        <f t="shared" ca="1" si="16"/>
        <v>#N/A</v>
      </c>
      <c r="BR13" s="24" t="e">
        <f t="shared" ca="1" si="16"/>
        <v>#N/A</v>
      </c>
      <c r="BS13" s="24" t="e">
        <f t="shared" ca="1" si="16"/>
        <v>#N/A</v>
      </c>
      <c r="BT13" s="24" t="e">
        <f t="shared" ca="1" si="16"/>
        <v>#N/A</v>
      </c>
      <c r="BU13" s="24" t="e">
        <f t="shared" ca="1" si="16"/>
        <v>#N/A</v>
      </c>
      <c r="BV13" s="25" t="e">
        <f t="shared" ca="1" si="26"/>
        <v>#N/A</v>
      </c>
      <c r="BW13" s="23" t="e">
        <f t="shared" ca="1" si="26"/>
        <v>#N/A</v>
      </c>
      <c r="BX13" s="24" t="e">
        <f t="shared" ca="1" si="26"/>
        <v>#N/A</v>
      </c>
      <c r="BY13" s="24" t="e">
        <f t="shared" ca="1" si="26"/>
        <v>#N/A</v>
      </c>
      <c r="BZ13" s="24" t="e">
        <f t="shared" ca="1" si="26"/>
        <v>#N/A</v>
      </c>
      <c r="CA13" s="25" t="e">
        <f t="shared" ca="1" si="26"/>
        <v>#N/A</v>
      </c>
      <c r="CB13" s="23" t="e">
        <f t="shared" ca="1" si="26"/>
        <v>#N/A</v>
      </c>
      <c r="CC13" s="24" t="e">
        <f t="shared" ca="1" si="26"/>
        <v>#N/A</v>
      </c>
      <c r="CD13" s="24" t="e">
        <f t="shared" ca="1" si="26"/>
        <v>#N/A</v>
      </c>
      <c r="CE13" s="24" t="e">
        <f t="shared" ca="1" si="26"/>
        <v>#N/A</v>
      </c>
      <c r="CF13" s="25" t="e">
        <f t="shared" ca="1" si="17"/>
        <v>#N/A</v>
      </c>
      <c r="CG13" s="23" t="e">
        <f t="shared" ca="1" si="17"/>
        <v>#N/A</v>
      </c>
      <c r="CH13" s="64" t="e">
        <f ca="1">IF(CH$7="-","-",IF(ISBLANK(INDEX($A:$N, CH$7,$O13*2+2)),"",INDEX($A:$N, CH$7,$O13*2+2)))</f>
        <v>#N/A</v>
      </c>
      <c r="CI13" s="24" t="e">
        <f t="shared" ca="1" si="18"/>
        <v>#N/A</v>
      </c>
      <c r="CJ13" s="24" t="e">
        <f t="shared" ca="1" si="18"/>
        <v>#N/A</v>
      </c>
      <c r="CK13" s="64" t="e">
        <f ca="1">IF(CK$7="-","-",IF(ISBLANK(INDEX($A:$N, CK$7,$O13*2+2)),"",INDEX($A:$N, CK$7,$O13*2+2)))</f>
        <v>#N/A</v>
      </c>
      <c r="CL13" s="24" t="e">
        <f t="shared" ca="1" si="19"/>
        <v>#N/A</v>
      </c>
      <c r="CM13" s="24" t="e">
        <f t="shared" ca="1" si="19"/>
        <v>#N/A</v>
      </c>
      <c r="CN13" s="24" t="e">
        <f t="shared" ca="1" si="19"/>
        <v>#N/A</v>
      </c>
      <c r="CO13" s="23" t="e">
        <f t="shared" ca="1" si="19"/>
        <v>#N/A</v>
      </c>
      <c r="CP13" s="64" t="e">
        <f ca="1">IF(CP$7="-","-",IF(ISBLANK(INDEX($A:$N, CP$7,$O13*2+2)),"",INDEX($A:$N, CP$7,$O13*2+2)))</f>
        <v>#N/A</v>
      </c>
      <c r="CQ13" s="24" t="e">
        <f t="shared" ca="1" si="20"/>
        <v>#N/A</v>
      </c>
      <c r="CR13" s="24" t="e">
        <f t="shared" ca="1" si="20"/>
        <v>#N/A</v>
      </c>
      <c r="CS13" s="64" t="e">
        <f ca="1">IF(CS$7="-","-",IF(ISBLANK(INDEX($A:$N, CS$7,$O13*2+2)),"",INDEX($A:$N, CS$7,$O13*2+2)))</f>
        <v>#N/A</v>
      </c>
      <c r="CT13" s="24" t="e">
        <f t="shared" ca="1" si="21"/>
        <v>#N/A</v>
      </c>
      <c r="CU13" s="24" t="e">
        <f t="shared" ca="1" si="21"/>
        <v>#N/A</v>
      </c>
      <c r="CV13" s="25" t="e">
        <f t="shared" ca="1" si="21"/>
        <v>#N/A</v>
      </c>
      <c r="CW13" s="23" t="e">
        <f t="shared" ca="1" si="21"/>
        <v>#N/A</v>
      </c>
      <c r="CX13" s="64" t="e">
        <f ca="1">IF(CX$7="-","-",IF(ISBLANK(INDEX($A:$N, CX$7,$O13*2+2)),"",INDEX($A:$N, CX$7,$O13*2+2)))</f>
        <v>#N/A</v>
      </c>
      <c r="CY13" s="24" t="e">
        <f t="shared" ca="1" si="22"/>
        <v>#N/A</v>
      </c>
      <c r="CZ13" s="24" t="e">
        <f t="shared" ca="1" si="22"/>
        <v>#N/A</v>
      </c>
      <c r="DA13" s="64" t="e">
        <f ca="1">IF(DA$7="-","-",IF(ISBLANK(INDEX($A:$N, DA$7,$O13*2+2)),"",INDEX($A:$N, DA$7,$O13*2+2)))</f>
        <v>#N/A</v>
      </c>
      <c r="DB13" s="24" t="e">
        <f t="shared" ca="1" si="23"/>
        <v>#N/A</v>
      </c>
      <c r="DC13" s="24" t="e">
        <f t="shared" ca="1" si="23"/>
        <v>#N/A</v>
      </c>
      <c r="DD13" s="25" t="e">
        <f t="shared" ca="1" si="23"/>
        <v>#N/A</v>
      </c>
      <c r="DE13" s="23" t="e">
        <f t="shared" ca="1" si="23"/>
        <v>#N/A</v>
      </c>
      <c r="DF13" s="64" t="e">
        <f ca="1">IF(DF$7="-","-",IF(ISBLANK(INDEX($A:$N, DF$7,$O13*2+2)),"",INDEX($A:$N, DF$7,$O13*2+2)))</f>
        <v>#N/A</v>
      </c>
      <c r="DG13" s="24" t="e">
        <f t="shared" ca="1" si="24"/>
        <v>#N/A</v>
      </c>
      <c r="DH13" s="24" t="e">
        <f t="shared" ca="1" si="24"/>
        <v>#N/A</v>
      </c>
      <c r="DI13" s="64" t="e">
        <f ca="1">IF(DI$7="-","-",IF(ISBLANK(INDEX($A:$N, DI$7,$O13*2+2)),"",INDEX($A:$N, DI$7,$O13*2+2)))</f>
        <v>#N/A</v>
      </c>
      <c r="DJ13" s="24" t="e">
        <f t="shared" ca="1" si="25"/>
        <v>#N/A</v>
      </c>
      <c r="DK13" s="24" t="e">
        <f t="shared" ca="1" si="25"/>
        <v>#N/A</v>
      </c>
      <c r="DL13" s="25" t="e">
        <f t="shared" ca="1" si="25"/>
        <v>#N/A</v>
      </c>
      <c r="DM13" s="23" t="e">
        <f t="shared" ca="1" si="25"/>
        <v>#N/A</v>
      </c>
      <c r="DN13" s="25" t="e">
        <f t="shared" ca="1" si="25"/>
        <v>#N/A</v>
      </c>
      <c r="DO13" s="23" t="e">
        <f t="shared" ca="1" si="25"/>
        <v>#N/A</v>
      </c>
      <c r="DP13" s="25" t="e">
        <f t="shared" ca="1" si="25"/>
        <v>#N/A</v>
      </c>
      <c r="DQ13" s="23" t="e">
        <f t="shared" ca="1" si="25"/>
        <v>#N/A</v>
      </c>
      <c r="DR13" s="25" t="e">
        <f t="shared" ca="1" si="25"/>
        <v>#N/A</v>
      </c>
    </row>
    <row r="14" spans="15:122" x14ac:dyDescent="0.25">
      <c r="O14" s="11">
        <v>5</v>
      </c>
      <c r="P14" s="23" t="e">
        <f t="shared" ca="1" si="10"/>
        <v>#N/A</v>
      </c>
      <c r="Q14" s="24" t="e">
        <f t="shared" ca="1" si="10"/>
        <v>#N/A</v>
      </c>
      <c r="R14" s="24" t="e">
        <f t="shared" ca="1" si="10"/>
        <v>#N/A</v>
      </c>
      <c r="S14" s="24" t="e">
        <f t="shared" ca="1" si="10"/>
        <v>#N/A</v>
      </c>
      <c r="T14" s="24" t="e">
        <f t="shared" ca="1" si="10"/>
        <v>#N/A</v>
      </c>
      <c r="U14" s="24" t="e">
        <f t="shared" ca="1" si="10"/>
        <v>#N/A</v>
      </c>
      <c r="V14" s="24" t="e">
        <f t="shared" ca="1" si="10"/>
        <v>#N/A</v>
      </c>
      <c r="W14" s="24" t="e">
        <f t="shared" ca="1" si="10"/>
        <v>#N/A</v>
      </c>
      <c r="X14" s="24" t="e">
        <f t="shared" ca="1" si="10"/>
        <v>#N/A</v>
      </c>
      <c r="Y14" s="25" t="e">
        <f t="shared" ca="1" si="10"/>
        <v>#N/A</v>
      </c>
      <c r="Z14" s="24" t="e">
        <f ca="1">IF(Z$7="-","-",IF(ISBLANK(INDEX($A:$N, Z$7,$O14+3)),"",INDEX($A:$N, Z$7,$O14+3)))</f>
        <v>#N/A</v>
      </c>
      <c r="AA14" s="24"/>
      <c r="AB14" s="23" t="e">
        <f t="shared" ca="1" si="12"/>
        <v>#N/A</v>
      </c>
      <c r="AC14" s="24" t="e">
        <f t="shared" ca="1" si="12"/>
        <v>#N/A</v>
      </c>
      <c r="AD14" s="24" t="e">
        <f t="shared" ca="1" si="12"/>
        <v>#N/A</v>
      </c>
      <c r="AE14" s="24" t="e">
        <f t="shared" ca="1" si="12"/>
        <v>#N/A</v>
      </c>
      <c r="AF14" s="24" t="e">
        <f t="shared" ca="1" si="12"/>
        <v>#N/A</v>
      </c>
      <c r="AG14" s="24" t="e">
        <f t="shared" ca="1" si="12"/>
        <v>#N/A</v>
      </c>
      <c r="AH14" s="24" t="e">
        <f t="shared" ca="1" si="12"/>
        <v>#N/A</v>
      </c>
      <c r="AI14" s="24" t="e">
        <f t="shared" ca="1" si="12"/>
        <v>#N/A</v>
      </c>
      <c r="AJ14" s="25" t="e">
        <f t="shared" ca="1" si="12"/>
        <v>#N/A</v>
      </c>
      <c r="AK14" s="23" t="e">
        <f t="shared" ca="1" si="12"/>
        <v>#N/A</v>
      </c>
      <c r="AL14" s="24" t="e">
        <f t="shared" ca="1" si="13"/>
        <v>#N/A</v>
      </c>
      <c r="AM14" s="24" t="e">
        <f t="shared" ca="1" si="13"/>
        <v>#N/A</v>
      </c>
      <c r="AN14" s="24" t="e">
        <f t="shared" ca="1" si="13"/>
        <v>#N/A</v>
      </c>
      <c r="AO14" s="25" t="e">
        <f t="shared" ca="1" si="13"/>
        <v>#N/A</v>
      </c>
      <c r="AP14" s="23" t="e">
        <f t="shared" ca="1" si="13"/>
        <v>#N/A</v>
      </c>
      <c r="AQ14" s="24" t="e">
        <f t="shared" ca="1" si="13"/>
        <v>#N/A</v>
      </c>
      <c r="AR14" s="24" t="e">
        <f t="shared" ca="1" si="13"/>
        <v>#N/A</v>
      </c>
      <c r="AS14" s="24" t="e">
        <f t="shared" ca="1" si="13"/>
        <v>#N/A</v>
      </c>
      <c r="AT14" s="25" t="e">
        <f t="shared" ca="1" si="13"/>
        <v>#N/A</v>
      </c>
      <c r="AU14" s="23" t="e">
        <f t="shared" ca="1" si="13"/>
        <v>#N/A</v>
      </c>
      <c r="AV14" s="24" t="e">
        <f t="shared" ca="1" si="14"/>
        <v>#N/A</v>
      </c>
      <c r="AW14" s="24" t="e">
        <f t="shared" ca="1" si="14"/>
        <v>#N/A</v>
      </c>
      <c r="AX14" s="24" t="e">
        <f t="shared" ca="1" si="14"/>
        <v>#N/A</v>
      </c>
      <c r="AY14" s="24" t="e">
        <f t="shared" ca="1" si="14"/>
        <v>#N/A</v>
      </c>
      <c r="AZ14" s="24" t="e">
        <f t="shared" ca="1" si="14"/>
        <v>#N/A</v>
      </c>
      <c r="BA14" s="24" t="e">
        <f t="shared" ca="1" si="14"/>
        <v>#N/A</v>
      </c>
      <c r="BB14" s="24" t="e">
        <f t="shared" ca="1" si="14"/>
        <v>#N/A</v>
      </c>
      <c r="BC14" s="25" t="e">
        <f t="shared" ca="1" si="14"/>
        <v>#N/A</v>
      </c>
      <c r="BD14" s="23" t="e">
        <f t="shared" ca="1" si="14"/>
        <v>#N/A</v>
      </c>
      <c r="BE14" s="24" t="e">
        <f t="shared" ca="1" si="14"/>
        <v>#N/A</v>
      </c>
      <c r="BF14" s="24" t="e">
        <f t="shared" ca="1" si="15"/>
        <v>#N/A</v>
      </c>
      <c r="BG14" s="24" t="e">
        <f t="shared" ca="1" si="15"/>
        <v>#N/A</v>
      </c>
      <c r="BH14" s="25" t="e">
        <f t="shared" ca="1" si="15"/>
        <v>#N/A</v>
      </c>
      <c r="BI14" s="23" t="e">
        <f t="shared" ca="1" si="15"/>
        <v>#N/A</v>
      </c>
      <c r="BJ14" s="24" t="e">
        <f t="shared" ca="1" si="15"/>
        <v>#N/A</v>
      </c>
      <c r="BK14" s="24" t="e">
        <f t="shared" ca="1" si="15"/>
        <v>#N/A</v>
      </c>
      <c r="BL14" s="24" t="e">
        <f t="shared" ca="1" si="15"/>
        <v>#N/A</v>
      </c>
      <c r="BM14" s="25" t="e">
        <f t="shared" ca="1" si="15"/>
        <v>#N/A</v>
      </c>
      <c r="BN14" s="23" t="e">
        <f t="shared" ca="1" si="15"/>
        <v>#N/A</v>
      </c>
      <c r="BO14" s="24" t="e">
        <f t="shared" ca="1" si="15"/>
        <v>#N/A</v>
      </c>
      <c r="BP14" s="24" t="e">
        <f t="shared" ca="1" si="16"/>
        <v>#N/A</v>
      </c>
      <c r="BQ14" s="24" t="e">
        <f t="shared" ca="1" si="16"/>
        <v>#N/A</v>
      </c>
      <c r="BR14" s="24" t="e">
        <f t="shared" ca="1" si="16"/>
        <v>#N/A</v>
      </c>
      <c r="BS14" s="24" t="e">
        <f t="shared" ca="1" si="16"/>
        <v>#N/A</v>
      </c>
      <c r="BT14" s="24" t="e">
        <f t="shared" ca="1" si="16"/>
        <v>#N/A</v>
      </c>
      <c r="BU14" s="24" t="e">
        <f t="shared" ca="1" si="16"/>
        <v>#N/A</v>
      </c>
      <c r="BV14" s="25" t="e">
        <f t="shared" ca="1" si="26"/>
        <v>#N/A</v>
      </c>
      <c r="BW14" s="23" t="e">
        <f t="shared" ca="1" si="26"/>
        <v>#N/A</v>
      </c>
      <c r="BX14" s="24" t="e">
        <f t="shared" ca="1" si="26"/>
        <v>#N/A</v>
      </c>
      <c r="BY14" s="24" t="e">
        <f t="shared" ca="1" si="26"/>
        <v>#N/A</v>
      </c>
      <c r="BZ14" s="24" t="e">
        <f t="shared" ca="1" si="26"/>
        <v>#N/A</v>
      </c>
      <c r="CA14" s="25" t="e">
        <f t="shared" ca="1" si="26"/>
        <v>#N/A</v>
      </c>
      <c r="CB14" s="23" t="e">
        <f t="shared" ca="1" si="26"/>
        <v>#N/A</v>
      </c>
      <c r="CC14" s="24" t="e">
        <f t="shared" ca="1" si="26"/>
        <v>#N/A</v>
      </c>
      <c r="CD14" s="24" t="e">
        <f t="shared" ca="1" si="26"/>
        <v>#N/A</v>
      </c>
      <c r="CE14" s="24" t="e">
        <f t="shared" ca="1" si="26"/>
        <v>#N/A</v>
      </c>
      <c r="CF14" s="25" t="e">
        <f t="shared" ca="1" si="17"/>
        <v>#N/A</v>
      </c>
      <c r="CG14" s="23" t="e">
        <f t="shared" ca="1" si="17"/>
        <v>#N/A</v>
      </c>
      <c r="CH14" s="64" t="e">
        <f ca="1">IF(CH$7="-","-",IF(ISBLANK(INDEX($A:$N, CH$7,$O14*2+2)),"",INDEX($A:$N, CH$7,$O14*2+2)))</f>
        <v>#N/A</v>
      </c>
      <c r="CI14" s="24" t="e">
        <f t="shared" ca="1" si="18"/>
        <v>#N/A</v>
      </c>
      <c r="CJ14" s="24" t="e">
        <f t="shared" ca="1" si="18"/>
        <v>#N/A</v>
      </c>
      <c r="CK14" s="64" t="e">
        <f ca="1">IF(CK$7="-","-",IF(ISBLANK(INDEX($A:$N, CK$7,$O14*2+2)),"",INDEX($A:$N, CK$7,$O14*2+2)))</f>
        <v>#N/A</v>
      </c>
      <c r="CL14" s="24" t="e">
        <f t="shared" ca="1" si="19"/>
        <v>#N/A</v>
      </c>
      <c r="CM14" s="24" t="e">
        <f t="shared" ca="1" si="19"/>
        <v>#N/A</v>
      </c>
      <c r="CN14" s="24" t="e">
        <f t="shared" ca="1" si="19"/>
        <v>#N/A</v>
      </c>
      <c r="CO14" s="23" t="e">
        <f t="shared" ca="1" si="19"/>
        <v>#N/A</v>
      </c>
      <c r="CP14" s="64" t="e">
        <f ca="1">IF(CP$7="-","-",IF(ISBLANK(INDEX($A:$N, CP$7,$O14*2+2)),"",INDEX($A:$N, CP$7,$O14*2+2)))</f>
        <v>#N/A</v>
      </c>
      <c r="CQ14" s="24" t="e">
        <f t="shared" ca="1" si="20"/>
        <v>#N/A</v>
      </c>
      <c r="CR14" s="24" t="e">
        <f t="shared" ca="1" si="20"/>
        <v>#N/A</v>
      </c>
      <c r="CS14" s="64" t="e">
        <f ca="1">IF(CS$7="-","-",IF(ISBLANK(INDEX($A:$N, CS$7,$O14*2+2)),"",INDEX($A:$N, CS$7,$O14*2+2)))</f>
        <v>#N/A</v>
      </c>
      <c r="CT14" s="24" t="e">
        <f t="shared" ca="1" si="21"/>
        <v>#N/A</v>
      </c>
      <c r="CU14" s="24" t="e">
        <f t="shared" ca="1" si="21"/>
        <v>#N/A</v>
      </c>
      <c r="CV14" s="25" t="e">
        <f t="shared" ca="1" si="21"/>
        <v>#N/A</v>
      </c>
      <c r="CW14" s="23" t="e">
        <f t="shared" ca="1" si="21"/>
        <v>#N/A</v>
      </c>
      <c r="CX14" s="64" t="e">
        <f ca="1">IF(CX$7="-","-",IF(ISBLANK(INDEX($A:$N, CX$7,$O14*2+2)),"",INDEX($A:$N, CX$7,$O14*2+2)))</f>
        <v>#N/A</v>
      </c>
      <c r="CY14" s="24" t="e">
        <f t="shared" ca="1" si="22"/>
        <v>#N/A</v>
      </c>
      <c r="CZ14" s="24" t="e">
        <f t="shared" ca="1" si="22"/>
        <v>#N/A</v>
      </c>
      <c r="DA14" s="64" t="e">
        <f ca="1">IF(DA$7="-","-",IF(ISBLANK(INDEX($A:$N, DA$7,$O14*2+2)),"",INDEX($A:$N, DA$7,$O14*2+2)))</f>
        <v>#N/A</v>
      </c>
      <c r="DB14" s="24" t="e">
        <f t="shared" ca="1" si="23"/>
        <v>#N/A</v>
      </c>
      <c r="DC14" s="24" t="e">
        <f t="shared" ca="1" si="23"/>
        <v>#N/A</v>
      </c>
      <c r="DD14" s="25" t="e">
        <f t="shared" ca="1" si="23"/>
        <v>#N/A</v>
      </c>
      <c r="DE14" s="23" t="e">
        <f t="shared" ca="1" si="23"/>
        <v>#N/A</v>
      </c>
      <c r="DF14" s="64" t="e">
        <f ca="1">IF(DF$7="-","-",IF(ISBLANK(INDEX($A:$N, DF$7,$O14*2+2)),"",INDEX($A:$N, DF$7,$O14*2+2)))</f>
        <v>#N/A</v>
      </c>
      <c r="DG14" s="24" t="e">
        <f t="shared" ca="1" si="24"/>
        <v>#N/A</v>
      </c>
      <c r="DH14" s="24" t="e">
        <f t="shared" ca="1" si="24"/>
        <v>#N/A</v>
      </c>
      <c r="DI14" s="64" t="e">
        <f ca="1">IF(DI$7="-","-",IF(ISBLANK(INDEX($A:$N, DI$7,$O14*2+2)),"",INDEX($A:$N, DI$7,$O14*2+2)))</f>
        <v>#N/A</v>
      </c>
      <c r="DJ14" s="24" t="e">
        <f t="shared" ca="1" si="25"/>
        <v>#N/A</v>
      </c>
      <c r="DK14" s="24" t="e">
        <f t="shared" ca="1" si="25"/>
        <v>#N/A</v>
      </c>
      <c r="DL14" s="25" t="e">
        <f t="shared" ca="1" si="25"/>
        <v>#N/A</v>
      </c>
      <c r="DM14" s="23" t="e">
        <f t="shared" ca="1" si="25"/>
        <v>#N/A</v>
      </c>
      <c r="DN14" s="25" t="e">
        <f t="shared" ca="1" si="25"/>
        <v>#N/A</v>
      </c>
      <c r="DO14" s="23" t="e">
        <f t="shared" ca="1" si="25"/>
        <v>#N/A</v>
      </c>
      <c r="DP14" s="25" t="e">
        <f t="shared" ca="1" si="25"/>
        <v>#N/A</v>
      </c>
      <c r="DQ14" s="23" t="e">
        <f t="shared" ca="1" si="25"/>
        <v>#N/A</v>
      </c>
      <c r="DR14" s="25" t="e">
        <f t="shared" ca="1" si="25"/>
        <v>#N/A</v>
      </c>
    </row>
    <row r="15" spans="15:122" x14ac:dyDescent="0.25">
      <c r="O15" s="4" t="s">
        <v>289</v>
      </c>
      <c r="P15" s="26"/>
      <c r="Q15" s="27"/>
      <c r="R15" s="27"/>
      <c r="S15" s="27"/>
      <c r="T15" s="33">
        <v>9.9999999999999995E-7</v>
      </c>
      <c r="U15" s="27">
        <v>1000</v>
      </c>
      <c r="V15" s="27">
        <v>1000</v>
      </c>
      <c r="W15" s="27"/>
      <c r="X15" s="27">
        <v>1000</v>
      </c>
      <c r="Y15" s="28"/>
      <c r="Z15" s="27">
        <v>1000</v>
      </c>
      <c r="AA15" s="27"/>
      <c r="AB15" s="26">
        <v>1000</v>
      </c>
      <c r="AC15" s="27"/>
      <c r="AD15" s="27"/>
      <c r="AE15" s="27"/>
      <c r="AF15" s="27"/>
      <c r="AG15" s="27"/>
      <c r="AH15" s="27">
        <v>1000</v>
      </c>
      <c r="AI15" s="27"/>
      <c r="AJ15" s="28"/>
      <c r="AK15" s="26"/>
      <c r="AL15" s="27"/>
      <c r="AM15" s="27"/>
      <c r="AN15" s="27"/>
      <c r="AO15" s="28"/>
      <c r="AP15" s="26"/>
      <c r="AQ15" s="27"/>
      <c r="AR15" s="27"/>
      <c r="AS15" s="27"/>
      <c r="AT15" s="28"/>
      <c r="AU15" s="26">
        <v>1000</v>
      </c>
      <c r="AV15" s="27"/>
      <c r="AW15" s="27"/>
      <c r="AX15" s="27"/>
      <c r="AY15" s="27"/>
      <c r="AZ15" s="27"/>
      <c r="BA15" s="27">
        <v>1000</v>
      </c>
      <c r="BB15" s="27"/>
      <c r="BC15" s="28"/>
      <c r="BD15" s="26"/>
      <c r="BE15" s="27"/>
      <c r="BF15" s="27"/>
      <c r="BG15" s="27"/>
      <c r="BH15" s="28"/>
      <c r="BI15" s="26"/>
      <c r="BJ15" s="27"/>
      <c r="BK15" s="27"/>
      <c r="BL15" s="27"/>
      <c r="BM15" s="28"/>
      <c r="BN15" s="26">
        <v>1000</v>
      </c>
      <c r="BO15" s="27"/>
      <c r="BP15" s="27"/>
      <c r="BQ15" s="27"/>
      <c r="BR15" s="27"/>
      <c r="BS15" s="27"/>
      <c r="BT15" s="27">
        <v>1000</v>
      </c>
      <c r="BU15" s="27"/>
      <c r="BV15" s="28"/>
      <c r="BW15" s="26"/>
      <c r="BX15" s="27"/>
      <c r="BY15" s="27"/>
      <c r="BZ15" s="27"/>
      <c r="CA15" s="28"/>
      <c r="CB15" s="26"/>
      <c r="CC15" s="27"/>
      <c r="CD15" s="27"/>
      <c r="CE15" s="27"/>
      <c r="CF15" s="28"/>
      <c r="CG15" s="26"/>
      <c r="CH15" s="27"/>
      <c r="CI15" s="27">
        <v>1000</v>
      </c>
      <c r="CJ15" s="27"/>
      <c r="CK15" s="27"/>
      <c r="CL15" s="27">
        <v>1000</v>
      </c>
      <c r="CM15" s="27">
        <v>1000</v>
      </c>
      <c r="CN15" s="27"/>
      <c r="CO15" s="26"/>
      <c r="CP15" s="27"/>
      <c r="CQ15" s="27">
        <v>1000</v>
      </c>
      <c r="CR15" s="27"/>
      <c r="CS15" s="27"/>
      <c r="CT15" s="27">
        <v>1000</v>
      </c>
      <c r="CU15" s="27">
        <v>1000</v>
      </c>
      <c r="CV15" s="28"/>
      <c r="CW15" s="26"/>
      <c r="CX15" s="27"/>
      <c r="CY15" s="27">
        <v>1000</v>
      </c>
      <c r="CZ15" s="27"/>
      <c r="DA15" s="27"/>
      <c r="DB15" s="27">
        <v>1000</v>
      </c>
      <c r="DC15" s="27">
        <v>1000</v>
      </c>
      <c r="DD15" s="28"/>
      <c r="DE15" s="26"/>
      <c r="DF15" s="27"/>
      <c r="DG15" s="27">
        <v>1000</v>
      </c>
      <c r="DH15" s="27"/>
      <c r="DI15" s="27"/>
      <c r="DJ15" s="27">
        <v>1000</v>
      </c>
      <c r="DK15" s="27">
        <v>1000</v>
      </c>
      <c r="DL15" s="28"/>
      <c r="DM15" s="26">
        <v>1000</v>
      </c>
      <c r="DN15" s="28"/>
      <c r="DO15" s="26">
        <v>1000</v>
      </c>
      <c r="DP15" s="28"/>
      <c r="DQ15" s="26">
        <v>1000</v>
      </c>
      <c r="DR15" s="28"/>
    </row>
    <row r="16" spans="15:122" x14ac:dyDescent="0.25">
      <c r="O16" s="4" t="s">
        <v>290</v>
      </c>
      <c r="P16" s="26"/>
      <c r="Q16" s="27"/>
      <c r="R16" s="27"/>
      <c r="S16" s="27"/>
      <c r="T16" s="27" t="s">
        <v>113</v>
      </c>
      <c r="U16" s="27" t="s">
        <v>118</v>
      </c>
      <c r="V16" s="27" t="s">
        <v>115</v>
      </c>
      <c r="W16" s="27"/>
      <c r="X16" s="27" t="s">
        <v>115</v>
      </c>
      <c r="Y16" s="28"/>
      <c r="Z16" s="27" t="s">
        <v>115</v>
      </c>
      <c r="AA16" s="27"/>
      <c r="AB16" s="26" t="s">
        <v>118</v>
      </c>
      <c r="AC16" s="27"/>
      <c r="AD16" s="27"/>
      <c r="AE16" s="27"/>
      <c r="AF16" s="27"/>
      <c r="AG16" s="27"/>
      <c r="AH16" s="27" t="s">
        <v>118</v>
      </c>
      <c r="AI16" s="27"/>
      <c r="AJ16" s="28"/>
      <c r="AK16" s="26"/>
      <c r="AL16" s="27"/>
      <c r="AM16" s="27"/>
      <c r="AN16" s="27"/>
      <c r="AO16" s="28"/>
      <c r="AP16" s="26"/>
      <c r="AQ16" s="27"/>
      <c r="AR16" s="27"/>
      <c r="AS16" s="27"/>
      <c r="AT16" s="28"/>
      <c r="AU16" s="26" t="s">
        <v>118</v>
      </c>
      <c r="AV16" s="27"/>
      <c r="AW16" s="27"/>
      <c r="AX16" s="27"/>
      <c r="AY16" s="27"/>
      <c r="AZ16" s="27"/>
      <c r="BA16" s="27" t="s">
        <v>118</v>
      </c>
      <c r="BB16" s="27"/>
      <c r="BC16" s="28"/>
      <c r="BD16" s="26"/>
      <c r="BE16" s="27"/>
      <c r="BF16" s="27"/>
      <c r="BG16" s="27"/>
      <c r="BH16" s="28"/>
      <c r="BI16" s="26"/>
      <c r="BJ16" s="27"/>
      <c r="BK16" s="27"/>
      <c r="BL16" s="27"/>
      <c r="BM16" s="28"/>
      <c r="BN16" s="26" t="s">
        <v>118</v>
      </c>
      <c r="BO16" s="27"/>
      <c r="BP16" s="27"/>
      <c r="BQ16" s="27"/>
      <c r="BR16" s="27"/>
      <c r="BS16" s="27"/>
      <c r="BT16" s="27" t="s">
        <v>118</v>
      </c>
      <c r="BU16" s="27"/>
      <c r="BV16" s="28"/>
      <c r="BW16" s="26"/>
      <c r="BX16" s="27"/>
      <c r="BY16" s="27"/>
      <c r="BZ16" s="27"/>
      <c r="CA16" s="28"/>
      <c r="CB16" s="26"/>
      <c r="CC16" s="27"/>
      <c r="CD16" s="27"/>
      <c r="CE16" s="27"/>
      <c r="CF16" s="28"/>
      <c r="CG16" s="26"/>
      <c r="CH16" s="27"/>
      <c r="CI16" s="27" t="s">
        <v>118</v>
      </c>
      <c r="CJ16" s="27"/>
      <c r="CK16" s="27"/>
      <c r="CL16" s="27" t="s">
        <v>118</v>
      </c>
      <c r="CM16" s="27" t="s">
        <v>115</v>
      </c>
      <c r="CN16" s="27"/>
      <c r="CO16" s="26"/>
      <c r="CP16" s="27"/>
      <c r="CQ16" s="27" t="s">
        <v>118</v>
      </c>
      <c r="CR16" s="27"/>
      <c r="CS16" s="27"/>
      <c r="CT16" s="27" t="s">
        <v>118</v>
      </c>
      <c r="CU16" s="27" t="s">
        <v>115</v>
      </c>
      <c r="CV16" s="28"/>
      <c r="CW16" s="26"/>
      <c r="CX16" s="27"/>
      <c r="CY16" s="27" t="s">
        <v>118</v>
      </c>
      <c r="CZ16" s="27"/>
      <c r="DA16" s="27"/>
      <c r="DB16" s="27" t="s">
        <v>118</v>
      </c>
      <c r="DC16" s="27" t="s">
        <v>115</v>
      </c>
      <c r="DD16" s="28"/>
      <c r="DE16" s="26"/>
      <c r="DF16" s="27"/>
      <c r="DG16" s="27" t="s">
        <v>118</v>
      </c>
      <c r="DH16" s="27"/>
      <c r="DI16" s="27"/>
      <c r="DJ16" s="27" t="s">
        <v>118</v>
      </c>
      <c r="DK16" s="27" t="s">
        <v>115</v>
      </c>
      <c r="DL16" s="28"/>
      <c r="DM16" s="26" t="s">
        <v>195</v>
      </c>
      <c r="DN16" s="28"/>
      <c r="DO16" s="26" t="s">
        <v>195</v>
      </c>
      <c r="DP16" s="28"/>
      <c r="DQ16" s="26" t="s">
        <v>195</v>
      </c>
      <c r="DR16" s="28"/>
    </row>
    <row r="17" spans="15:122" ht="294.75" x14ac:dyDescent="0.25">
      <c r="O17" s="4" t="s">
        <v>276</v>
      </c>
      <c r="P17" s="20" t="s">
        <v>7</v>
      </c>
      <c r="Q17" s="21" t="s">
        <v>10</v>
      </c>
      <c r="R17" s="21" t="s">
        <v>12</v>
      </c>
      <c r="S17" s="21" t="s">
        <v>14</v>
      </c>
      <c r="T17" s="21" t="s">
        <v>16</v>
      </c>
      <c r="U17" s="21" t="s">
        <v>19</v>
      </c>
      <c r="V17" s="21" t="s">
        <v>22</v>
      </c>
      <c r="W17" s="21" t="s">
        <v>22</v>
      </c>
      <c r="X17" s="21" t="s">
        <v>25</v>
      </c>
      <c r="Y17" s="22" t="s">
        <v>25</v>
      </c>
      <c r="Z17" s="21" t="s">
        <v>364</v>
      </c>
      <c r="AA17" s="21" t="s">
        <v>364</v>
      </c>
      <c r="AB17" s="20" t="s">
        <v>27</v>
      </c>
      <c r="AC17" s="21" t="s">
        <v>27</v>
      </c>
      <c r="AD17" s="21" t="s">
        <v>27</v>
      </c>
      <c r="AE17" s="21" t="s">
        <v>27</v>
      </c>
      <c r="AF17" s="21" t="s">
        <v>27</v>
      </c>
      <c r="AG17" s="21" t="s">
        <v>27</v>
      </c>
      <c r="AH17" s="21" t="s">
        <v>30</v>
      </c>
      <c r="AI17" s="21" t="s">
        <v>34</v>
      </c>
      <c r="AJ17" s="22" t="s">
        <v>37</v>
      </c>
      <c r="AK17" s="20" t="s">
        <v>39</v>
      </c>
      <c r="AL17" s="21" t="s">
        <v>39</v>
      </c>
      <c r="AM17" s="21" t="s">
        <v>39</v>
      </c>
      <c r="AN17" s="21" t="s">
        <v>39</v>
      </c>
      <c r="AO17" s="22" t="s">
        <v>39</v>
      </c>
      <c r="AP17" s="20" t="s">
        <v>41</v>
      </c>
      <c r="AQ17" s="21" t="s">
        <v>41</v>
      </c>
      <c r="AR17" s="21" t="s">
        <v>41</v>
      </c>
      <c r="AS17" s="21" t="s">
        <v>41</v>
      </c>
      <c r="AT17" s="22" t="s">
        <v>41</v>
      </c>
      <c r="AU17" s="20" t="s">
        <v>42</v>
      </c>
      <c r="AV17" s="21" t="s">
        <v>42</v>
      </c>
      <c r="AW17" s="21" t="s">
        <v>42</v>
      </c>
      <c r="AX17" s="21" t="s">
        <v>42</v>
      </c>
      <c r="AY17" s="21" t="s">
        <v>42</v>
      </c>
      <c r="AZ17" s="21" t="s">
        <v>42</v>
      </c>
      <c r="BA17" s="21" t="s">
        <v>43</v>
      </c>
      <c r="BB17" s="21" t="s">
        <v>46</v>
      </c>
      <c r="BC17" s="22" t="s">
        <v>48</v>
      </c>
      <c r="BD17" s="20" t="s">
        <v>50</v>
      </c>
      <c r="BE17" s="21" t="s">
        <v>50</v>
      </c>
      <c r="BF17" s="21" t="s">
        <v>50</v>
      </c>
      <c r="BG17" s="21" t="s">
        <v>50</v>
      </c>
      <c r="BH17" s="22" t="s">
        <v>50</v>
      </c>
      <c r="BI17" s="20" t="s">
        <v>51</v>
      </c>
      <c r="BJ17" s="21" t="s">
        <v>51</v>
      </c>
      <c r="BK17" s="21" t="s">
        <v>51</v>
      </c>
      <c r="BL17" s="21" t="s">
        <v>51</v>
      </c>
      <c r="BM17" s="22" t="s">
        <v>51</v>
      </c>
      <c r="BN17" s="20" t="s">
        <v>52</v>
      </c>
      <c r="BO17" s="21" t="s">
        <v>52</v>
      </c>
      <c r="BP17" s="21" t="s">
        <v>52</v>
      </c>
      <c r="BQ17" s="21" t="s">
        <v>52</v>
      </c>
      <c r="BR17" s="21" t="s">
        <v>52</v>
      </c>
      <c r="BS17" s="21" t="s">
        <v>52</v>
      </c>
      <c r="BT17" s="21" t="s">
        <v>54</v>
      </c>
      <c r="BU17" s="21" t="s">
        <v>57</v>
      </c>
      <c r="BV17" s="22" t="s">
        <v>58</v>
      </c>
      <c r="BW17" s="20" t="s">
        <v>60</v>
      </c>
      <c r="BX17" s="21" t="s">
        <v>60</v>
      </c>
      <c r="BY17" s="21" t="s">
        <v>60</v>
      </c>
      <c r="BZ17" s="21" t="s">
        <v>60</v>
      </c>
      <c r="CA17" s="22" t="s">
        <v>60</v>
      </c>
      <c r="CB17" s="20" t="s">
        <v>61</v>
      </c>
      <c r="CC17" s="21" t="s">
        <v>61</v>
      </c>
      <c r="CD17" s="21" t="s">
        <v>61</v>
      </c>
      <c r="CE17" s="21" t="s">
        <v>61</v>
      </c>
      <c r="CF17" s="22" t="s">
        <v>61</v>
      </c>
      <c r="CG17" s="20" t="s">
        <v>62</v>
      </c>
      <c r="CH17" s="21" t="s">
        <v>62</v>
      </c>
      <c r="CI17" s="21" t="s">
        <v>65</v>
      </c>
      <c r="CJ17" s="21" t="s">
        <v>68</v>
      </c>
      <c r="CK17" s="21" t="s">
        <v>68</v>
      </c>
      <c r="CL17" s="21" t="s">
        <v>69</v>
      </c>
      <c r="CM17" s="21" t="s">
        <v>296</v>
      </c>
      <c r="CN17" s="21" t="s">
        <v>296</v>
      </c>
      <c r="CO17" s="20" t="s">
        <v>71</v>
      </c>
      <c r="CP17" s="21" t="s">
        <v>71</v>
      </c>
      <c r="CQ17" s="21" t="s">
        <v>74</v>
      </c>
      <c r="CR17" s="21" t="s">
        <v>77</v>
      </c>
      <c r="CS17" s="21" t="s">
        <v>77</v>
      </c>
      <c r="CT17" s="21" t="s">
        <v>79</v>
      </c>
      <c r="CU17" s="21" t="s">
        <v>81</v>
      </c>
      <c r="CV17" s="22" t="s">
        <v>81</v>
      </c>
      <c r="CW17" s="20" t="s">
        <v>86</v>
      </c>
      <c r="CX17" s="21" t="s">
        <v>86</v>
      </c>
      <c r="CY17" s="21" t="s">
        <v>87</v>
      </c>
      <c r="CZ17" s="21" t="s">
        <v>89</v>
      </c>
      <c r="DA17" s="21" t="s">
        <v>89</v>
      </c>
      <c r="DB17" s="21" t="s">
        <v>91</v>
      </c>
      <c r="DC17" s="21" t="s">
        <v>93</v>
      </c>
      <c r="DD17" s="22" t="s">
        <v>93</v>
      </c>
      <c r="DE17" s="20" t="s">
        <v>96</v>
      </c>
      <c r="DF17" s="21" t="s">
        <v>96</v>
      </c>
      <c r="DG17" s="21" t="s">
        <v>98</v>
      </c>
      <c r="DH17" s="21" t="s">
        <v>100</v>
      </c>
      <c r="DI17" s="21" t="s">
        <v>100</v>
      </c>
      <c r="DJ17" s="21" t="s">
        <v>102</v>
      </c>
      <c r="DK17" s="21" t="s">
        <v>104</v>
      </c>
      <c r="DL17" s="22" t="s">
        <v>104</v>
      </c>
      <c r="DM17" s="20" t="s">
        <v>298</v>
      </c>
      <c r="DN17" s="22" t="s">
        <v>298</v>
      </c>
      <c r="DO17" s="20" t="s">
        <v>299</v>
      </c>
      <c r="DP17" s="22" t="s">
        <v>299</v>
      </c>
      <c r="DQ17" s="20" t="s">
        <v>300</v>
      </c>
      <c r="DR17" s="22" t="s">
        <v>300</v>
      </c>
    </row>
    <row r="18" spans="15:122" ht="150" x14ac:dyDescent="0.25">
      <c r="O18" s="4" t="s">
        <v>275</v>
      </c>
      <c r="P18" s="20" t="s">
        <v>4</v>
      </c>
      <c r="Q18" s="21" t="s">
        <v>4</v>
      </c>
      <c r="R18" s="21" t="s">
        <v>4</v>
      </c>
      <c r="S18" s="21" t="s">
        <v>4</v>
      </c>
      <c r="T18" s="21" t="s">
        <v>4</v>
      </c>
      <c r="U18" s="21" t="s">
        <v>4</v>
      </c>
      <c r="V18" s="21" t="s">
        <v>4</v>
      </c>
      <c r="W18" s="21" t="s">
        <v>265</v>
      </c>
      <c r="X18" s="21" t="s">
        <v>4</v>
      </c>
      <c r="Y18" s="22" t="s">
        <v>265</v>
      </c>
      <c r="Z18" s="21" t="s">
        <v>4</v>
      </c>
      <c r="AA18" s="21" t="s">
        <v>265</v>
      </c>
      <c r="AB18" s="20" t="s">
        <v>4</v>
      </c>
      <c r="AC18" s="21" t="s">
        <v>266</v>
      </c>
      <c r="AD18" s="21" t="s">
        <v>267</v>
      </c>
      <c r="AE18" s="21" t="s">
        <v>268</v>
      </c>
      <c r="AF18" s="21" t="s">
        <v>269</v>
      </c>
      <c r="AG18" s="21" t="s">
        <v>270</v>
      </c>
      <c r="AH18" s="21" t="s">
        <v>4</v>
      </c>
      <c r="AI18" s="21" t="s">
        <v>4</v>
      </c>
      <c r="AJ18" s="22" t="s">
        <v>4</v>
      </c>
      <c r="AK18" s="20" t="s">
        <v>4</v>
      </c>
      <c r="AL18" s="21" t="s">
        <v>266</v>
      </c>
      <c r="AM18" s="21" t="s">
        <v>267</v>
      </c>
      <c r="AN18" s="21" t="s">
        <v>268</v>
      </c>
      <c r="AO18" s="22" t="s">
        <v>269</v>
      </c>
      <c r="AP18" s="20" t="s">
        <v>4</v>
      </c>
      <c r="AQ18" s="21" t="s">
        <v>266</v>
      </c>
      <c r="AR18" s="21" t="s">
        <v>267</v>
      </c>
      <c r="AS18" s="21" t="s">
        <v>268</v>
      </c>
      <c r="AT18" s="22" t="s">
        <v>269</v>
      </c>
      <c r="AU18" s="20" t="s">
        <v>4</v>
      </c>
      <c r="AV18" s="21" t="s">
        <v>266</v>
      </c>
      <c r="AW18" s="21" t="s">
        <v>267</v>
      </c>
      <c r="AX18" s="21" t="s">
        <v>268</v>
      </c>
      <c r="AY18" s="21" t="s">
        <v>269</v>
      </c>
      <c r="AZ18" s="21" t="s">
        <v>270</v>
      </c>
      <c r="BA18" s="21" t="s">
        <v>4</v>
      </c>
      <c r="BB18" s="21" t="s">
        <v>4</v>
      </c>
      <c r="BC18" s="22" t="s">
        <v>4</v>
      </c>
      <c r="BD18" s="20" t="s">
        <v>4</v>
      </c>
      <c r="BE18" s="21" t="s">
        <v>266</v>
      </c>
      <c r="BF18" s="21" t="s">
        <v>267</v>
      </c>
      <c r="BG18" s="21" t="s">
        <v>268</v>
      </c>
      <c r="BH18" s="22" t="s">
        <v>269</v>
      </c>
      <c r="BI18" s="20" t="s">
        <v>4</v>
      </c>
      <c r="BJ18" s="21" t="s">
        <v>266</v>
      </c>
      <c r="BK18" s="21" t="s">
        <v>267</v>
      </c>
      <c r="BL18" s="21" t="s">
        <v>268</v>
      </c>
      <c r="BM18" s="22" t="s">
        <v>269</v>
      </c>
      <c r="BN18" s="20" t="s">
        <v>4</v>
      </c>
      <c r="BO18" s="21" t="s">
        <v>266</v>
      </c>
      <c r="BP18" s="21" t="s">
        <v>267</v>
      </c>
      <c r="BQ18" s="21" t="s">
        <v>268</v>
      </c>
      <c r="BR18" s="21" t="s">
        <v>269</v>
      </c>
      <c r="BS18" s="21" t="s">
        <v>270</v>
      </c>
      <c r="BT18" s="21" t="s">
        <v>4</v>
      </c>
      <c r="BU18" s="21" t="s">
        <v>4</v>
      </c>
      <c r="BV18" s="22" t="s">
        <v>4</v>
      </c>
      <c r="BW18" s="20" t="s">
        <v>4</v>
      </c>
      <c r="BX18" s="21" t="s">
        <v>266</v>
      </c>
      <c r="BY18" s="21" t="s">
        <v>267</v>
      </c>
      <c r="BZ18" s="21" t="s">
        <v>268</v>
      </c>
      <c r="CA18" s="22" t="s">
        <v>269</v>
      </c>
      <c r="CB18" s="20" t="s">
        <v>4</v>
      </c>
      <c r="CC18" s="21" t="s">
        <v>266</v>
      </c>
      <c r="CD18" s="21" t="s">
        <v>267</v>
      </c>
      <c r="CE18" s="21" t="s">
        <v>268</v>
      </c>
      <c r="CF18" s="22" t="s">
        <v>269</v>
      </c>
      <c r="CG18" s="20" t="s">
        <v>4</v>
      </c>
      <c r="CH18" s="21" t="s">
        <v>327</v>
      </c>
      <c r="CI18" s="21" t="s">
        <v>4</v>
      </c>
      <c r="CJ18" s="21" t="s">
        <v>4</v>
      </c>
      <c r="CK18" s="21" t="s">
        <v>327</v>
      </c>
      <c r="CL18" s="21" t="s">
        <v>4</v>
      </c>
      <c r="CM18" s="21" t="s">
        <v>4</v>
      </c>
      <c r="CN18" s="21" t="s">
        <v>272</v>
      </c>
      <c r="CO18" s="20" t="s">
        <v>4</v>
      </c>
      <c r="CP18" s="21" t="s">
        <v>327</v>
      </c>
      <c r="CQ18" s="21" t="s">
        <v>4</v>
      </c>
      <c r="CR18" s="21" t="s">
        <v>4</v>
      </c>
      <c r="CS18" s="21" t="s">
        <v>327</v>
      </c>
      <c r="CT18" s="21" t="s">
        <v>4</v>
      </c>
      <c r="CU18" s="21" t="s">
        <v>4</v>
      </c>
      <c r="CV18" s="22" t="s">
        <v>273</v>
      </c>
      <c r="CW18" s="20" t="s">
        <v>4</v>
      </c>
      <c r="CX18" s="21" t="s">
        <v>327</v>
      </c>
      <c r="CY18" s="21" t="s">
        <v>4</v>
      </c>
      <c r="CZ18" s="21" t="s">
        <v>4</v>
      </c>
      <c r="DA18" s="21" t="s">
        <v>327</v>
      </c>
      <c r="DB18" s="21" t="s">
        <v>4</v>
      </c>
      <c r="DC18" s="21" t="s">
        <v>4</v>
      </c>
      <c r="DD18" s="22" t="s">
        <v>273</v>
      </c>
      <c r="DE18" s="20" t="s">
        <v>4</v>
      </c>
      <c r="DF18" s="21" t="s">
        <v>327</v>
      </c>
      <c r="DG18" s="21" t="s">
        <v>4</v>
      </c>
      <c r="DH18" s="21" t="s">
        <v>4</v>
      </c>
      <c r="DI18" s="21" t="s">
        <v>327</v>
      </c>
      <c r="DJ18" s="21" t="s">
        <v>4</v>
      </c>
      <c r="DK18" s="21" t="s">
        <v>4</v>
      </c>
      <c r="DL18" s="22" t="s">
        <v>273</v>
      </c>
      <c r="DM18" s="20" t="s">
        <v>4</v>
      </c>
      <c r="DN18" s="22" t="s">
        <v>274</v>
      </c>
      <c r="DO18" s="20" t="s">
        <v>4</v>
      </c>
      <c r="DP18" s="22" t="s">
        <v>274</v>
      </c>
      <c r="DQ18" s="20" t="s">
        <v>4</v>
      </c>
      <c r="DR18" s="22" t="s">
        <v>274</v>
      </c>
    </row>
    <row r="19" spans="15:122" x14ac:dyDescent="0.25">
      <c r="O19" s="4" t="s">
        <v>277</v>
      </c>
      <c r="P19" s="17" t="str">
        <f>IF(ISBLANK(P16),IF(P8="-",P9,P8),P16)</f>
        <v>ps</v>
      </c>
      <c r="Q19" s="18" t="str">
        <f t="shared" ref="Q19:BU19" si="27">IF(ISBLANK(Q16),IF(Q8="-",Q9,Q8),Q16)</f>
        <v>ps</v>
      </c>
      <c r="R19" s="18" t="str">
        <f t="shared" si="27"/>
        <v>%</v>
      </c>
      <c r="S19" s="18" t="str">
        <f t="shared" si="27"/>
        <v>%</v>
      </c>
      <c r="T19" s="18" t="str">
        <f t="shared" si="27"/>
        <v>MHz</v>
      </c>
      <c r="U19" s="18" t="str">
        <f t="shared" si="27"/>
        <v>mV</v>
      </c>
      <c r="V19" s="18" t="str">
        <f t="shared" si="27"/>
        <v>mTbit</v>
      </c>
      <c r="W19" s="18" t="str">
        <f t="shared" si="27"/>
        <v>ps</v>
      </c>
      <c r="X19" s="18" t="str">
        <f t="shared" si="27"/>
        <v>mTbit</v>
      </c>
      <c r="Y19" s="19" t="str">
        <f t="shared" si="27"/>
        <v>ps</v>
      </c>
      <c r="Z19" s="18" t="str">
        <f>IF(ISBLANK(Z16),IF(Z8="-",Z9,Z8),Z16)</f>
        <v>mTbit</v>
      </c>
      <c r="AA19" s="18" t="str">
        <f>IF(ISBLANK(AA16),IF(AA8="-",AA9,AA8),AA16)</f>
        <v>ps</v>
      </c>
      <c r="AB19" s="17" t="str">
        <f t="shared" si="27"/>
        <v>mV</v>
      </c>
      <c r="AC19" s="18" t="str">
        <f t="shared" si="27"/>
        <v>ps</v>
      </c>
      <c r="AD19" s="18" t="str">
        <f t="shared" si="27"/>
        <v>mV</v>
      </c>
      <c r="AE19" s="18" t="str">
        <f t="shared" si="27"/>
        <v>ps</v>
      </c>
      <c r="AF19" s="18" t="str">
        <f t="shared" si="27"/>
        <v>ps</v>
      </c>
      <c r="AG19" s="18" t="str">
        <f t="shared" si="27"/>
        <v>V</v>
      </c>
      <c r="AH19" s="18" t="str">
        <f t="shared" si="27"/>
        <v>mV</v>
      </c>
      <c r="AI19" s="18" t="str">
        <f t="shared" si="27"/>
        <v>ps</v>
      </c>
      <c r="AJ19" s="19" t="str">
        <f t="shared" si="27"/>
        <v>ps</v>
      </c>
      <c r="AK19" s="17" t="str">
        <f t="shared" si="27"/>
        <v>hit</v>
      </c>
      <c r="AL19" s="18" t="str">
        <f t="shared" si="27"/>
        <v>ps</v>
      </c>
      <c r="AM19" s="18" t="str">
        <f t="shared" si="27"/>
        <v>mV</v>
      </c>
      <c r="AN19" s="18" t="str">
        <f t="shared" si="27"/>
        <v>ps</v>
      </c>
      <c r="AO19" s="19" t="str">
        <f t="shared" si="27"/>
        <v>ps</v>
      </c>
      <c r="AP19" s="17" t="str">
        <f t="shared" si="27"/>
        <v>hit</v>
      </c>
      <c r="AQ19" s="18" t="str">
        <f t="shared" si="27"/>
        <v>ps</v>
      </c>
      <c r="AR19" s="18" t="str">
        <f t="shared" si="27"/>
        <v>mV</v>
      </c>
      <c r="AS19" s="18" t="str">
        <f t="shared" si="27"/>
        <v>ps</v>
      </c>
      <c r="AT19" s="19" t="str">
        <f t="shared" si="27"/>
        <v>ps</v>
      </c>
      <c r="AU19" s="17" t="str">
        <f t="shared" si="27"/>
        <v>mV</v>
      </c>
      <c r="AV19" s="18" t="str">
        <f t="shared" si="27"/>
        <v>ps</v>
      </c>
      <c r="AW19" s="18" t="str">
        <f t="shared" si="27"/>
        <v>mV</v>
      </c>
      <c r="AX19" s="18" t="str">
        <f t="shared" si="27"/>
        <v>ps</v>
      </c>
      <c r="AY19" s="18" t="str">
        <f t="shared" si="27"/>
        <v>ps</v>
      </c>
      <c r="AZ19" s="18" t="str">
        <f t="shared" si="27"/>
        <v>V</v>
      </c>
      <c r="BA19" s="18" t="str">
        <f t="shared" si="27"/>
        <v>mV</v>
      </c>
      <c r="BB19" s="18" t="str">
        <f t="shared" si="27"/>
        <v>ps</v>
      </c>
      <c r="BC19" s="19" t="str">
        <f t="shared" si="27"/>
        <v>ps</v>
      </c>
      <c r="BD19" s="17" t="str">
        <f t="shared" si="27"/>
        <v>hit</v>
      </c>
      <c r="BE19" s="18" t="str">
        <f t="shared" si="27"/>
        <v>ps</v>
      </c>
      <c r="BF19" s="18" t="str">
        <f t="shared" si="27"/>
        <v>mV</v>
      </c>
      <c r="BG19" s="18" t="str">
        <f t="shared" si="27"/>
        <v>ps</v>
      </c>
      <c r="BH19" s="19" t="str">
        <f t="shared" si="27"/>
        <v>ps</v>
      </c>
      <c r="BI19" s="17" t="str">
        <f t="shared" si="27"/>
        <v>hit</v>
      </c>
      <c r="BJ19" s="18" t="str">
        <f t="shared" si="27"/>
        <v>ps</v>
      </c>
      <c r="BK19" s="18" t="str">
        <f t="shared" si="27"/>
        <v>mV</v>
      </c>
      <c r="BL19" s="18" t="str">
        <f t="shared" si="27"/>
        <v>ps</v>
      </c>
      <c r="BM19" s="19" t="str">
        <f t="shared" si="27"/>
        <v>ps</v>
      </c>
      <c r="BN19" s="17" t="str">
        <f t="shared" si="27"/>
        <v>mV</v>
      </c>
      <c r="BO19" s="18" t="str">
        <f t="shared" si="27"/>
        <v>ps</v>
      </c>
      <c r="BP19" s="18" t="str">
        <f t="shared" si="27"/>
        <v>mV</v>
      </c>
      <c r="BQ19" s="18" t="str">
        <f t="shared" si="27"/>
        <v>ps</v>
      </c>
      <c r="BR19" s="18" t="str">
        <f t="shared" si="27"/>
        <v>ps</v>
      </c>
      <c r="BS19" s="18" t="str">
        <f t="shared" si="27"/>
        <v>V</v>
      </c>
      <c r="BT19" s="18" t="str">
        <f t="shared" si="27"/>
        <v>mV</v>
      </c>
      <c r="BU19" s="18" t="str">
        <f t="shared" si="27"/>
        <v>ps</v>
      </c>
      <c r="BV19" s="19" t="str">
        <f t="shared" ref="BV19:DR19" si="28">IF(ISBLANK(BV16),IF(BV8="-",BV9,BV8),BV16)</f>
        <v>ps</v>
      </c>
      <c r="BW19" s="17" t="str">
        <f t="shared" si="28"/>
        <v>hit</v>
      </c>
      <c r="BX19" s="18" t="str">
        <f t="shared" si="28"/>
        <v>ps</v>
      </c>
      <c r="BY19" s="18" t="str">
        <f t="shared" si="28"/>
        <v>mV</v>
      </c>
      <c r="BZ19" s="18" t="str">
        <f t="shared" si="28"/>
        <v>ps</v>
      </c>
      <c r="CA19" s="19" t="str">
        <f t="shared" si="28"/>
        <v>ps</v>
      </c>
      <c r="CB19" s="17" t="str">
        <f t="shared" si="28"/>
        <v>hit</v>
      </c>
      <c r="CC19" s="18" t="str">
        <f t="shared" si="28"/>
        <v>ps</v>
      </c>
      <c r="CD19" s="18" t="str">
        <f t="shared" si="28"/>
        <v>mV</v>
      </c>
      <c r="CE19" s="18" t="str">
        <f t="shared" si="28"/>
        <v>ps</v>
      </c>
      <c r="CF19" s="19" t="str">
        <f t="shared" si="28"/>
        <v>ps</v>
      </c>
      <c r="CG19" s="17" t="str">
        <f t="shared" si="28"/>
        <v>V</v>
      </c>
      <c r="CH19" s="18" t="str">
        <f>IF(ISBLANK(CH16),IF(CH8="-",CH9,CH8),CH16)</f>
        <v>V</v>
      </c>
      <c r="CI19" s="18" t="str">
        <f t="shared" si="28"/>
        <v>mV</v>
      </c>
      <c r="CJ19" s="18" t="str">
        <f t="shared" si="28"/>
        <v>V</v>
      </c>
      <c r="CK19" s="18" t="str">
        <f>IF(ISBLANK(CK16),IF(CK8="-",CK9,CK8),CK16)</f>
        <v>V</v>
      </c>
      <c r="CL19" s="18" t="str">
        <f t="shared" si="28"/>
        <v>mV</v>
      </c>
      <c r="CM19" s="18" t="str">
        <f t="shared" si="28"/>
        <v>mTbit</v>
      </c>
      <c r="CN19" s="18" t="str">
        <f t="shared" si="28"/>
        <v>ps</v>
      </c>
      <c r="CO19" s="17" t="str">
        <f t="shared" si="28"/>
        <v>V</v>
      </c>
      <c r="CP19" s="18" t="str">
        <f>IF(ISBLANK(CP16),IF(CP8="-",CP9,CP8),CP16)</f>
        <v>V</v>
      </c>
      <c r="CQ19" s="18" t="str">
        <f t="shared" si="28"/>
        <v>mV</v>
      </c>
      <c r="CR19" s="18" t="str">
        <f t="shared" si="28"/>
        <v>V</v>
      </c>
      <c r="CS19" s="18" t="str">
        <f>IF(ISBLANK(CS16),IF(CS8="-",CS9,CS8),CS16)</f>
        <v>V</v>
      </c>
      <c r="CT19" s="18" t="str">
        <f t="shared" si="28"/>
        <v>mV</v>
      </c>
      <c r="CU19" s="18" t="str">
        <f t="shared" si="28"/>
        <v>mTbit</v>
      </c>
      <c r="CV19" s="19" t="str">
        <f t="shared" si="28"/>
        <v>ps</v>
      </c>
      <c r="CW19" s="17" t="str">
        <f t="shared" si="28"/>
        <v>V</v>
      </c>
      <c r="CX19" s="18" t="str">
        <f>IF(ISBLANK(CX16),IF(CX8="-",CX9,CX8),CX16)</f>
        <v>V</v>
      </c>
      <c r="CY19" s="18" t="str">
        <f t="shared" si="28"/>
        <v>mV</v>
      </c>
      <c r="CZ19" s="18" t="str">
        <f t="shared" si="28"/>
        <v>V</v>
      </c>
      <c r="DA19" s="18" t="str">
        <f>IF(ISBLANK(DA16),IF(DA8="-",DA9,DA8),DA16)</f>
        <v>V</v>
      </c>
      <c r="DB19" s="18" t="str">
        <f t="shared" si="28"/>
        <v>mV</v>
      </c>
      <c r="DC19" s="18" t="str">
        <f t="shared" si="28"/>
        <v>mTbit</v>
      </c>
      <c r="DD19" s="19" t="str">
        <f t="shared" si="28"/>
        <v>ps</v>
      </c>
      <c r="DE19" s="17" t="str">
        <f t="shared" si="28"/>
        <v>V</v>
      </c>
      <c r="DF19" s="18" t="str">
        <f>IF(ISBLANK(DF16),IF(DF8="-",DF9,DF8),DF16)</f>
        <v>V</v>
      </c>
      <c r="DG19" s="18" t="str">
        <f t="shared" si="28"/>
        <v>mV</v>
      </c>
      <c r="DH19" s="18" t="str">
        <f t="shared" si="28"/>
        <v>V</v>
      </c>
      <c r="DI19" s="18" t="str">
        <f>IF(ISBLANK(DI16),IF(DI8="-",DI9,DI8),DI16)</f>
        <v>V</v>
      </c>
      <c r="DJ19" s="18" t="str">
        <f t="shared" si="28"/>
        <v>mV</v>
      </c>
      <c r="DK19" s="18" t="str">
        <f t="shared" si="28"/>
        <v>mTbit</v>
      </c>
      <c r="DL19" s="19" t="str">
        <f t="shared" si="28"/>
        <v>ps</v>
      </c>
      <c r="DM19" s="17" t="str">
        <f t="shared" si="28"/>
        <v>mTpixel</v>
      </c>
      <c r="DN19" s="19" t="str">
        <f t="shared" si="28"/>
        <v>ps</v>
      </c>
      <c r="DO19" s="17" t="str">
        <f t="shared" si="28"/>
        <v>mTpixel</v>
      </c>
      <c r="DP19" s="19" t="str">
        <f t="shared" si="28"/>
        <v>ps</v>
      </c>
      <c r="DQ19" s="17" t="str">
        <f t="shared" si="28"/>
        <v>mTpixel</v>
      </c>
      <c r="DR19" s="19" t="str">
        <f t="shared" si="28"/>
        <v>ps</v>
      </c>
    </row>
    <row r="20" spans="15:122" x14ac:dyDescent="0.25">
      <c r="O20">
        <f>O10</f>
        <v>1</v>
      </c>
      <c r="P20" s="23" t="str">
        <f ca="1">IF(ISNUMBER(P10),IF(ISBLANK(P$15),P10,P10*P$15),"")</f>
        <v/>
      </c>
      <c r="Q20" s="24" t="str">
        <f t="shared" ref="Q20:BU20" ca="1" si="29">IF(ISNUMBER(Q10),IF(ISBLANK(Q$15),Q10,Q10*Q$15),"")</f>
        <v/>
      </c>
      <c r="R20" s="24" t="str">
        <f t="shared" ca="1" si="29"/>
        <v/>
      </c>
      <c r="S20" s="24" t="str">
        <f t="shared" ca="1" si="29"/>
        <v/>
      </c>
      <c r="T20" s="24" t="str">
        <f t="shared" ca="1" si="29"/>
        <v/>
      </c>
      <c r="U20" s="24" t="str">
        <f t="shared" ca="1" si="29"/>
        <v/>
      </c>
      <c r="V20" s="24" t="str">
        <f t="shared" ca="1" si="29"/>
        <v/>
      </c>
      <c r="W20" s="24" t="str">
        <f t="shared" ca="1" si="29"/>
        <v/>
      </c>
      <c r="X20" s="24" t="str">
        <f t="shared" ca="1" si="29"/>
        <v/>
      </c>
      <c r="Y20" s="25" t="str">
        <f t="shared" ca="1" si="29"/>
        <v/>
      </c>
      <c r="Z20" s="24" t="str">
        <f t="shared" ref="Z20:AA24" ca="1" si="30">IF(ISNUMBER(Z10),IF(ISBLANK(Z$15),Z10,Z10*Z$15),"")</f>
        <v/>
      </c>
      <c r="AA20" s="24" t="str">
        <f t="shared" ca="1" si="30"/>
        <v/>
      </c>
      <c r="AB20" s="23" t="str">
        <f t="shared" ca="1" si="29"/>
        <v/>
      </c>
      <c r="AC20" s="24" t="str">
        <f t="shared" ca="1" si="29"/>
        <v/>
      </c>
      <c r="AD20" s="24" t="str">
        <f t="shared" ca="1" si="29"/>
        <v/>
      </c>
      <c r="AE20" s="24" t="str">
        <f t="shared" ca="1" si="29"/>
        <v/>
      </c>
      <c r="AF20" s="24" t="str">
        <f t="shared" ca="1" si="29"/>
        <v/>
      </c>
      <c r="AG20" s="24" t="str">
        <f t="shared" ca="1" si="29"/>
        <v/>
      </c>
      <c r="AH20" s="24" t="str">
        <f t="shared" ca="1" si="29"/>
        <v/>
      </c>
      <c r="AI20" s="24" t="str">
        <f t="shared" ca="1" si="29"/>
        <v/>
      </c>
      <c r="AJ20" s="25" t="str">
        <f t="shared" ca="1" si="29"/>
        <v/>
      </c>
      <c r="AK20" s="23" t="str">
        <f t="shared" ca="1" si="29"/>
        <v/>
      </c>
      <c r="AL20" s="24" t="str">
        <f t="shared" ca="1" si="29"/>
        <v/>
      </c>
      <c r="AM20" s="24" t="str">
        <f t="shared" ca="1" si="29"/>
        <v/>
      </c>
      <c r="AN20" s="24" t="str">
        <f t="shared" ca="1" si="29"/>
        <v/>
      </c>
      <c r="AO20" s="25" t="str">
        <f t="shared" ca="1" si="29"/>
        <v/>
      </c>
      <c r="AP20" s="23" t="str">
        <f t="shared" ca="1" si="29"/>
        <v/>
      </c>
      <c r="AQ20" s="24" t="str">
        <f t="shared" ca="1" si="29"/>
        <v/>
      </c>
      <c r="AR20" s="24" t="str">
        <f t="shared" ca="1" si="29"/>
        <v/>
      </c>
      <c r="AS20" s="24" t="str">
        <f t="shared" ca="1" si="29"/>
        <v/>
      </c>
      <c r="AT20" s="25" t="str">
        <f t="shared" ca="1" si="29"/>
        <v/>
      </c>
      <c r="AU20" s="23" t="str">
        <f t="shared" ca="1" si="29"/>
        <v/>
      </c>
      <c r="AV20" s="24" t="str">
        <f t="shared" ca="1" si="29"/>
        <v/>
      </c>
      <c r="AW20" s="24" t="str">
        <f t="shared" ca="1" si="29"/>
        <v/>
      </c>
      <c r="AX20" s="24" t="str">
        <f t="shared" ca="1" si="29"/>
        <v/>
      </c>
      <c r="AY20" s="24" t="str">
        <f t="shared" ca="1" si="29"/>
        <v/>
      </c>
      <c r="AZ20" s="24" t="str">
        <f t="shared" ca="1" si="29"/>
        <v/>
      </c>
      <c r="BA20" s="24" t="str">
        <f t="shared" ca="1" si="29"/>
        <v/>
      </c>
      <c r="BB20" s="24" t="str">
        <f t="shared" ca="1" si="29"/>
        <v/>
      </c>
      <c r="BC20" s="25" t="str">
        <f t="shared" ca="1" si="29"/>
        <v/>
      </c>
      <c r="BD20" s="23" t="str">
        <f t="shared" ca="1" si="29"/>
        <v/>
      </c>
      <c r="BE20" s="24" t="str">
        <f t="shared" ca="1" si="29"/>
        <v/>
      </c>
      <c r="BF20" s="24" t="str">
        <f t="shared" ca="1" si="29"/>
        <v/>
      </c>
      <c r="BG20" s="24" t="str">
        <f t="shared" ca="1" si="29"/>
        <v/>
      </c>
      <c r="BH20" s="25" t="str">
        <f t="shared" ca="1" si="29"/>
        <v/>
      </c>
      <c r="BI20" s="23" t="str">
        <f t="shared" ca="1" si="29"/>
        <v/>
      </c>
      <c r="BJ20" s="24" t="str">
        <f t="shared" ca="1" si="29"/>
        <v/>
      </c>
      <c r="BK20" s="24" t="str">
        <f t="shared" ca="1" si="29"/>
        <v/>
      </c>
      <c r="BL20" s="24" t="str">
        <f t="shared" ca="1" si="29"/>
        <v/>
      </c>
      <c r="BM20" s="25" t="str">
        <f t="shared" ca="1" si="29"/>
        <v/>
      </c>
      <c r="BN20" s="23" t="str">
        <f t="shared" ca="1" si="29"/>
        <v/>
      </c>
      <c r="BO20" s="24" t="str">
        <f t="shared" ca="1" si="29"/>
        <v/>
      </c>
      <c r="BP20" s="24" t="str">
        <f t="shared" ca="1" si="29"/>
        <v/>
      </c>
      <c r="BQ20" s="24" t="str">
        <f t="shared" ca="1" si="29"/>
        <v/>
      </c>
      <c r="BR20" s="24" t="str">
        <f t="shared" ca="1" si="29"/>
        <v/>
      </c>
      <c r="BS20" s="24" t="str">
        <f t="shared" ca="1" si="29"/>
        <v/>
      </c>
      <c r="BT20" s="24" t="str">
        <f t="shared" ca="1" si="29"/>
        <v/>
      </c>
      <c r="BU20" s="24" t="str">
        <f t="shared" ca="1" si="29"/>
        <v/>
      </c>
      <c r="BV20" s="25" t="str">
        <f t="shared" ref="BV20:DR20" ca="1" si="31">IF(ISNUMBER(BV10),IF(ISBLANK(BV$15),BV10,BV10*BV$15),"")</f>
        <v/>
      </c>
      <c r="BW20" s="23" t="str">
        <f t="shared" ca="1" si="31"/>
        <v/>
      </c>
      <c r="BX20" s="24" t="str">
        <f t="shared" ca="1" si="31"/>
        <v/>
      </c>
      <c r="BY20" s="24" t="str">
        <f t="shared" ca="1" si="31"/>
        <v/>
      </c>
      <c r="BZ20" s="24" t="str">
        <f t="shared" ca="1" si="31"/>
        <v/>
      </c>
      <c r="CA20" s="25" t="str">
        <f t="shared" ca="1" si="31"/>
        <v/>
      </c>
      <c r="CB20" s="23" t="str">
        <f t="shared" ca="1" si="31"/>
        <v/>
      </c>
      <c r="CC20" s="24" t="str">
        <f t="shared" ca="1" si="31"/>
        <v/>
      </c>
      <c r="CD20" s="24" t="str">
        <f t="shared" ca="1" si="31"/>
        <v/>
      </c>
      <c r="CE20" s="24" t="str">
        <f t="shared" ca="1" si="31"/>
        <v/>
      </c>
      <c r="CF20" s="25" t="str">
        <f t="shared" ca="1" si="31"/>
        <v/>
      </c>
      <c r="CG20" s="23" t="str">
        <f t="shared" ca="1" si="31"/>
        <v/>
      </c>
      <c r="CH20" s="24" t="str">
        <f ca="1">IF(ISNUMBER(CH10),IF(ISBLANK(CH$15),CH10,CH10*CH$15),"")</f>
        <v/>
      </c>
      <c r="CI20" s="24" t="str">
        <f t="shared" ca="1" si="31"/>
        <v/>
      </c>
      <c r="CJ20" s="24" t="str">
        <f t="shared" ca="1" si="31"/>
        <v/>
      </c>
      <c r="CK20" s="24" t="str">
        <f ca="1">IF(ISNUMBER(CK10),IF(ISBLANK(CK$15),CK10,CK10*CK$15),"")</f>
        <v/>
      </c>
      <c r="CL20" s="24" t="str">
        <f t="shared" ca="1" si="31"/>
        <v/>
      </c>
      <c r="CM20" s="24" t="str">
        <f t="shared" ca="1" si="31"/>
        <v/>
      </c>
      <c r="CN20" s="24" t="str">
        <f t="shared" ca="1" si="31"/>
        <v/>
      </c>
      <c r="CO20" s="23" t="str">
        <f t="shared" ca="1" si="31"/>
        <v/>
      </c>
      <c r="CP20" s="24" t="str">
        <f ca="1">IF(ISNUMBER(CP10),IF(ISBLANK(CP$15),CP10,CP10*CP$15),"")</f>
        <v/>
      </c>
      <c r="CQ20" s="24" t="str">
        <f t="shared" ca="1" si="31"/>
        <v/>
      </c>
      <c r="CR20" s="24" t="str">
        <f t="shared" ca="1" si="31"/>
        <v/>
      </c>
      <c r="CS20" s="24" t="str">
        <f ca="1">IF(ISNUMBER(CS10),IF(ISBLANK(CS$15),CS10,CS10*CS$15),"")</f>
        <v/>
      </c>
      <c r="CT20" s="24" t="str">
        <f t="shared" ca="1" si="31"/>
        <v/>
      </c>
      <c r="CU20" s="24" t="str">
        <f t="shared" ca="1" si="31"/>
        <v/>
      </c>
      <c r="CV20" s="25" t="str">
        <f t="shared" ca="1" si="31"/>
        <v/>
      </c>
      <c r="CW20" s="23" t="str">
        <f t="shared" ca="1" si="31"/>
        <v/>
      </c>
      <c r="CX20" s="24" t="str">
        <f ca="1">IF(ISNUMBER(CX10),IF(ISBLANK(CX$15),CX10,CX10*CX$15),"")</f>
        <v/>
      </c>
      <c r="CY20" s="24" t="str">
        <f t="shared" ca="1" si="31"/>
        <v/>
      </c>
      <c r="CZ20" s="24" t="str">
        <f t="shared" ca="1" si="31"/>
        <v/>
      </c>
      <c r="DA20" s="24" t="str">
        <f ca="1">IF(ISNUMBER(DA10),IF(ISBLANK(DA$15),DA10,DA10*DA$15),"")</f>
        <v/>
      </c>
      <c r="DB20" s="24" t="str">
        <f t="shared" ca="1" si="31"/>
        <v/>
      </c>
      <c r="DC20" s="24" t="str">
        <f t="shared" ca="1" si="31"/>
        <v/>
      </c>
      <c r="DD20" s="25" t="str">
        <f t="shared" ca="1" si="31"/>
        <v/>
      </c>
      <c r="DE20" s="23" t="str">
        <f t="shared" ca="1" si="31"/>
        <v/>
      </c>
      <c r="DF20" s="24" t="str">
        <f ca="1">IF(ISNUMBER(DF10),IF(ISBLANK(DF$15),DF10,DF10*DF$15),"")</f>
        <v/>
      </c>
      <c r="DG20" s="24" t="str">
        <f t="shared" ca="1" si="31"/>
        <v/>
      </c>
      <c r="DH20" s="24" t="str">
        <f t="shared" ca="1" si="31"/>
        <v/>
      </c>
      <c r="DI20" s="24" t="str">
        <f ca="1">IF(ISNUMBER(DI10),IF(ISBLANK(DI$15),DI10,DI10*DI$15),"")</f>
        <v/>
      </c>
      <c r="DJ20" s="24" t="str">
        <f t="shared" ca="1" si="31"/>
        <v/>
      </c>
      <c r="DK20" s="24" t="str">
        <f t="shared" ca="1" si="31"/>
        <v/>
      </c>
      <c r="DL20" s="25" t="str">
        <f t="shared" ca="1" si="31"/>
        <v/>
      </c>
      <c r="DM20" s="23" t="str">
        <f t="shared" ca="1" si="31"/>
        <v/>
      </c>
      <c r="DN20" s="25" t="str">
        <f t="shared" ca="1" si="31"/>
        <v/>
      </c>
      <c r="DO20" s="23" t="str">
        <f t="shared" ca="1" si="31"/>
        <v/>
      </c>
      <c r="DP20" s="25" t="str">
        <f t="shared" ca="1" si="31"/>
        <v/>
      </c>
      <c r="DQ20" s="23" t="str">
        <f t="shared" ca="1" si="31"/>
        <v/>
      </c>
      <c r="DR20" s="25" t="str">
        <f t="shared" ca="1" si="31"/>
        <v/>
      </c>
    </row>
    <row r="21" spans="15:122" x14ac:dyDescent="0.25">
      <c r="O21">
        <f>O11</f>
        <v>2</v>
      </c>
      <c r="P21" s="23" t="str">
        <f t="shared" ref="P21:BU24" ca="1" si="32">IF(ISNUMBER(P11),IF(ISBLANK(P$15),P11,P11*P$15),"")</f>
        <v/>
      </c>
      <c r="Q21" s="24" t="str">
        <f t="shared" ca="1" si="32"/>
        <v/>
      </c>
      <c r="R21" s="24" t="str">
        <f t="shared" ca="1" si="32"/>
        <v/>
      </c>
      <c r="S21" s="24" t="str">
        <f t="shared" ca="1" si="32"/>
        <v/>
      </c>
      <c r="T21" s="24" t="str">
        <f t="shared" ca="1" si="32"/>
        <v/>
      </c>
      <c r="U21" s="24" t="str">
        <f t="shared" ca="1" si="32"/>
        <v/>
      </c>
      <c r="V21" s="24" t="str">
        <f t="shared" ca="1" si="32"/>
        <v/>
      </c>
      <c r="W21" s="24" t="str">
        <f t="shared" ca="1" si="32"/>
        <v/>
      </c>
      <c r="X21" s="24" t="str">
        <f t="shared" ca="1" si="32"/>
        <v/>
      </c>
      <c r="Y21" s="25" t="str">
        <f t="shared" ca="1" si="32"/>
        <v/>
      </c>
      <c r="Z21" s="24" t="str">
        <f t="shared" ca="1" si="30"/>
        <v/>
      </c>
      <c r="AA21" s="24" t="str">
        <f t="shared" ca="1" si="30"/>
        <v/>
      </c>
      <c r="AB21" s="23" t="str">
        <f t="shared" ca="1" si="32"/>
        <v/>
      </c>
      <c r="AC21" s="24" t="str">
        <f t="shared" ca="1" si="32"/>
        <v/>
      </c>
      <c r="AD21" s="24" t="str">
        <f t="shared" ca="1" si="32"/>
        <v/>
      </c>
      <c r="AE21" s="24" t="str">
        <f t="shared" ca="1" si="32"/>
        <v/>
      </c>
      <c r="AF21" s="24" t="str">
        <f t="shared" ca="1" si="32"/>
        <v/>
      </c>
      <c r="AG21" s="24" t="str">
        <f t="shared" ca="1" si="32"/>
        <v/>
      </c>
      <c r="AH21" s="24" t="str">
        <f t="shared" ca="1" si="32"/>
        <v/>
      </c>
      <c r="AI21" s="24" t="str">
        <f t="shared" ca="1" si="32"/>
        <v/>
      </c>
      <c r="AJ21" s="25" t="str">
        <f t="shared" ca="1" si="32"/>
        <v/>
      </c>
      <c r="AK21" s="23" t="str">
        <f t="shared" ca="1" si="32"/>
        <v/>
      </c>
      <c r="AL21" s="24" t="str">
        <f t="shared" ca="1" si="32"/>
        <v/>
      </c>
      <c r="AM21" s="24" t="str">
        <f t="shared" ca="1" si="32"/>
        <v/>
      </c>
      <c r="AN21" s="24" t="str">
        <f t="shared" ca="1" si="32"/>
        <v/>
      </c>
      <c r="AO21" s="25" t="str">
        <f t="shared" ca="1" si="32"/>
        <v/>
      </c>
      <c r="AP21" s="23" t="str">
        <f t="shared" ca="1" si="32"/>
        <v/>
      </c>
      <c r="AQ21" s="24" t="str">
        <f t="shared" ca="1" si="32"/>
        <v/>
      </c>
      <c r="AR21" s="24" t="str">
        <f t="shared" ca="1" si="32"/>
        <v/>
      </c>
      <c r="AS21" s="24" t="str">
        <f t="shared" ca="1" si="32"/>
        <v/>
      </c>
      <c r="AT21" s="25" t="str">
        <f t="shared" ca="1" si="32"/>
        <v/>
      </c>
      <c r="AU21" s="23" t="str">
        <f t="shared" ca="1" si="32"/>
        <v/>
      </c>
      <c r="AV21" s="24" t="str">
        <f t="shared" ca="1" si="32"/>
        <v/>
      </c>
      <c r="AW21" s="24" t="str">
        <f t="shared" ca="1" si="32"/>
        <v/>
      </c>
      <c r="AX21" s="24" t="str">
        <f t="shared" ca="1" si="32"/>
        <v/>
      </c>
      <c r="AY21" s="24" t="str">
        <f t="shared" ca="1" si="32"/>
        <v/>
      </c>
      <c r="AZ21" s="24" t="str">
        <f t="shared" ca="1" si="32"/>
        <v/>
      </c>
      <c r="BA21" s="24" t="str">
        <f t="shared" ca="1" si="32"/>
        <v/>
      </c>
      <c r="BB21" s="24" t="str">
        <f t="shared" ca="1" si="32"/>
        <v/>
      </c>
      <c r="BC21" s="25" t="str">
        <f t="shared" ca="1" si="32"/>
        <v/>
      </c>
      <c r="BD21" s="23" t="str">
        <f t="shared" ca="1" si="32"/>
        <v/>
      </c>
      <c r="BE21" s="24" t="str">
        <f t="shared" ca="1" si="32"/>
        <v/>
      </c>
      <c r="BF21" s="24" t="str">
        <f t="shared" ca="1" si="32"/>
        <v/>
      </c>
      <c r="BG21" s="24" t="str">
        <f t="shared" ca="1" si="32"/>
        <v/>
      </c>
      <c r="BH21" s="25" t="str">
        <f t="shared" ca="1" si="32"/>
        <v/>
      </c>
      <c r="BI21" s="23" t="str">
        <f t="shared" ca="1" si="32"/>
        <v/>
      </c>
      <c r="BJ21" s="24" t="str">
        <f t="shared" ca="1" si="32"/>
        <v/>
      </c>
      <c r="BK21" s="24" t="str">
        <f t="shared" ca="1" si="32"/>
        <v/>
      </c>
      <c r="BL21" s="24" t="str">
        <f t="shared" ca="1" si="32"/>
        <v/>
      </c>
      <c r="BM21" s="25" t="str">
        <f t="shared" ca="1" si="32"/>
        <v/>
      </c>
      <c r="BN21" s="23" t="str">
        <f t="shared" ca="1" si="32"/>
        <v/>
      </c>
      <c r="BO21" s="24" t="str">
        <f t="shared" ca="1" si="32"/>
        <v/>
      </c>
      <c r="BP21" s="24" t="str">
        <f t="shared" ca="1" si="32"/>
        <v/>
      </c>
      <c r="BQ21" s="24" t="str">
        <f t="shared" ca="1" si="32"/>
        <v/>
      </c>
      <c r="BR21" s="24" t="str">
        <f t="shared" ca="1" si="32"/>
        <v/>
      </c>
      <c r="BS21" s="24" t="str">
        <f t="shared" ca="1" si="32"/>
        <v/>
      </c>
      <c r="BT21" s="24" t="str">
        <f t="shared" ca="1" si="32"/>
        <v/>
      </c>
      <c r="BU21" s="24" t="str">
        <f t="shared" ca="1" si="32"/>
        <v/>
      </c>
      <c r="BV21" s="25" t="str">
        <f t="shared" ref="BV21:DR21" ca="1" si="33">IF(ISNUMBER(BV11),IF(ISBLANK(BV$15),BV11,BV11*BV$15),"")</f>
        <v/>
      </c>
      <c r="BW21" s="23" t="str">
        <f t="shared" ca="1" si="33"/>
        <v/>
      </c>
      <c r="BX21" s="24" t="str">
        <f t="shared" ca="1" si="33"/>
        <v/>
      </c>
      <c r="BY21" s="24" t="str">
        <f t="shared" ca="1" si="33"/>
        <v/>
      </c>
      <c r="BZ21" s="24" t="str">
        <f t="shared" ca="1" si="33"/>
        <v/>
      </c>
      <c r="CA21" s="25" t="str">
        <f t="shared" ca="1" si="33"/>
        <v/>
      </c>
      <c r="CB21" s="23" t="str">
        <f t="shared" ca="1" si="33"/>
        <v/>
      </c>
      <c r="CC21" s="24" t="str">
        <f t="shared" ca="1" si="33"/>
        <v/>
      </c>
      <c r="CD21" s="24" t="str">
        <f t="shared" ca="1" si="33"/>
        <v/>
      </c>
      <c r="CE21" s="24" t="str">
        <f t="shared" ca="1" si="33"/>
        <v/>
      </c>
      <c r="CF21" s="25" t="str">
        <f t="shared" ca="1" si="33"/>
        <v/>
      </c>
      <c r="CG21" s="23" t="str">
        <f t="shared" ca="1" si="33"/>
        <v/>
      </c>
      <c r="CH21" s="24" t="str">
        <f ca="1">IF(ISNUMBER(CH11),IF(ISBLANK(CH$15),CH11,CH11*CH$15),"")</f>
        <v/>
      </c>
      <c r="CI21" s="24" t="str">
        <f t="shared" ca="1" si="33"/>
        <v/>
      </c>
      <c r="CJ21" s="24" t="str">
        <f t="shared" ca="1" si="33"/>
        <v/>
      </c>
      <c r="CK21" s="24" t="str">
        <f ca="1">IF(ISNUMBER(CK11),IF(ISBLANK(CK$15),CK11,CK11*CK$15),"")</f>
        <v/>
      </c>
      <c r="CL21" s="24" t="str">
        <f t="shared" ca="1" si="33"/>
        <v/>
      </c>
      <c r="CM21" s="24" t="str">
        <f t="shared" ca="1" si="33"/>
        <v/>
      </c>
      <c r="CN21" s="24" t="str">
        <f t="shared" ca="1" si="33"/>
        <v/>
      </c>
      <c r="CO21" s="23" t="str">
        <f t="shared" ca="1" si="33"/>
        <v/>
      </c>
      <c r="CP21" s="24" t="str">
        <f ca="1">IF(ISNUMBER(CP11),IF(ISBLANK(CP$15),CP11,CP11*CP$15),"")</f>
        <v/>
      </c>
      <c r="CQ21" s="24" t="str">
        <f t="shared" ca="1" si="33"/>
        <v/>
      </c>
      <c r="CR21" s="24" t="str">
        <f t="shared" ca="1" si="33"/>
        <v/>
      </c>
      <c r="CS21" s="24" t="str">
        <f ca="1">IF(ISNUMBER(CS11),IF(ISBLANK(CS$15),CS11,CS11*CS$15),"")</f>
        <v/>
      </c>
      <c r="CT21" s="24" t="str">
        <f t="shared" ca="1" si="33"/>
        <v/>
      </c>
      <c r="CU21" s="24" t="str">
        <f t="shared" ca="1" si="33"/>
        <v/>
      </c>
      <c r="CV21" s="25" t="str">
        <f t="shared" ca="1" si="33"/>
        <v/>
      </c>
      <c r="CW21" s="23" t="str">
        <f t="shared" ca="1" si="33"/>
        <v/>
      </c>
      <c r="CX21" s="24" t="str">
        <f ca="1">IF(ISNUMBER(CX11),IF(ISBLANK(CX$15),CX11,CX11*CX$15),"")</f>
        <v/>
      </c>
      <c r="CY21" s="24" t="str">
        <f t="shared" ca="1" si="33"/>
        <v/>
      </c>
      <c r="CZ21" s="24" t="str">
        <f t="shared" ca="1" si="33"/>
        <v/>
      </c>
      <c r="DA21" s="24" t="str">
        <f ca="1">IF(ISNUMBER(DA11),IF(ISBLANK(DA$15),DA11,DA11*DA$15),"")</f>
        <v/>
      </c>
      <c r="DB21" s="24" t="str">
        <f t="shared" ca="1" si="33"/>
        <v/>
      </c>
      <c r="DC21" s="24" t="str">
        <f t="shared" ca="1" si="33"/>
        <v/>
      </c>
      <c r="DD21" s="25" t="str">
        <f t="shared" ca="1" si="33"/>
        <v/>
      </c>
      <c r="DE21" s="23" t="str">
        <f t="shared" ca="1" si="33"/>
        <v/>
      </c>
      <c r="DF21" s="24" t="str">
        <f ca="1">IF(ISNUMBER(DF11),IF(ISBLANK(DF$15),DF11,DF11*DF$15),"")</f>
        <v/>
      </c>
      <c r="DG21" s="24" t="str">
        <f t="shared" ca="1" si="33"/>
        <v/>
      </c>
      <c r="DH21" s="24" t="str">
        <f t="shared" ca="1" si="33"/>
        <v/>
      </c>
      <c r="DI21" s="24" t="str">
        <f ca="1">IF(ISNUMBER(DI11),IF(ISBLANK(DI$15),DI11,DI11*DI$15),"")</f>
        <v/>
      </c>
      <c r="DJ21" s="24" t="str">
        <f t="shared" ca="1" si="33"/>
        <v/>
      </c>
      <c r="DK21" s="24" t="str">
        <f t="shared" ca="1" si="33"/>
        <v/>
      </c>
      <c r="DL21" s="25" t="str">
        <f t="shared" ca="1" si="33"/>
        <v/>
      </c>
      <c r="DM21" s="23" t="str">
        <f t="shared" ca="1" si="33"/>
        <v/>
      </c>
      <c r="DN21" s="25" t="str">
        <f t="shared" ca="1" si="33"/>
        <v/>
      </c>
      <c r="DO21" s="23" t="str">
        <f t="shared" ca="1" si="33"/>
        <v/>
      </c>
      <c r="DP21" s="25" t="str">
        <f t="shared" ca="1" si="33"/>
        <v/>
      </c>
      <c r="DQ21" s="23" t="str">
        <f t="shared" ca="1" si="33"/>
        <v/>
      </c>
      <c r="DR21" s="25" t="str">
        <f t="shared" ca="1" si="33"/>
        <v/>
      </c>
    </row>
    <row r="22" spans="15:122" x14ac:dyDescent="0.25">
      <c r="O22">
        <f>O12</f>
        <v>3</v>
      </c>
      <c r="P22" s="23" t="str">
        <f t="shared" ca="1" si="32"/>
        <v/>
      </c>
      <c r="Q22" s="24" t="str">
        <f t="shared" ca="1" si="32"/>
        <v/>
      </c>
      <c r="R22" s="24" t="str">
        <f t="shared" ca="1" si="32"/>
        <v/>
      </c>
      <c r="S22" s="24" t="str">
        <f t="shared" ca="1" si="32"/>
        <v/>
      </c>
      <c r="T22" s="24" t="str">
        <f t="shared" ca="1" si="32"/>
        <v/>
      </c>
      <c r="U22" s="24" t="str">
        <f t="shared" ca="1" si="32"/>
        <v/>
      </c>
      <c r="V22" s="24" t="str">
        <f t="shared" ca="1" si="32"/>
        <v/>
      </c>
      <c r="W22" s="24" t="str">
        <f t="shared" ca="1" si="32"/>
        <v/>
      </c>
      <c r="X22" s="24" t="str">
        <f t="shared" ca="1" si="32"/>
        <v/>
      </c>
      <c r="Y22" s="25" t="str">
        <f t="shared" ca="1" si="32"/>
        <v/>
      </c>
      <c r="Z22" s="24" t="str">
        <f t="shared" ca="1" si="30"/>
        <v/>
      </c>
      <c r="AA22" s="24" t="str">
        <f t="shared" ca="1" si="30"/>
        <v/>
      </c>
      <c r="AB22" s="23" t="str">
        <f t="shared" ca="1" si="32"/>
        <v/>
      </c>
      <c r="AC22" s="24" t="str">
        <f t="shared" ca="1" si="32"/>
        <v/>
      </c>
      <c r="AD22" s="24" t="str">
        <f t="shared" ca="1" si="32"/>
        <v/>
      </c>
      <c r="AE22" s="24" t="str">
        <f t="shared" ca="1" si="32"/>
        <v/>
      </c>
      <c r="AF22" s="24" t="str">
        <f t="shared" ca="1" si="32"/>
        <v/>
      </c>
      <c r="AG22" s="24" t="str">
        <f t="shared" ca="1" si="32"/>
        <v/>
      </c>
      <c r="AH22" s="24" t="str">
        <f t="shared" ca="1" si="32"/>
        <v/>
      </c>
      <c r="AI22" s="24" t="str">
        <f t="shared" ca="1" si="32"/>
        <v/>
      </c>
      <c r="AJ22" s="25" t="str">
        <f t="shared" ca="1" si="32"/>
        <v/>
      </c>
      <c r="AK22" s="23" t="str">
        <f t="shared" ca="1" si="32"/>
        <v/>
      </c>
      <c r="AL22" s="24" t="str">
        <f t="shared" ca="1" si="32"/>
        <v/>
      </c>
      <c r="AM22" s="24" t="str">
        <f t="shared" ca="1" si="32"/>
        <v/>
      </c>
      <c r="AN22" s="24" t="str">
        <f t="shared" ca="1" si="32"/>
        <v/>
      </c>
      <c r="AO22" s="25" t="str">
        <f t="shared" ca="1" si="32"/>
        <v/>
      </c>
      <c r="AP22" s="23" t="str">
        <f t="shared" ca="1" si="32"/>
        <v/>
      </c>
      <c r="AQ22" s="24" t="str">
        <f t="shared" ca="1" si="32"/>
        <v/>
      </c>
      <c r="AR22" s="24" t="str">
        <f t="shared" ca="1" si="32"/>
        <v/>
      </c>
      <c r="AS22" s="24" t="str">
        <f t="shared" ca="1" si="32"/>
        <v/>
      </c>
      <c r="AT22" s="25" t="str">
        <f t="shared" ca="1" si="32"/>
        <v/>
      </c>
      <c r="AU22" s="23" t="str">
        <f t="shared" ca="1" si="32"/>
        <v/>
      </c>
      <c r="AV22" s="24" t="str">
        <f t="shared" ca="1" si="32"/>
        <v/>
      </c>
      <c r="AW22" s="24" t="str">
        <f t="shared" ca="1" si="32"/>
        <v/>
      </c>
      <c r="AX22" s="24" t="str">
        <f t="shared" ca="1" si="32"/>
        <v/>
      </c>
      <c r="AY22" s="24" t="str">
        <f t="shared" ca="1" si="32"/>
        <v/>
      </c>
      <c r="AZ22" s="24" t="str">
        <f t="shared" ca="1" si="32"/>
        <v/>
      </c>
      <c r="BA22" s="24" t="str">
        <f t="shared" ca="1" si="32"/>
        <v/>
      </c>
      <c r="BB22" s="24" t="str">
        <f t="shared" ca="1" si="32"/>
        <v/>
      </c>
      <c r="BC22" s="25" t="str">
        <f t="shared" ca="1" si="32"/>
        <v/>
      </c>
      <c r="BD22" s="23" t="str">
        <f t="shared" ca="1" si="32"/>
        <v/>
      </c>
      <c r="BE22" s="24" t="str">
        <f t="shared" ca="1" si="32"/>
        <v/>
      </c>
      <c r="BF22" s="24" t="str">
        <f t="shared" ca="1" si="32"/>
        <v/>
      </c>
      <c r="BG22" s="24" t="str">
        <f t="shared" ca="1" si="32"/>
        <v/>
      </c>
      <c r="BH22" s="25" t="str">
        <f t="shared" ca="1" si="32"/>
        <v/>
      </c>
      <c r="BI22" s="23" t="str">
        <f t="shared" ca="1" si="32"/>
        <v/>
      </c>
      <c r="BJ22" s="24" t="str">
        <f t="shared" ca="1" si="32"/>
        <v/>
      </c>
      <c r="BK22" s="24" t="str">
        <f t="shared" ca="1" si="32"/>
        <v/>
      </c>
      <c r="BL22" s="24" t="str">
        <f t="shared" ca="1" si="32"/>
        <v/>
      </c>
      <c r="BM22" s="25" t="str">
        <f t="shared" ca="1" si="32"/>
        <v/>
      </c>
      <c r="BN22" s="23" t="str">
        <f t="shared" ca="1" si="32"/>
        <v/>
      </c>
      <c r="BO22" s="24" t="str">
        <f t="shared" ca="1" si="32"/>
        <v/>
      </c>
      <c r="BP22" s="24" t="str">
        <f t="shared" ca="1" si="32"/>
        <v/>
      </c>
      <c r="BQ22" s="24" t="str">
        <f t="shared" ca="1" si="32"/>
        <v/>
      </c>
      <c r="BR22" s="24" t="str">
        <f t="shared" ca="1" si="32"/>
        <v/>
      </c>
      <c r="BS22" s="24" t="str">
        <f t="shared" ca="1" si="32"/>
        <v/>
      </c>
      <c r="BT22" s="24" t="str">
        <f t="shared" ca="1" si="32"/>
        <v/>
      </c>
      <c r="BU22" s="24" t="str">
        <f t="shared" ca="1" si="32"/>
        <v/>
      </c>
      <c r="BV22" s="25" t="str">
        <f t="shared" ref="BV22:DR22" ca="1" si="34">IF(ISNUMBER(BV12),IF(ISBLANK(BV$15),BV12,BV12*BV$15),"")</f>
        <v/>
      </c>
      <c r="BW22" s="23" t="str">
        <f t="shared" ca="1" si="34"/>
        <v/>
      </c>
      <c r="BX22" s="24" t="str">
        <f t="shared" ca="1" si="34"/>
        <v/>
      </c>
      <c r="BY22" s="24" t="str">
        <f t="shared" ca="1" si="34"/>
        <v/>
      </c>
      <c r="BZ22" s="24" t="str">
        <f t="shared" ca="1" si="34"/>
        <v/>
      </c>
      <c r="CA22" s="25" t="str">
        <f t="shared" ca="1" si="34"/>
        <v/>
      </c>
      <c r="CB22" s="23" t="str">
        <f t="shared" ca="1" si="34"/>
        <v/>
      </c>
      <c r="CC22" s="24" t="str">
        <f t="shared" ca="1" si="34"/>
        <v/>
      </c>
      <c r="CD22" s="24" t="str">
        <f t="shared" ca="1" si="34"/>
        <v/>
      </c>
      <c r="CE22" s="24" t="str">
        <f t="shared" ca="1" si="34"/>
        <v/>
      </c>
      <c r="CF22" s="25" t="str">
        <f t="shared" ca="1" si="34"/>
        <v/>
      </c>
      <c r="CG22" s="23" t="str">
        <f t="shared" ca="1" si="34"/>
        <v/>
      </c>
      <c r="CH22" s="24" t="str">
        <f ca="1">IF(ISNUMBER(CH12),IF(ISBLANK(CH$15),CH12,CH12*CH$15),"")</f>
        <v/>
      </c>
      <c r="CI22" s="24" t="str">
        <f t="shared" ca="1" si="34"/>
        <v/>
      </c>
      <c r="CJ22" s="24" t="str">
        <f t="shared" ca="1" si="34"/>
        <v/>
      </c>
      <c r="CK22" s="24" t="str">
        <f ca="1">IF(ISNUMBER(CK12),IF(ISBLANK(CK$15),CK12,CK12*CK$15),"")</f>
        <v/>
      </c>
      <c r="CL22" s="24" t="str">
        <f t="shared" ca="1" si="34"/>
        <v/>
      </c>
      <c r="CM22" s="24" t="str">
        <f t="shared" ca="1" si="34"/>
        <v/>
      </c>
      <c r="CN22" s="24" t="str">
        <f t="shared" ca="1" si="34"/>
        <v/>
      </c>
      <c r="CO22" s="23" t="str">
        <f t="shared" ca="1" si="34"/>
        <v/>
      </c>
      <c r="CP22" s="24" t="str">
        <f ca="1">IF(ISNUMBER(CP12),IF(ISBLANK(CP$15),CP12,CP12*CP$15),"")</f>
        <v/>
      </c>
      <c r="CQ22" s="24" t="str">
        <f t="shared" ca="1" si="34"/>
        <v/>
      </c>
      <c r="CR22" s="24" t="str">
        <f t="shared" ca="1" si="34"/>
        <v/>
      </c>
      <c r="CS22" s="24" t="str">
        <f ca="1">IF(ISNUMBER(CS12),IF(ISBLANK(CS$15),CS12,CS12*CS$15),"")</f>
        <v/>
      </c>
      <c r="CT22" s="24" t="str">
        <f t="shared" ca="1" si="34"/>
        <v/>
      </c>
      <c r="CU22" s="24" t="str">
        <f t="shared" ca="1" si="34"/>
        <v/>
      </c>
      <c r="CV22" s="25" t="str">
        <f t="shared" ca="1" si="34"/>
        <v/>
      </c>
      <c r="CW22" s="23" t="str">
        <f t="shared" ca="1" si="34"/>
        <v/>
      </c>
      <c r="CX22" s="24" t="str">
        <f ca="1">IF(ISNUMBER(CX12),IF(ISBLANK(CX$15),CX12,CX12*CX$15),"")</f>
        <v/>
      </c>
      <c r="CY22" s="24" t="str">
        <f t="shared" ca="1" si="34"/>
        <v/>
      </c>
      <c r="CZ22" s="24" t="str">
        <f t="shared" ca="1" si="34"/>
        <v/>
      </c>
      <c r="DA22" s="24" t="str">
        <f ca="1">IF(ISNUMBER(DA12),IF(ISBLANK(DA$15),DA12,DA12*DA$15),"")</f>
        <v/>
      </c>
      <c r="DB22" s="24" t="str">
        <f t="shared" ca="1" si="34"/>
        <v/>
      </c>
      <c r="DC22" s="24" t="str">
        <f t="shared" ca="1" si="34"/>
        <v/>
      </c>
      <c r="DD22" s="25" t="str">
        <f t="shared" ca="1" si="34"/>
        <v/>
      </c>
      <c r="DE22" s="23" t="str">
        <f t="shared" ca="1" si="34"/>
        <v/>
      </c>
      <c r="DF22" s="24" t="str">
        <f ca="1">IF(ISNUMBER(DF12),IF(ISBLANK(DF$15),DF12,DF12*DF$15),"")</f>
        <v/>
      </c>
      <c r="DG22" s="24" t="str">
        <f t="shared" ca="1" si="34"/>
        <v/>
      </c>
      <c r="DH22" s="24" t="str">
        <f t="shared" ca="1" si="34"/>
        <v/>
      </c>
      <c r="DI22" s="24" t="str">
        <f ca="1">IF(ISNUMBER(DI12),IF(ISBLANK(DI$15),DI12,DI12*DI$15),"")</f>
        <v/>
      </c>
      <c r="DJ22" s="24" t="str">
        <f t="shared" ca="1" si="34"/>
        <v/>
      </c>
      <c r="DK22" s="24" t="str">
        <f t="shared" ca="1" si="34"/>
        <v/>
      </c>
      <c r="DL22" s="25" t="str">
        <f t="shared" ca="1" si="34"/>
        <v/>
      </c>
      <c r="DM22" s="23" t="str">
        <f t="shared" ca="1" si="34"/>
        <v/>
      </c>
      <c r="DN22" s="25" t="str">
        <f t="shared" ca="1" si="34"/>
        <v/>
      </c>
      <c r="DO22" s="23" t="str">
        <f t="shared" ca="1" si="34"/>
        <v/>
      </c>
      <c r="DP22" s="25" t="str">
        <f t="shared" ca="1" si="34"/>
        <v/>
      </c>
      <c r="DQ22" s="23" t="str">
        <f t="shared" ca="1" si="34"/>
        <v/>
      </c>
      <c r="DR22" s="25" t="str">
        <f t="shared" ca="1" si="34"/>
        <v/>
      </c>
    </row>
    <row r="23" spans="15:122" x14ac:dyDescent="0.25">
      <c r="O23">
        <f>O13</f>
        <v>4</v>
      </c>
      <c r="P23" s="23" t="str">
        <f t="shared" ca="1" si="32"/>
        <v/>
      </c>
      <c r="Q23" s="24" t="str">
        <f t="shared" ca="1" si="32"/>
        <v/>
      </c>
      <c r="R23" s="24" t="str">
        <f t="shared" ca="1" si="32"/>
        <v/>
      </c>
      <c r="S23" s="24" t="str">
        <f t="shared" ca="1" si="32"/>
        <v/>
      </c>
      <c r="T23" s="24" t="str">
        <f t="shared" ca="1" si="32"/>
        <v/>
      </c>
      <c r="U23" s="24" t="str">
        <f t="shared" ca="1" si="32"/>
        <v/>
      </c>
      <c r="V23" s="24" t="str">
        <f t="shared" ca="1" si="32"/>
        <v/>
      </c>
      <c r="W23" s="24" t="str">
        <f t="shared" ca="1" si="32"/>
        <v/>
      </c>
      <c r="X23" s="24" t="str">
        <f t="shared" ca="1" si="32"/>
        <v/>
      </c>
      <c r="Y23" s="25" t="str">
        <f t="shared" ca="1" si="32"/>
        <v/>
      </c>
      <c r="Z23" s="24" t="str">
        <f t="shared" ca="1" si="30"/>
        <v/>
      </c>
      <c r="AA23" s="24" t="str">
        <f t="shared" ca="1" si="30"/>
        <v/>
      </c>
      <c r="AB23" s="23" t="str">
        <f t="shared" ca="1" si="32"/>
        <v/>
      </c>
      <c r="AC23" s="24" t="str">
        <f t="shared" ca="1" si="32"/>
        <v/>
      </c>
      <c r="AD23" s="24" t="str">
        <f t="shared" ca="1" si="32"/>
        <v/>
      </c>
      <c r="AE23" s="24" t="str">
        <f t="shared" ca="1" si="32"/>
        <v/>
      </c>
      <c r="AF23" s="24" t="str">
        <f t="shared" ca="1" si="32"/>
        <v/>
      </c>
      <c r="AG23" s="24" t="str">
        <f t="shared" ca="1" si="32"/>
        <v/>
      </c>
      <c r="AH23" s="24" t="str">
        <f t="shared" ca="1" si="32"/>
        <v/>
      </c>
      <c r="AI23" s="24" t="str">
        <f t="shared" ca="1" si="32"/>
        <v/>
      </c>
      <c r="AJ23" s="25" t="str">
        <f t="shared" ca="1" si="32"/>
        <v/>
      </c>
      <c r="AK23" s="23" t="str">
        <f t="shared" ca="1" si="32"/>
        <v/>
      </c>
      <c r="AL23" s="24" t="str">
        <f t="shared" ca="1" si="32"/>
        <v/>
      </c>
      <c r="AM23" s="24" t="str">
        <f t="shared" ca="1" si="32"/>
        <v/>
      </c>
      <c r="AN23" s="24" t="str">
        <f t="shared" ca="1" si="32"/>
        <v/>
      </c>
      <c r="AO23" s="25" t="str">
        <f t="shared" ca="1" si="32"/>
        <v/>
      </c>
      <c r="AP23" s="23" t="str">
        <f t="shared" ca="1" si="32"/>
        <v/>
      </c>
      <c r="AQ23" s="24" t="str">
        <f t="shared" ca="1" si="32"/>
        <v/>
      </c>
      <c r="AR23" s="24" t="str">
        <f t="shared" ca="1" si="32"/>
        <v/>
      </c>
      <c r="AS23" s="24" t="str">
        <f t="shared" ca="1" si="32"/>
        <v/>
      </c>
      <c r="AT23" s="25" t="str">
        <f t="shared" ca="1" si="32"/>
        <v/>
      </c>
      <c r="AU23" s="23" t="str">
        <f t="shared" ca="1" si="32"/>
        <v/>
      </c>
      <c r="AV23" s="24" t="str">
        <f t="shared" ca="1" si="32"/>
        <v/>
      </c>
      <c r="AW23" s="24" t="str">
        <f t="shared" ca="1" si="32"/>
        <v/>
      </c>
      <c r="AX23" s="24" t="str">
        <f t="shared" ca="1" si="32"/>
        <v/>
      </c>
      <c r="AY23" s="24" t="str">
        <f t="shared" ca="1" si="32"/>
        <v/>
      </c>
      <c r="AZ23" s="24" t="str">
        <f t="shared" ca="1" si="32"/>
        <v/>
      </c>
      <c r="BA23" s="24" t="str">
        <f t="shared" ca="1" si="32"/>
        <v/>
      </c>
      <c r="BB23" s="24" t="str">
        <f t="shared" ca="1" si="32"/>
        <v/>
      </c>
      <c r="BC23" s="25" t="str">
        <f t="shared" ca="1" si="32"/>
        <v/>
      </c>
      <c r="BD23" s="23" t="str">
        <f t="shared" ca="1" si="32"/>
        <v/>
      </c>
      <c r="BE23" s="24" t="str">
        <f t="shared" ca="1" si="32"/>
        <v/>
      </c>
      <c r="BF23" s="24" t="str">
        <f t="shared" ca="1" si="32"/>
        <v/>
      </c>
      <c r="BG23" s="24" t="str">
        <f t="shared" ca="1" si="32"/>
        <v/>
      </c>
      <c r="BH23" s="25" t="str">
        <f t="shared" ca="1" si="32"/>
        <v/>
      </c>
      <c r="BI23" s="23" t="str">
        <f t="shared" ca="1" si="32"/>
        <v/>
      </c>
      <c r="BJ23" s="24" t="str">
        <f t="shared" ca="1" si="32"/>
        <v/>
      </c>
      <c r="BK23" s="24" t="str">
        <f t="shared" ca="1" si="32"/>
        <v/>
      </c>
      <c r="BL23" s="24" t="str">
        <f t="shared" ca="1" si="32"/>
        <v/>
      </c>
      <c r="BM23" s="25" t="str">
        <f t="shared" ca="1" si="32"/>
        <v/>
      </c>
      <c r="BN23" s="23" t="str">
        <f t="shared" ca="1" si="32"/>
        <v/>
      </c>
      <c r="BO23" s="24" t="str">
        <f t="shared" ca="1" si="32"/>
        <v/>
      </c>
      <c r="BP23" s="24" t="str">
        <f t="shared" ca="1" si="32"/>
        <v/>
      </c>
      <c r="BQ23" s="24" t="str">
        <f t="shared" ca="1" si="32"/>
        <v/>
      </c>
      <c r="BR23" s="24" t="str">
        <f t="shared" ca="1" si="32"/>
        <v/>
      </c>
      <c r="BS23" s="24" t="str">
        <f t="shared" ca="1" si="32"/>
        <v/>
      </c>
      <c r="BT23" s="24" t="str">
        <f t="shared" ca="1" si="32"/>
        <v/>
      </c>
      <c r="BU23" s="24" t="str">
        <f t="shared" ca="1" si="32"/>
        <v/>
      </c>
      <c r="BV23" s="25" t="str">
        <f t="shared" ref="BV23:DR23" ca="1" si="35">IF(ISNUMBER(BV13),IF(ISBLANK(BV$15),BV13,BV13*BV$15),"")</f>
        <v/>
      </c>
      <c r="BW23" s="23" t="str">
        <f t="shared" ca="1" si="35"/>
        <v/>
      </c>
      <c r="BX23" s="24" t="str">
        <f t="shared" ca="1" si="35"/>
        <v/>
      </c>
      <c r="BY23" s="24" t="str">
        <f t="shared" ca="1" si="35"/>
        <v/>
      </c>
      <c r="BZ23" s="24" t="str">
        <f t="shared" ca="1" si="35"/>
        <v/>
      </c>
      <c r="CA23" s="25" t="str">
        <f t="shared" ca="1" si="35"/>
        <v/>
      </c>
      <c r="CB23" s="23" t="str">
        <f t="shared" ca="1" si="35"/>
        <v/>
      </c>
      <c r="CC23" s="24" t="str">
        <f t="shared" ca="1" si="35"/>
        <v/>
      </c>
      <c r="CD23" s="24" t="str">
        <f t="shared" ca="1" si="35"/>
        <v/>
      </c>
      <c r="CE23" s="24" t="str">
        <f t="shared" ca="1" si="35"/>
        <v/>
      </c>
      <c r="CF23" s="25" t="str">
        <f t="shared" ca="1" si="35"/>
        <v/>
      </c>
      <c r="CG23" s="23" t="str">
        <f t="shared" ca="1" si="35"/>
        <v/>
      </c>
      <c r="CH23" s="24" t="str">
        <f ca="1">IF(ISNUMBER(CH13),IF(ISBLANK(CH$15),CH13,CH13*CH$15),"")</f>
        <v/>
      </c>
      <c r="CI23" s="24" t="str">
        <f t="shared" ca="1" si="35"/>
        <v/>
      </c>
      <c r="CJ23" s="24" t="str">
        <f t="shared" ca="1" si="35"/>
        <v/>
      </c>
      <c r="CK23" s="24" t="str">
        <f ca="1">IF(ISNUMBER(CK13),IF(ISBLANK(CK$15),CK13,CK13*CK$15),"")</f>
        <v/>
      </c>
      <c r="CL23" s="24" t="str">
        <f t="shared" ca="1" si="35"/>
        <v/>
      </c>
      <c r="CM23" s="24" t="str">
        <f t="shared" ca="1" si="35"/>
        <v/>
      </c>
      <c r="CN23" s="24" t="str">
        <f t="shared" ca="1" si="35"/>
        <v/>
      </c>
      <c r="CO23" s="23" t="str">
        <f t="shared" ca="1" si="35"/>
        <v/>
      </c>
      <c r="CP23" s="24" t="str">
        <f ca="1">IF(ISNUMBER(CP13),IF(ISBLANK(CP$15),CP13,CP13*CP$15),"")</f>
        <v/>
      </c>
      <c r="CQ23" s="24" t="str">
        <f t="shared" ca="1" si="35"/>
        <v/>
      </c>
      <c r="CR23" s="24" t="str">
        <f t="shared" ca="1" si="35"/>
        <v/>
      </c>
      <c r="CS23" s="24" t="str">
        <f ca="1">IF(ISNUMBER(CS13),IF(ISBLANK(CS$15),CS13,CS13*CS$15),"")</f>
        <v/>
      </c>
      <c r="CT23" s="24" t="str">
        <f t="shared" ca="1" si="35"/>
        <v/>
      </c>
      <c r="CU23" s="24" t="str">
        <f t="shared" ca="1" si="35"/>
        <v/>
      </c>
      <c r="CV23" s="25" t="str">
        <f t="shared" ca="1" si="35"/>
        <v/>
      </c>
      <c r="CW23" s="23" t="str">
        <f t="shared" ca="1" si="35"/>
        <v/>
      </c>
      <c r="CX23" s="24" t="str">
        <f ca="1">IF(ISNUMBER(CX13),IF(ISBLANK(CX$15),CX13,CX13*CX$15),"")</f>
        <v/>
      </c>
      <c r="CY23" s="24" t="str">
        <f t="shared" ca="1" si="35"/>
        <v/>
      </c>
      <c r="CZ23" s="24" t="str">
        <f t="shared" ca="1" si="35"/>
        <v/>
      </c>
      <c r="DA23" s="24" t="str">
        <f ca="1">IF(ISNUMBER(DA13),IF(ISBLANK(DA$15),DA13,DA13*DA$15),"")</f>
        <v/>
      </c>
      <c r="DB23" s="24" t="str">
        <f t="shared" ca="1" si="35"/>
        <v/>
      </c>
      <c r="DC23" s="24" t="str">
        <f t="shared" ca="1" si="35"/>
        <v/>
      </c>
      <c r="DD23" s="25" t="str">
        <f t="shared" ca="1" si="35"/>
        <v/>
      </c>
      <c r="DE23" s="23" t="str">
        <f t="shared" ca="1" si="35"/>
        <v/>
      </c>
      <c r="DF23" s="24" t="str">
        <f ca="1">IF(ISNUMBER(DF13),IF(ISBLANK(DF$15),DF13,DF13*DF$15),"")</f>
        <v/>
      </c>
      <c r="DG23" s="24" t="str">
        <f t="shared" ca="1" si="35"/>
        <v/>
      </c>
      <c r="DH23" s="24" t="str">
        <f t="shared" ca="1" si="35"/>
        <v/>
      </c>
      <c r="DI23" s="24" t="str">
        <f ca="1">IF(ISNUMBER(DI13),IF(ISBLANK(DI$15),DI13,DI13*DI$15),"")</f>
        <v/>
      </c>
      <c r="DJ23" s="24" t="str">
        <f t="shared" ca="1" si="35"/>
        <v/>
      </c>
      <c r="DK23" s="24" t="str">
        <f t="shared" ca="1" si="35"/>
        <v/>
      </c>
      <c r="DL23" s="25" t="str">
        <f t="shared" ca="1" si="35"/>
        <v/>
      </c>
      <c r="DM23" s="23" t="str">
        <f t="shared" ca="1" si="35"/>
        <v/>
      </c>
      <c r="DN23" s="25" t="str">
        <f t="shared" ca="1" si="35"/>
        <v/>
      </c>
      <c r="DO23" s="23" t="str">
        <f t="shared" ca="1" si="35"/>
        <v/>
      </c>
      <c r="DP23" s="25" t="str">
        <f t="shared" ca="1" si="35"/>
        <v/>
      </c>
      <c r="DQ23" s="23" t="str">
        <f t="shared" ca="1" si="35"/>
        <v/>
      </c>
      <c r="DR23" s="25" t="str">
        <f t="shared" ca="1" si="35"/>
        <v/>
      </c>
    </row>
    <row r="24" spans="15:122" x14ac:dyDescent="0.25">
      <c r="O24">
        <f>O14</f>
        <v>5</v>
      </c>
      <c r="P24" s="23" t="str">
        <f t="shared" ca="1" si="32"/>
        <v/>
      </c>
      <c r="Q24" s="24" t="str">
        <f t="shared" ca="1" si="32"/>
        <v/>
      </c>
      <c r="R24" s="24" t="str">
        <f t="shared" ca="1" si="32"/>
        <v/>
      </c>
      <c r="S24" s="24" t="str">
        <f t="shared" ca="1" si="32"/>
        <v/>
      </c>
      <c r="T24" s="24" t="str">
        <f t="shared" ca="1" si="32"/>
        <v/>
      </c>
      <c r="U24" s="24" t="str">
        <f t="shared" ca="1" si="32"/>
        <v/>
      </c>
      <c r="V24" s="24" t="str">
        <f t="shared" ca="1" si="32"/>
        <v/>
      </c>
      <c r="W24" s="24" t="str">
        <f t="shared" ca="1" si="32"/>
        <v/>
      </c>
      <c r="X24" s="24" t="str">
        <f t="shared" ca="1" si="32"/>
        <v/>
      </c>
      <c r="Y24" s="25" t="str">
        <f t="shared" ca="1" si="32"/>
        <v/>
      </c>
      <c r="Z24" s="24" t="str">
        <f t="shared" ca="1" si="30"/>
        <v/>
      </c>
      <c r="AA24" s="24" t="str">
        <f t="shared" si="30"/>
        <v/>
      </c>
      <c r="AB24" s="23" t="str">
        <f t="shared" ca="1" si="32"/>
        <v/>
      </c>
      <c r="AC24" s="24" t="str">
        <f t="shared" ca="1" si="32"/>
        <v/>
      </c>
      <c r="AD24" s="24" t="str">
        <f t="shared" ca="1" si="32"/>
        <v/>
      </c>
      <c r="AE24" s="24" t="str">
        <f t="shared" ca="1" si="32"/>
        <v/>
      </c>
      <c r="AF24" s="24" t="str">
        <f t="shared" ca="1" si="32"/>
        <v/>
      </c>
      <c r="AG24" s="24" t="str">
        <f t="shared" ca="1" si="32"/>
        <v/>
      </c>
      <c r="AH24" s="24" t="str">
        <f t="shared" ca="1" si="32"/>
        <v/>
      </c>
      <c r="AI24" s="24" t="str">
        <f t="shared" ca="1" si="32"/>
        <v/>
      </c>
      <c r="AJ24" s="25" t="str">
        <f t="shared" ca="1" si="32"/>
        <v/>
      </c>
      <c r="AK24" s="23" t="str">
        <f t="shared" ca="1" si="32"/>
        <v/>
      </c>
      <c r="AL24" s="24" t="str">
        <f t="shared" ca="1" si="32"/>
        <v/>
      </c>
      <c r="AM24" s="24" t="str">
        <f t="shared" ca="1" si="32"/>
        <v/>
      </c>
      <c r="AN24" s="24" t="str">
        <f t="shared" ca="1" si="32"/>
        <v/>
      </c>
      <c r="AO24" s="25" t="str">
        <f t="shared" ca="1" si="32"/>
        <v/>
      </c>
      <c r="AP24" s="23" t="str">
        <f t="shared" ca="1" si="32"/>
        <v/>
      </c>
      <c r="AQ24" s="24" t="str">
        <f t="shared" ca="1" si="32"/>
        <v/>
      </c>
      <c r="AR24" s="24" t="str">
        <f t="shared" ca="1" si="32"/>
        <v/>
      </c>
      <c r="AS24" s="24" t="str">
        <f t="shared" ca="1" si="32"/>
        <v/>
      </c>
      <c r="AT24" s="25" t="str">
        <f t="shared" ca="1" si="32"/>
        <v/>
      </c>
      <c r="AU24" s="23" t="str">
        <f t="shared" ca="1" si="32"/>
        <v/>
      </c>
      <c r="AV24" s="24" t="str">
        <f t="shared" ca="1" si="32"/>
        <v/>
      </c>
      <c r="AW24" s="24" t="str">
        <f t="shared" ca="1" si="32"/>
        <v/>
      </c>
      <c r="AX24" s="24" t="str">
        <f t="shared" ca="1" si="32"/>
        <v/>
      </c>
      <c r="AY24" s="24" t="str">
        <f t="shared" ca="1" si="32"/>
        <v/>
      </c>
      <c r="AZ24" s="24" t="str">
        <f t="shared" ca="1" si="32"/>
        <v/>
      </c>
      <c r="BA24" s="24" t="str">
        <f t="shared" ca="1" si="32"/>
        <v/>
      </c>
      <c r="BB24" s="24" t="str">
        <f t="shared" ca="1" si="32"/>
        <v/>
      </c>
      <c r="BC24" s="25" t="str">
        <f t="shared" ca="1" si="32"/>
        <v/>
      </c>
      <c r="BD24" s="23" t="str">
        <f t="shared" ca="1" si="32"/>
        <v/>
      </c>
      <c r="BE24" s="24" t="str">
        <f t="shared" ca="1" si="32"/>
        <v/>
      </c>
      <c r="BF24" s="24" t="str">
        <f t="shared" ca="1" si="32"/>
        <v/>
      </c>
      <c r="BG24" s="24" t="str">
        <f t="shared" ca="1" si="32"/>
        <v/>
      </c>
      <c r="BH24" s="25" t="str">
        <f t="shared" ca="1" si="32"/>
        <v/>
      </c>
      <c r="BI24" s="23" t="str">
        <f t="shared" ca="1" si="32"/>
        <v/>
      </c>
      <c r="BJ24" s="24" t="str">
        <f t="shared" ca="1" si="32"/>
        <v/>
      </c>
      <c r="BK24" s="24" t="str">
        <f t="shared" ca="1" si="32"/>
        <v/>
      </c>
      <c r="BL24" s="24" t="str">
        <f t="shared" ca="1" si="32"/>
        <v/>
      </c>
      <c r="BM24" s="25" t="str">
        <f t="shared" ca="1" si="32"/>
        <v/>
      </c>
      <c r="BN24" s="23" t="str">
        <f t="shared" ca="1" si="32"/>
        <v/>
      </c>
      <c r="BO24" s="24" t="str">
        <f t="shared" ca="1" si="32"/>
        <v/>
      </c>
      <c r="BP24" s="24" t="str">
        <f t="shared" ca="1" si="32"/>
        <v/>
      </c>
      <c r="BQ24" s="24" t="str">
        <f t="shared" ca="1" si="32"/>
        <v/>
      </c>
      <c r="BR24" s="24" t="str">
        <f t="shared" ca="1" si="32"/>
        <v/>
      </c>
      <c r="BS24" s="24" t="str">
        <f t="shared" ca="1" si="32"/>
        <v/>
      </c>
      <c r="BT24" s="24" t="str">
        <f t="shared" ca="1" si="32"/>
        <v/>
      </c>
      <c r="BU24" s="24" t="str">
        <f t="shared" ca="1" si="32"/>
        <v/>
      </c>
      <c r="BV24" s="25" t="str">
        <f t="shared" ref="BV24:DR24" ca="1" si="36">IF(ISNUMBER(BV14),IF(ISBLANK(BV$15),BV14,BV14*BV$15),"")</f>
        <v/>
      </c>
      <c r="BW24" s="23" t="str">
        <f t="shared" ca="1" si="36"/>
        <v/>
      </c>
      <c r="BX24" s="24" t="str">
        <f t="shared" ca="1" si="36"/>
        <v/>
      </c>
      <c r="BY24" s="24" t="str">
        <f t="shared" ca="1" si="36"/>
        <v/>
      </c>
      <c r="BZ24" s="24" t="str">
        <f t="shared" ca="1" si="36"/>
        <v/>
      </c>
      <c r="CA24" s="25" t="str">
        <f t="shared" ca="1" si="36"/>
        <v/>
      </c>
      <c r="CB24" s="23" t="str">
        <f t="shared" ca="1" si="36"/>
        <v/>
      </c>
      <c r="CC24" s="24" t="str">
        <f t="shared" ca="1" si="36"/>
        <v/>
      </c>
      <c r="CD24" s="24" t="str">
        <f t="shared" ca="1" si="36"/>
        <v/>
      </c>
      <c r="CE24" s="24" t="str">
        <f t="shared" ca="1" si="36"/>
        <v/>
      </c>
      <c r="CF24" s="25" t="str">
        <f t="shared" ca="1" si="36"/>
        <v/>
      </c>
      <c r="CG24" s="23" t="str">
        <f t="shared" ca="1" si="36"/>
        <v/>
      </c>
      <c r="CH24" s="24" t="str">
        <f ca="1">IF(ISNUMBER(CH14),IF(ISBLANK(CH$15),CH14,CH14*CH$15),"")</f>
        <v/>
      </c>
      <c r="CI24" s="24" t="str">
        <f t="shared" ca="1" si="36"/>
        <v/>
      </c>
      <c r="CJ24" s="24" t="str">
        <f t="shared" ca="1" si="36"/>
        <v/>
      </c>
      <c r="CK24" s="24" t="str">
        <f ca="1">IF(ISNUMBER(CK14),IF(ISBLANK(CK$15),CK14,CK14*CK$15),"")</f>
        <v/>
      </c>
      <c r="CL24" s="24" t="str">
        <f t="shared" ca="1" si="36"/>
        <v/>
      </c>
      <c r="CM24" s="24" t="str">
        <f t="shared" ca="1" si="36"/>
        <v/>
      </c>
      <c r="CN24" s="24" t="str">
        <f t="shared" ca="1" si="36"/>
        <v/>
      </c>
      <c r="CO24" s="23" t="str">
        <f t="shared" ca="1" si="36"/>
        <v/>
      </c>
      <c r="CP24" s="24" t="str">
        <f ca="1">IF(ISNUMBER(CP14),IF(ISBLANK(CP$15),CP14,CP14*CP$15),"")</f>
        <v/>
      </c>
      <c r="CQ24" s="24" t="str">
        <f t="shared" ca="1" si="36"/>
        <v/>
      </c>
      <c r="CR24" s="24" t="str">
        <f t="shared" ca="1" si="36"/>
        <v/>
      </c>
      <c r="CS24" s="24" t="str">
        <f ca="1">IF(ISNUMBER(CS14),IF(ISBLANK(CS$15),CS14,CS14*CS$15),"")</f>
        <v/>
      </c>
      <c r="CT24" s="24" t="str">
        <f t="shared" ca="1" si="36"/>
        <v/>
      </c>
      <c r="CU24" s="24" t="str">
        <f t="shared" ca="1" si="36"/>
        <v/>
      </c>
      <c r="CV24" s="25" t="str">
        <f t="shared" ca="1" si="36"/>
        <v/>
      </c>
      <c r="CW24" s="23" t="str">
        <f t="shared" ca="1" si="36"/>
        <v/>
      </c>
      <c r="CX24" s="24" t="str">
        <f ca="1">IF(ISNUMBER(CX14),IF(ISBLANK(CX$15),CX14,CX14*CX$15),"")</f>
        <v/>
      </c>
      <c r="CY24" s="24" t="str">
        <f t="shared" ca="1" si="36"/>
        <v/>
      </c>
      <c r="CZ24" s="24" t="str">
        <f t="shared" ca="1" si="36"/>
        <v/>
      </c>
      <c r="DA24" s="24" t="str">
        <f ca="1">IF(ISNUMBER(DA14),IF(ISBLANK(DA$15),DA14,DA14*DA$15),"")</f>
        <v/>
      </c>
      <c r="DB24" s="24" t="str">
        <f t="shared" ca="1" si="36"/>
        <v/>
      </c>
      <c r="DC24" s="24" t="str">
        <f t="shared" ca="1" si="36"/>
        <v/>
      </c>
      <c r="DD24" s="25" t="str">
        <f t="shared" ca="1" si="36"/>
        <v/>
      </c>
      <c r="DE24" s="23" t="str">
        <f t="shared" ca="1" si="36"/>
        <v/>
      </c>
      <c r="DF24" s="24" t="str">
        <f ca="1">IF(ISNUMBER(DF14),IF(ISBLANK(DF$15),DF14,DF14*DF$15),"")</f>
        <v/>
      </c>
      <c r="DG24" s="24" t="str">
        <f t="shared" ca="1" si="36"/>
        <v/>
      </c>
      <c r="DH24" s="24" t="str">
        <f t="shared" ca="1" si="36"/>
        <v/>
      </c>
      <c r="DI24" s="24" t="str">
        <f ca="1">IF(ISNUMBER(DI14),IF(ISBLANK(DI$15),DI14,DI14*DI$15),"")</f>
        <v/>
      </c>
      <c r="DJ24" s="24" t="str">
        <f t="shared" ca="1" si="36"/>
        <v/>
      </c>
      <c r="DK24" s="24" t="str">
        <f t="shared" ca="1" si="36"/>
        <v/>
      </c>
      <c r="DL24" s="25" t="str">
        <f t="shared" ca="1" si="36"/>
        <v/>
      </c>
      <c r="DM24" s="23" t="str">
        <f t="shared" ca="1" si="36"/>
        <v/>
      </c>
      <c r="DN24" s="25" t="str">
        <f t="shared" ca="1" si="36"/>
        <v/>
      </c>
      <c r="DO24" s="23" t="str">
        <f t="shared" ca="1" si="36"/>
        <v/>
      </c>
      <c r="DP24" s="25" t="str">
        <f t="shared" ca="1" si="36"/>
        <v/>
      </c>
      <c r="DQ24" s="23" t="str">
        <f t="shared" ca="1" si="36"/>
        <v/>
      </c>
      <c r="DR24" s="25" t="str">
        <f t="shared" ca="1" si="36"/>
        <v/>
      </c>
    </row>
    <row r="25" spans="15:122" x14ac:dyDescent="0.25">
      <c r="O25" s="7" t="s">
        <v>294</v>
      </c>
    </row>
    <row r="26" spans="15:122" x14ac:dyDescent="0.25">
      <c r="O26" s="10" t="s">
        <v>306</v>
      </c>
    </row>
    <row r="27" spans="15:122" x14ac:dyDescent="0.25">
      <c r="O27" s="10" t="s">
        <v>305</v>
      </c>
    </row>
  </sheetData>
  <conditionalFormatting sqref="CI19:CJ19 CL19:CO19 CQ19:CR19 CT19:CW19 CY19:CZ19 DB19:DE19 DG19:DH19 DJ19:DR19 P19:Y19 AB19:CG19">
    <cfRule type="expression" dxfId="18" priority="12">
      <formula>P4&lt;&gt;P19</formula>
    </cfRule>
  </conditionalFormatting>
  <conditionalFormatting sqref="CH19">
    <cfRule type="expression" dxfId="17" priority="11">
      <formula>CH4&lt;&gt;CH19</formula>
    </cfRule>
  </conditionalFormatting>
  <conditionalFormatting sqref="CK19">
    <cfRule type="expression" dxfId="16" priority="10">
      <formula>CK4&lt;&gt;CK19</formula>
    </cfRule>
  </conditionalFormatting>
  <conditionalFormatting sqref="CP19">
    <cfRule type="expression" dxfId="15" priority="9">
      <formula>CP4&lt;&gt;CP19</formula>
    </cfRule>
  </conditionalFormatting>
  <conditionalFormatting sqref="CS19">
    <cfRule type="expression" dxfId="14" priority="8">
      <formula>CS4&lt;&gt;CS19</formula>
    </cfRule>
  </conditionalFormatting>
  <conditionalFormatting sqref="CX19">
    <cfRule type="expression" dxfId="13" priority="7">
      <formula>CX4&lt;&gt;CX19</formula>
    </cfRule>
  </conditionalFormatting>
  <conditionalFormatting sqref="DA19">
    <cfRule type="expression" dxfId="12" priority="6">
      <formula>DA4&lt;&gt;DA19</formula>
    </cfRule>
  </conditionalFormatting>
  <conditionalFormatting sqref="DF19">
    <cfRule type="expression" dxfId="11" priority="5">
      <formula>DF4&lt;&gt;DF19</formula>
    </cfRule>
  </conditionalFormatting>
  <conditionalFormatting sqref="DI19">
    <cfRule type="expression" dxfId="10" priority="4">
      <formula>DI4&lt;&gt;DI19</formula>
    </cfRule>
  </conditionalFormatting>
  <conditionalFormatting sqref="Z19:AA19">
    <cfRule type="expression" dxfId="9" priority="1">
      <formula>Z4&lt;&gt;Z19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J1:BW27"/>
  <sheetViews>
    <sheetView zoomScale="60" zoomScaleNormal="60" workbookViewId="0"/>
  </sheetViews>
  <sheetFormatPr defaultRowHeight="15" x14ac:dyDescent="0.25"/>
  <cols>
    <col min="9" max="9" width="3" customWidth="1"/>
    <col min="10" max="10" width="2.42578125" style="32" customWidth="1"/>
    <col min="11" max="11" width="32.42578125" customWidth="1"/>
    <col min="12" max="12" width="8" bestFit="1" customWidth="1"/>
    <col min="13" max="13" width="6.140625" bestFit="1" customWidth="1"/>
    <col min="14" max="14" width="6" bestFit="1" customWidth="1"/>
    <col min="15" max="16" width="8" bestFit="1" customWidth="1"/>
    <col min="17" max="18" width="6" bestFit="1" customWidth="1"/>
    <col min="19" max="19" width="3.7109375" bestFit="1" customWidth="1"/>
    <col min="20" max="20" width="7" bestFit="1" customWidth="1"/>
    <col min="21" max="21" width="4" bestFit="1" customWidth="1"/>
    <col min="22" max="24" width="6" bestFit="1" customWidth="1"/>
    <col min="25" max="25" width="6.140625" bestFit="1" customWidth="1"/>
    <col min="26" max="26" width="8" bestFit="1" customWidth="1"/>
    <col min="27" max="27" width="7" bestFit="1" customWidth="1"/>
    <col min="28" max="28" width="4" bestFit="1" customWidth="1"/>
    <col min="29" max="29" width="7" bestFit="1" customWidth="1"/>
    <col min="30" max="30" width="4" bestFit="1" customWidth="1"/>
    <col min="31" max="33" width="6" bestFit="1" customWidth="1"/>
    <col min="34" max="34" width="6.140625" bestFit="1" customWidth="1"/>
    <col min="35" max="35" width="8" bestFit="1" customWidth="1"/>
    <col min="36" max="36" width="7" bestFit="1" customWidth="1"/>
    <col min="37" max="37" width="4" bestFit="1" customWidth="1"/>
    <col min="38" max="38" width="7" bestFit="1" customWidth="1"/>
    <col min="39" max="39" width="4" bestFit="1" customWidth="1"/>
    <col min="40" max="42" width="6" bestFit="1" customWidth="1"/>
    <col min="43" max="43" width="6.140625" bestFit="1" customWidth="1"/>
    <col min="44" max="45" width="7" bestFit="1" customWidth="1"/>
    <col min="46" max="46" width="6" style="24" bestFit="1" customWidth="1"/>
    <col min="47" max="49" width="6" bestFit="1" customWidth="1"/>
    <col min="50" max="50" width="6.140625" bestFit="1" customWidth="1"/>
    <col min="51" max="51" width="6" bestFit="1" customWidth="1"/>
    <col min="52" max="52" width="6" style="24" bestFit="1" customWidth="1"/>
    <col min="53" max="55" width="6" bestFit="1" customWidth="1"/>
    <col min="56" max="56" width="6.140625" bestFit="1" customWidth="1"/>
    <col min="57" max="57" width="6" bestFit="1" customWidth="1"/>
    <col min="58" max="58" width="6" style="24" bestFit="1" customWidth="1"/>
    <col min="59" max="63" width="6" bestFit="1" customWidth="1"/>
    <col min="64" max="64" width="6" style="24" bestFit="1" customWidth="1"/>
    <col min="65" max="67" width="6" bestFit="1" customWidth="1"/>
    <col min="68" max="68" width="6.140625" bestFit="1" customWidth="1"/>
    <col min="69" max="69" width="6" bestFit="1" customWidth="1"/>
    <col min="70" max="70" width="8.140625" bestFit="1" customWidth="1"/>
    <col min="71" max="71" width="6" bestFit="1" customWidth="1"/>
    <col min="72" max="72" width="8.140625" bestFit="1" customWidth="1"/>
    <col min="73" max="73" width="7.7109375" bestFit="1" customWidth="1"/>
    <col min="74" max="74" width="8.7109375" bestFit="1" customWidth="1"/>
    <col min="75" max="75" width="6.7109375" bestFit="1" customWidth="1"/>
  </cols>
  <sheetData>
    <row r="1" spans="11:75" x14ac:dyDescent="0.25">
      <c r="K1" s="4" t="s">
        <v>288</v>
      </c>
      <c r="L1" s="12" t="str">
        <f t="shared" ref="L1:BW1" si="0">IF(L3=L17,"","???")</f>
        <v>???</v>
      </c>
      <c r="M1" s="17" t="str">
        <f t="shared" si="0"/>
        <v/>
      </c>
      <c r="N1" s="18" t="str">
        <f t="shared" si="0"/>
        <v/>
      </c>
      <c r="O1" s="18" t="str">
        <f t="shared" si="0"/>
        <v/>
      </c>
      <c r="P1" s="18" t="str">
        <f t="shared" si="0"/>
        <v/>
      </c>
      <c r="Q1" s="18" t="str">
        <f t="shared" si="0"/>
        <v/>
      </c>
      <c r="R1" s="19" t="str">
        <f t="shared" si="0"/>
        <v/>
      </c>
      <c r="S1" s="17" t="str">
        <f t="shared" si="0"/>
        <v/>
      </c>
      <c r="T1" s="18" t="str">
        <f t="shared" si="0"/>
        <v>???</v>
      </c>
      <c r="U1" s="18" t="str">
        <f t="shared" si="0"/>
        <v>???</v>
      </c>
      <c r="V1" s="18" t="str">
        <f t="shared" si="0"/>
        <v>???</v>
      </c>
      <c r="W1" s="18" t="str">
        <f t="shared" si="0"/>
        <v>???</v>
      </c>
      <c r="X1" s="18" t="str">
        <f t="shared" si="0"/>
        <v>???</v>
      </c>
      <c r="Y1" s="18" t="str">
        <f t="shared" si="0"/>
        <v/>
      </c>
      <c r="Z1" s="18" t="str">
        <f t="shared" si="0"/>
        <v/>
      </c>
      <c r="AA1" s="18" t="str">
        <f t="shared" si="0"/>
        <v/>
      </c>
      <c r="AB1" s="17" t="str">
        <f t="shared" si="0"/>
        <v/>
      </c>
      <c r="AC1" s="18" t="str">
        <f t="shared" si="0"/>
        <v>???</v>
      </c>
      <c r="AD1" s="18" t="str">
        <f t="shared" si="0"/>
        <v>???</v>
      </c>
      <c r="AE1" s="18" t="str">
        <f t="shared" si="0"/>
        <v>???</v>
      </c>
      <c r="AF1" s="18" t="str">
        <f t="shared" si="0"/>
        <v>???</v>
      </c>
      <c r="AG1" s="18" t="str">
        <f t="shared" si="0"/>
        <v>???</v>
      </c>
      <c r="AH1" s="18" t="str">
        <f t="shared" si="0"/>
        <v/>
      </c>
      <c r="AI1" s="18" t="str">
        <f t="shared" si="0"/>
        <v/>
      </c>
      <c r="AJ1" s="19" t="str">
        <f t="shared" si="0"/>
        <v/>
      </c>
      <c r="AK1" s="17" t="str">
        <f t="shared" si="0"/>
        <v/>
      </c>
      <c r="AL1" s="18" t="str">
        <f t="shared" si="0"/>
        <v>???</v>
      </c>
      <c r="AM1" s="18" t="str">
        <f t="shared" si="0"/>
        <v>???</v>
      </c>
      <c r="AN1" s="18" t="str">
        <f t="shared" si="0"/>
        <v>???</v>
      </c>
      <c r="AO1" s="18" t="str">
        <f t="shared" si="0"/>
        <v>???</v>
      </c>
      <c r="AP1" s="18" t="str">
        <f t="shared" si="0"/>
        <v>???</v>
      </c>
      <c r="AQ1" s="18" t="str">
        <f t="shared" si="0"/>
        <v/>
      </c>
      <c r="AR1" s="18" t="str">
        <f t="shared" si="0"/>
        <v/>
      </c>
      <c r="AS1" s="19" t="str">
        <f t="shared" si="0"/>
        <v/>
      </c>
      <c r="AT1" s="17" t="str">
        <f t="shared" si="0"/>
        <v/>
      </c>
      <c r="AU1" s="18" t="str">
        <f t="shared" si="0"/>
        <v>???</v>
      </c>
      <c r="AV1" s="18" t="str">
        <f t="shared" si="0"/>
        <v/>
      </c>
      <c r="AW1" s="18" t="str">
        <f t="shared" si="0"/>
        <v>???</v>
      </c>
      <c r="AX1" s="18" t="str">
        <f t="shared" si="0"/>
        <v/>
      </c>
      <c r="AY1" s="19" t="str">
        <f t="shared" si="0"/>
        <v/>
      </c>
      <c r="AZ1" s="17" t="str">
        <f t="shared" si="0"/>
        <v/>
      </c>
      <c r="BA1" s="18" t="str">
        <f t="shared" si="0"/>
        <v>???</v>
      </c>
      <c r="BB1" s="18" t="str">
        <f t="shared" si="0"/>
        <v/>
      </c>
      <c r="BC1" s="18" t="str">
        <f t="shared" si="0"/>
        <v>???</v>
      </c>
      <c r="BD1" s="18" t="str">
        <f t="shared" si="0"/>
        <v/>
      </c>
      <c r="BE1" s="19" t="str">
        <f t="shared" si="0"/>
        <v/>
      </c>
      <c r="BF1" s="17" t="str">
        <f t="shared" si="0"/>
        <v/>
      </c>
      <c r="BG1" s="18" t="str">
        <f t="shared" si="0"/>
        <v>???</v>
      </c>
      <c r="BH1" s="18" t="str">
        <f t="shared" si="0"/>
        <v/>
      </c>
      <c r="BI1" s="18" t="str">
        <f t="shared" si="0"/>
        <v>???</v>
      </c>
      <c r="BJ1" s="18" t="str">
        <f t="shared" si="0"/>
        <v/>
      </c>
      <c r="BK1" s="18" t="str">
        <f t="shared" si="0"/>
        <v/>
      </c>
      <c r="BL1" s="17" t="str">
        <f t="shared" si="0"/>
        <v/>
      </c>
      <c r="BM1" s="18" t="str">
        <f t="shared" si="0"/>
        <v>???</v>
      </c>
      <c r="BN1" s="18" t="str">
        <f t="shared" si="0"/>
        <v/>
      </c>
      <c r="BO1" s="18" t="str">
        <f t="shared" si="0"/>
        <v>???</v>
      </c>
      <c r="BP1" s="18" t="str">
        <f t="shared" si="0"/>
        <v/>
      </c>
      <c r="BQ1" s="19" t="str">
        <f t="shared" si="0"/>
        <v/>
      </c>
      <c r="BR1" s="17" t="str">
        <f t="shared" si="0"/>
        <v/>
      </c>
      <c r="BS1" s="19" t="str">
        <f t="shared" si="0"/>
        <v/>
      </c>
      <c r="BT1" s="17" t="str">
        <f t="shared" si="0"/>
        <v/>
      </c>
      <c r="BU1" s="19" t="str">
        <f t="shared" si="0"/>
        <v/>
      </c>
      <c r="BV1" s="17" t="str">
        <f t="shared" si="0"/>
        <v/>
      </c>
      <c r="BW1" s="19" t="str">
        <f t="shared" si="0"/>
        <v/>
      </c>
    </row>
    <row r="2" spans="11:75" x14ac:dyDescent="0.25">
      <c r="K2" s="49" t="s">
        <v>302</v>
      </c>
      <c r="L2" s="51" t="s">
        <v>348</v>
      </c>
      <c r="M2" s="45" t="s">
        <v>197</v>
      </c>
      <c r="N2" s="46" t="s">
        <v>348</v>
      </c>
      <c r="O2" s="46" t="s">
        <v>196</v>
      </c>
      <c r="P2" s="46" t="s">
        <v>196</v>
      </c>
      <c r="Q2" s="46" t="s">
        <v>198</v>
      </c>
      <c r="R2" s="47" t="s">
        <v>199</v>
      </c>
      <c r="S2" s="45" t="s">
        <v>125</v>
      </c>
      <c r="T2" s="46" t="s">
        <v>348</v>
      </c>
      <c r="U2" s="46" t="s">
        <v>348</v>
      </c>
      <c r="V2" s="46" t="s">
        <v>348</v>
      </c>
      <c r="W2" s="46" t="s">
        <v>348</v>
      </c>
      <c r="X2" s="46" t="s">
        <v>348</v>
      </c>
      <c r="Y2" s="46" t="s">
        <v>121</v>
      </c>
      <c r="Z2" s="46" t="s">
        <v>196</v>
      </c>
      <c r="AA2" s="47" t="s">
        <v>196</v>
      </c>
      <c r="AB2" s="45" t="s">
        <v>125</v>
      </c>
      <c r="AC2" s="46" t="s">
        <v>348</v>
      </c>
      <c r="AD2" s="46" t="s">
        <v>348</v>
      </c>
      <c r="AE2" s="46" t="s">
        <v>348</v>
      </c>
      <c r="AF2" s="46" t="s">
        <v>348</v>
      </c>
      <c r="AG2" s="46" t="s">
        <v>348</v>
      </c>
      <c r="AH2" s="46" t="s">
        <v>121</v>
      </c>
      <c r="AI2" s="46" t="s">
        <v>196</v>
      </c>
      <c r="AJ2" s="47" t="s">
        <v>196</v>
      </c>
      <c r="AK2" s="45" t="s">
        <v>125</v>
      </c>
      <c r="AL2" s="46" t="s">
        <v>348</v>
      </c>
      <c r="AM2" s="46" t="s">
        <v>348</v>
      </c>
      <c r="AN2" s="46" t="s">
        <v>348</v>
      </c>
      <c r="AO2" s="46" t="s">
        <v>348</v>
      </c>
      <c r="AP2" s="46" t="s">
        <v>348</v>
      </c>
      <c r="AQ2" s="46" t="s">
        <v>121</v>
      </c>
      <c r="AR2" s="46" t="s">
        <v>196</v>
      </c>
      <c r="AS2" s="47" t="s">
        <v>196</v>
      </c>
      <c r="AT2" s="45" t="s">
        <v>200</v>
      </c>
      <c r="AU2" s="46" t="s">
        <v>348</v>
      </c>
      <c r="AV2" s="46" t="s">
        <v>200</v>
      </c>
      <c r="AW2" s="46" t="s">
        <v>348</v>
      </c>
      <c r="AX2" s="46" t="s">
        <v>132</v>
      </c>
      <c r="AY2" s="47" t="s">
        <v>348</v>
      </c>
      <c r="AZ2" s="45" t="s">
        <v>200</v>
      </c>
      <c r="BA2" s="46" t="s">
        <v>348</v>
      </c>
      <c r="BB2" s="46" t="s">
        <v>200</v>
      </c>
      <c r="BC2" s="46" t="s">
        <v>348</v>
      </c>
      <c r="BD2" s="46" t="s">
        <v>132</v>
      </c>
      <c r="BE2" s="47" t="s">
        <v>348</v>
      </c>
      <c r="BF2" s="45" t="s">
        <v>200</v>
      </c>
      <c r="BG2" s="46" t="s">
        <v>348</v>
      </c>
      <c r="BH2" s="46" t="s">
        <v>200</v>
      </c>
      <c r="BI2" s="46" t="s">
        <v>348</v>
      </c>
      <c r="BJ2" s="46" t="s">
        <v>132</v>
      </c>
      <c r="BK2" s="47" t="s">
        <v>348</v>
      </c>
      <c r="BL2" s="45" t="s">
        <v>200</v>
      </c>
      <c r="BM2" s="46" t="s">
        <v>348</v>
      </c>
      <c r="BN2" s="46" t="s">
        <v>200</v>
      </c>
      <c r="BO2" s="46" t="s">
        <v>348</v>
      </c>
      <c r="BP2" s="46" t="s">
        <v>132</v>
      </c>
      <c r="BQ2" s="47" t="s">
        <v>348</v>
      </c>
      <c r="BR2" s="45" t="s">
        <v>201</v>
      </c>
      <c r="BS2" s="47" t="s">
        <v>348</v>
      </c>
      <c r="BT2" s="45" t="s">
        <v>201</v>
      </c>
      <c r="BU2" s="47" t="s">
        <v>348</v>
      </c>
      <c r="BV2" s="45" t="s">
        <v>201</v>
      </c>
      <c r="BW2" s="47" t="s">
        <v>348</v>
      </c>
    </row>
    <row r="3" spans="11:75" ht="221.25" x14ac:dyDescent="0.25">
      <c r="K3" s="48" t="s">
        <v>287</v>
      </c>
      <c r="L3" s="50" t="s">
        <v>271</v>
      </c>
      <c r="M3" s="42" t="s">
        <v>133</v>
      </c>
      <c r="N3" s="43" t="s">
        <v>133</v>
      </c>
      <c r="O3" s="43" t="s">
        <v>136</v>
      </c>
      <c r="P3" s="43" t="s">
        <v>138</v>
      </c>
      <c r="Q3" s="43" t="s">
        <v>140</v>
      </c>
      <c r="R3" s="44" t="s">
        <v>141</v>
      </c>
      <c r="S3" s="42" t="s">
        <v>142</v>
      </c>
      <c r="T3" s="43" t="s">
        <v>252</v>
      </c>
      <c r="U3" s="43" t="s">
        <v>253</v>
      </c>
      <c r="V3" s="43" t="s">
        <v>254</v>
      </c>
      <c r="W3" s="43" t="s">
        <v>280</v>
      </c>
      <c r="X3" s="43" t="s">
        <v>255</v>
      </c>
      <c r="Y3" s="43" t="s">
        <v>143</v>
      </c>
      <c r="Z3" s="43" t="s">
        <v>146</v>
      </c>
      <c r="AA3" s="43" t="s">
        <v>148</v>
      </c>
      <c r="AB3" s="42" t="s">
        <v>150</v>
      </c>
      <c r="AC3" s="43" t="s">
        <v>259</v>
      </c>
      <c r="AD3" s="43" t="s">
        <v>256</v>
      </c>
      <c r="AE3" s="43" t="s">
        <v>257</v>
      </c>
      <c r="AF3" s="43" t="s">
        <v>279</v>
      </c>
      <c r="AG3" s="43" t="s">
        <v>258</v>
      </c>
      <c r="AH3" s="43" t="s">
        <v>151</v>
      </c>
      <c r="AI3" s="43" t="s">
        <v>153</v>
      </c>
      <c r="AJ3" s="44" t="s">
        <v>155</v>
      </c>
      <c r="AK3" s="42" t="s">
        <v>157</v>
      </c>
      <c r="AL3" s="43" t="s">
        <v>260</v>
      </c>
      <c r="AM3" s="43" t="s">
        <v>261</v>
      </c>
      <c r="AN3" s="43" t="s">
        <v>262</v>
      </c>
      <c r="AO3" s="43" t="s">
        <v>281</v>
      </c>
      <c r="AP3" s="43" t="s">
        <v>263</v>
      </c>
      <c r="AQ3" s="43" t="s">
        <v>158</v>
      </c>
      <c r="AR3" s="43" t="s">
        <v>160</v>
      </c>
      <c r="AS3" s="44" t="s">
        <v>162</v>
      </c>
      <c r="AT3" s="42" t="s">
        <v>164</v>
      </c>
      <c r="AU3" s="43" t="s">
        <v>328</v>
      </c>
      <c r="AV3" s="43" t="s">
        <v>167</v>
      </c>
      <c r="AW3" s="43" t="s">
        <v>329</v>
      </c>
      <c r="AX3" s="43" t="s">
        <v>251</v>
      </c>
      <c r="AY3" s="44" t="s">
        <v>251</v>
      </c>
      <c r="AZ3" s="42" t="s">
        <v>169</v>
      </c>
      <c r="BA3" s="43" t="s">
        <v>330</v>
      </c>
      <c r="BB3" s="43" t="s">
        <v>170</v>
      </c>
      <c r="BC3" s="43" t="s">
        <v>331</v>
      </c>
      <c r="BD3" s="43" t="s">
        <v>172</v>
      </c>
      <c r="BE3" s="44" t="s">
        <v>172</v>
      </c>
      <c r="BF3" s="42" t="s">
        <v>174</v>
      </c>
      <c r="BG3" s="43" t="s">
        <v>332</v>
      </c>
      <c r="BH3" s="43" t="s">
        <v>176</v>
      </c>
      <c r="BI3" s="43" t="s">
        <v>333</v>
      </c>
      <c r="BJ3" s="43" t="s">
        <v>178</v>
      </c>
      <c r="BK3" s="43" t="s">
        <v>178</v>
      </c>
      <c r="BL3" s="42" t="s">
        <v>181</v>
      </c>
      <c r="BM3" s="43" t="s">
        <v>334</v>
      </c>
      <c r="BN3" s="43" t="s">
        <v>182</v>
      </c>
      <c r="BO3" s="43" t="s">
        <v>335</v>
      </c>
      <c r="BP3" s="43" t="s">
        <v>183</v>
      </c>
      <c r="BQ3" s="44" t="s">
        <v>183</v>
      </c>
      <c r="BR3" s="42" t="s">
        <v>186</v>
      </c>
      <c r="BS3" s="44" t="s">
        <v>186</v>
      </c>
      <c r="BT3" s="42" t="s">
        <v>189</v>
      </c>
      <c r="BU3" s="44" t="s">
        <v>189</v>
      </c>
      <c r="BV3" s="42" t="s">
        <v>192</v>
      </c>
      <c r="BW3" s="44" t="s">
        <v>192</v>
      </c>
    </row>
    <row r="4" spans="11:75" x14ac:dyDescent="0.25">
      <c r="K4" s="37" t="s">
        <v>297</v>
      </c>
      <c r="L4" s="38" t="s">
        <v>113</v>
      </c>
      <c r="M4" s="39" t="s">
        <v>115</v>
      </c>
      <c r="N4" s="40" t="s">
        <v>111</v>
      </c>
      <c r="O4" s="40" t="s">
        <v>111</v>
      </c>
      <c r="P4" s="40" t="s">
        <v>111</v>
      </c>
      <c r="Q4" s="40" t="s">
        <v>112</v>
      </c>
      <c r="R4" s="41" t="s">
        <v>112</v>
      </c>
      <c r="S4" s="39" t="s">
        <v>282</v>
      </c>
      <c r="T4" s="40" t="s">
        <v>111</v>
      </c>
      <c r="U4" s="40" t="s">
        <v>118</v>
      </c>
      <c r="V4" s="40" t="s">
        <v>111</v>
      </c>
      <c r="W4" s="40" t="s">
        <v>111</v>
      </c>
      <c r="X4" s="40" t="s">
        <v>118</v>
      </c>
      <c r="Y4" s="40" t="s">
        <v>115</v>
      </c>
      <c r="Z4" s="40" t="s">
        <v>111</v>
      </c>
      <c r="AA4" s="40" t="s">
        <v>111</v>
      </c>
      <c r="AB4" s="39" t="s">
        <v>282</v>
      </c>
      <c r="AC4" s="40" t="s">
        <v>111</v>
      </c>
      <c r="AD4" s="40" t="s">
        <v>118</v>
      </c>
      <c r="AE4" s="40" t="s">
        <v>111</v>
      </c>
      <c r="AF4" s="40" t="s">
        <v>111</v>
      </c>
      <c r="AG4" s="40" t="s">
        <v>118</v>
      </c>
      <c r="AH4" s="40" t="s">
        <v>115</v>
      </c>
      <c r="AI4" s="40" t="s">
        <v>111</v>
      </c>
      <c r="AJ4" s="41" t="s">
        <v>111</v>
      </c>
      <c r="AK4" s="39" t="s">
        <v>282</v>
      </c>
      <c r="AL4" s="40" t="s">
        <v>111</v>
      </c>
      <c r="AM4" s="40" t="s">
        <v>118</v>
      </c>
      <c r="AN4" s="40" t="s">
        <v>111</v>
      </c>
      <c r="AO4" s="40" t="s">
        <v>111</v>
      </c>
      <c r="AP4" s="40" t="s">
        <v>118</v>
      </c>
      <c r="AQ4" s="40" t="s">
        <v>115</v>
      </c>
      <c r="AR4" s="40" t="s">
        <v>111</v>
      </c>
      <c r="AS4" s="41" t="s">
        <v>111</v>
      </c>
      <c r="AT4" s="39" t="s">
        <v>117</v>
      </c>
      <c r="AU4" s="40" t="s">
        <v>117</v>
      </c>
      <c r="AV4" s="40" t="s">
        <v>117</v>
      </c>
      <c r="AW4" s="40" t="s">
        <v>117</v>
      </c>
      <c r="AX4" s="40" t="s">
        <v>115</v>
      </c>
      <c r="AY4" s="41" t="s">
        <v>111</v>
      </c>
      <c r="AZ4" s="39" t="s">
        <v>117</v>
      </c>
      <c r="BA4" s="40" t="s">
        <v>117</v>
      </c>
      <c r="BB4" s="40" t="s">
        <v>117</v>
      </c>
      <c r="BC4" s="40" t="s">
        <v>117</v>
      </c>
      <c r="BD4" s="40" t="s">
        <v>115</v>
      </c>
      <c r="BE4" s="41" t="s">
        <v>111</v>
      </c>
      <c r="BF4" s="39" t="s">
        <v>117</v>
      </c>
      <c r="BG4" s="40" t="s">
        <v>117</v>
      </c>
      <c r="BH4" s="40" t="s">
        <v>117</v>
      </c>
      <c r="BI4" s="40" t="s">
        <v>117</v>
      </c>
      <c r="BJ4" s="40" t="s">
        <v>115</v>
      </c>
      <c r="BK4" s="40" t="s">
        <v>111</v>
      </c>
      <c r="BL4" s="39" t="s">
        <v>117</v>
      </c>
      <c r="BM4" s="40" t="s">
        <v>117</v>
      </c>
      <c r="BN4" s="40" t="s">
        <v>117</v>
      </c>
      <c r="BO4" s="40" t="s">
        <v>117</v>
      </c>
      <c r="BP4" s="40" t="s">
        <v>115</v>
      </c>
      <c r="BQ4" s="41" t="s">
        <v>111</v>
      </c>
      <c r="BR4" s="39" t="s">
        <v>195</v>
      </c>
      <c r="BS4" s="41" t="s">
        <v>111</v>
      </c>
      <c r="BT4" s="39" t="s">
        <v>195</v>
      </c>
      <c r="BU4" s="41" t="s">
        <v>111</v>
      </c>
      <c r="BV4" s="39" t="s">
        <v>195</v>
      </c>
      <c r="BW4" s="41" t="s">
        <v>111</v>
      </c>
    </row>
    <row r="5" spans="11:75" x14ac:dyDescent="0.25">
      <c r="K5" s="4" t="s">
        <v>286</v>
      </c>
      <c r="L5" s="14" t="e">
        <f t="shared" ref="L5:BW5" si="1">MATCH(L17,$B:$B,0)</f>
        <v>#N/A</v>
      </c>
      <c r="M5" s="23" t="e">
        <f t="shared" si="1"/>
        <v>#N/A</v>
      </c>
      <c r="N5" s="24" t="e">
        <f t="shared" si="1"/>
        <v>#N/A</v>
      </c>
      <c r="O5" s="24" t="e">
        <f t="shared" si="1"/>
        <v>#N/A</v>
      </c>
      <c r="P5" s="24" t="e">
        <f t="shared" si="1"/>
        <v>#N/A</v>
      </c>
      <c r="Q5" s="24" t="e">
        <f t="shared" si="1"/>
        <v>#N/A</v>
      </c>
      <c r="R5" s="25" t="e">
        <f t="shared" si="1"/>
        <v>#N/A</v>
      </c>
      <c r="S5" s="23" t="e">
        <f t="shared" si="1"/>
        <v>#N/A</v>
      </c>
      <c r="T5" s="24" t="e">
        <f t="shared" si="1"/>
        <v>#N/A</v>
      </c>
      <c r="U5" s="24" t="e">
        <f t="shared" si="1"/>
        <v>#N/A</v>
      </c>
      <c r="V5" s="24" t="e">
        <f t="shared" si="1"/>
        <v>#N/A</v>
      </c>
      <c r="W5" s="24" t="e">
        <f t="shared" si="1"/>
        <v>#N/A</v>
      </c>
      <c r="X5" s="24" t="e">
        <f t="shared" si="1"/>
        <v>#N/A</v>
      </c>
      <c r="Y5" s="24" t="e">
        <f t="shared" si="1"/>
        <v>#N/A</v>
      </c>
      <c r="Z5" s="24" t="e">
        <f t="shared" si="1"/>
        <v>#N/A</v>
      </c>
      <c r="AA5" s="24" t="e">
        <f t="shared" si="1"/>
        <v>#N/A</v>
      </c>
      <c r="AB5" s="23" t="e">
        <f t="shared" si="1"/>
        <v>#N/A</v>
      </c>
      <c r="AC5" s="24" t="e">
        <f t="shared" si="1"/>
        <v>#N/A</v>
      </c>
      <c r="AD5" s="24" t="e">
        <f t="shared" si="1"/>
        <v>#N/A</v>
      </c>
      <c r="AE5" s="24" t="e">
        <f t="shared" si="1"/>
        <v>#N/A</v>
      </c>
      <c r="AF5" s="24" t="e">
        <f t="shared" si="1"/>
        <v>#N/A</v>
      </c>
      <c r="AG5" s="24" t="e">
        <f t="shared" si="1"/>
        <v>#N/A</v>
      </c>
      <c r="AH5" s="24" t="e">
        <f t="shared" si="1"/>
        <v>#N/A</v>
      </c>
      <c r="AI5" s="24" t="e">
        <f t="shared" si="1"/>
        <v>#N/A</v>
      </c>
      <c r="AJ5" s="25" t="e">
        <f t="shared" si="1"/>
        <v>#N/A</v>
      </c>
      <c r="AK5" s="23" t="e">
        <f t="shared" si="1"/>
        <v>#N/A</v>
      </c>
      <c r="AL5" s="24" t="e">
        <f t="shared" si="1"/>
        <v>#N/A</v>
      </c>
      <c r="AM5" s="24" t="e">
        <f t="shared" si="1"/>
        <v>#N/A</v>
      </c>
      <c r="AN5" s="24" t="e">
        <f t="shared" si="1"/>
        <v>#N/A</v>
      </c>
      <c r="AO5" s="24" t="e">
        <f t="shared" si="1"/>
        <v>#N/A</v>
      </c>
      <c r="AP5" s="24" t="e">
        <f t="shared" si="1"/>
        <v>#N/A</v>
      </c>
      <c r="AQ5" s="24" t="e">
        <f t="shared" si="1"/>
        <v>#N/A</v>
      </c>
      <c r="AR5" s="24" t="e">
        <f t="shared" si="1"/>
        <v>#N/A</v>
      </c>
      <c r="AS5" s="25" t="e">
        <f t="shared" si="1"/>
        <v>#N/A</v>
      </c>
      <c r="AT5" s="23" t="e">
        <f t="shared" si="1"/>
        <v>#N/A</v>
      </c>
      <c r="AU5" s="24" t="e">
        <f t="shared" si="1"/>
        <v>#N/A</v>
      </c>
      <c r="AV5" s="24" t="e">
        <f t="shared" si="1"/>
        <v>#N/A</v>
      </c>
      <c r="AW5" s="24" t="e">
        <f t="shared" si="1"/>
        <v>#N/A</v>
      </c>
      <c r="AX5" s="24" t="e">
        <f t="shared" si="1"/>
        <v>#N/A</v>
      </c>
      <c r="AY5" s="25" t="e">
        <f t="shared" si="1"/>
        <v>#N/A</v>
      </c>
      <c r="AZ5" s="23" t="e">
        <f t="shared" si="1"/>
        <v>#N/A</v>
      </c>
      <c r="BA5" s="24" t="e">
        <f t="shared" si="1"/>
        <v>#N/A</v>
      </c>
      <c r="BB5" s="24" t="e">
        <f t="shared" si="1"/>
        <v>#N/A</v>
      </c>
      <c r="BC5" s="24" t="e">
        <f t="shared" si="1"/>
        <v>#N/A</v>
      </c>
      <c r="BD5" s="24" t="e">
        <f t="shared" si="1"/>
        <v>#N/A</v>
      </c>
      <c r="BE5" s="25" t="e">
        <f t="shared" si="1"/>
        <v>#N/A</v>
      </c>
      <c r="BF5" s="23" t="e">
        <f t="shared" si="1"/>
        <v>#N/A</v>
      </c>
      <c r="BG5" s="24" t="e">
        <f t="shared" si="1"/>
        <v>#N/A</v>
      </c>
      <c r="BH5" s="24" t="e">
        <f t="shared" si="1"/>
        <v>#N/A</v>
      </c>
      <c r="BI5" s="24" t="e">
        <f t="shared" si="1"/>
        <v>#N/A</v>
      </c>
      <c r="BJ5" s="24" t="e">
        <f t="shared" si="1"/>
        <v>#N/A</v>
      </c>
      <c r="BK5" s="24" t="e">
        <f t="shared" si="1"/>
        <v>#N/A</v>
      </c>
      <c r="BL5" s="23" t="e">
        <f t="shared" si="1"/>
        <v>#N/A</v>
      </c>
      <c r="BM5" s="24" t="e">
        <f t="shared" si="1"/>
        <v>#N/A</v>
      </c>
      <c r="BN5" s="24" t="e">
        <f t="shared" si="1"/>
        <v>#N/A</v>
      </c>
      <c r="BO5" s="24" t="e">
        <f t="shared" si="1"/>
        <v>#N/A</v>
      </c>
      <c r="BP5" s="24" t="e">
        <f t="shared" si="1"/>
        <v>#N/A</v>
      </c>
      <c r="BQ5" s="25" t="e">
        <f t="shared" si="1"/>
        <v>#N/A</v>
      </c>
      <c r="BR5" s="23" t="e">
        <f t="shared" si="1"/>
        <v>#N/A</v>
      </c>
      <c r="BS5" s="25" t="e">
        <f t="shared" si="1"/>
        <v>#N/A</v>
      </c>
      <c r="BT5" s="23" t="e">
        <f t="shared" si="1"/>
        <v>#N/A</v>
      </c>
      <c r="BU5" s="25" t="e">
        <f t="shared" si="1"/>
        <v>#N/A</v>
      </c>
      <c r="BV5" s="23" t="e">
        <f t="shared" si="1"/>
        <v>#N/A</v>
      </c>
      <c r="BW5" s="25" t="e">
        <f t="shared" si="1"/>
        <v>#N/A</v>
      </c>
    </row>
    <row r="6" spans="11:75" x14ac:dyDescent="0.25">
      <c r="K6" s="4" t="s">
        <v>284</v>
      </c>
      <c r="L6" s="14" t="e">
        <f t="shared" ref="L6:BW6" ca="1" si="2">MATCH(L18,OFFSET($A$1,L5-1,2,2000,1),0)+L5-1</f>
        <v>#N/A</v>
      </c>
      <c r="M6" s="23" t="e">
        <f t="shared" ca="1" si="2"/>
        <v>#N/A</v>
      </c>
      <c r="N6" s="24" t="e">
        <f t="shared" ca="1" si="2"/>
        <v>#N/A</v>
      </c>
      <c r="O6" s="24" t="e">
        <f t="shared" ca="1" si="2"/>
        <v>#N/A</v>
      </c>
      <c r="P6" s="24" t="e">
        <f t="shared" ca="1" si="2"/>
        <v>#N/A</v>
      </c>
      <c r="Q6" s="24" t="e">
        <f t="shared" ca="1" si="2"/>
        <v>#N/A</v>
      </c>
      <c r="R6" s="25" t="e">
        <f t="shared" ca="1" si="2"/>
        <v>#N/A</v>
      </c>
      <c r="S6" s="23" t="e">
        <f t="shared" ca="1" si="2"/>
        <v>#N/A</v>
      </c>
      <c r="T6" s="24" t="e">
        <f t="shared" ca="1" si="2"/>
        <v>#N/A</v>
      </c>
      <c r="U6" s="24" t="e">
        <f t="shared" ca="1" si="2"/>
        <v>#N/A</v>
      </c>
      <c r="V6" s="24" t="e">
        <f t="shared" ca="1" si="2"/>
        <v>#N/A</v>
      </c>
      <c r="W6" s="24" t="e">
        <f t="shared" ca="1" si="2"/>
        <v>#N/A</v>
      </c>
      <c r="X6" s="24" t="e">
        <f t="shared" ca="1" si="2"/>
        <v>#N/A</v>
      </c>
      <c r="Y6" s="24" t="e">
        <f t="shared" ca="1" si="2"/>
        <v>#N/A</v>
      </c>
      <c r="Z6" s="24" t="e">
        <f t="shared" ca="1" si="2"/>
        <v>#N/A</v>
      </c>
      <c r="AA6" s="24" t="e">
        <f t="shared" ca="1" si="2"/>
        <v>#N/A</v>
      </c>
      <c r="AB6" s="23" t="e">
        <f t="shared" ca="1" si="2"/>
        <v>#N/A</v>
      </c>
      <c r="AC6" s="24" t="e">
        <f t="shared" ca="1" si="2"/>
        <v>#N/A</v>
      </c>
      <c r="AD6" s="24" t="e">
        <f t="shared" ca="1" si="2"/>
        <v>#N/A</v>
      </c>
      <c r="AE6" s="24" t="e">
        <f t="shared" ca="1" si="2"/>
        <v>#N/A</v>
      </c>
      <c r="AF6" s="24" t="e">
        <f t="shared" ca="1" si="2"/>
        <v>#N/A</v>
      </c>
      <c r="AG6" s="24" t="e">
        <f t="shared" ca="1" si="2"/>
        <v>#N/A</v>
      </c>
      <c r="AH6" s="24" t="e">
        <f t="shared" ca="1" si="2"/>
        <v>#N/A</v>
      </c>
      <c r="AI6" s="24" t="e">
        <f t="shared" ca="1" si="2"/>
        <v>#N/A</v>
      </c>
      <c r="AJ6" s="25" t="e">
        <f t="shared" ca="1" si="2"/>
        <v>#N/A</v>
      </c>
      <c r="AK6" s="23" t="e">
        <f t="shared" ca="1" si="2"/>
        <v>#N/A</v>
      </c>
      <c r="AL6" s="24" t="e">
        <f t="shared" ca="1" si="2"/>
        <v>#N/A</v>
      </c>
      <c r="AM6" s="24" t="e">
        <f t="shared" ca="1" si="2"/>
        <v>#N/A</v>
      </c>
      <c r="AN6" s="24" t="e">
        <f t="shared" ca="1" si="2"/>
        <v>#N/A</v>
      </c>
      <c r="AO6" s="24" t="e">
        <f t="shared" ca="1" si="2"/>
        <v>#N/A</v>
      </c>
      <c r="AP6" s="24" t="e">
        <f t="shared" ca="1" si="2"/>
        <v>#N/A</v>
      </c>
      <c r="AQ6" s="24" t="e">
        <f t="shared" ca="1" si="2"/>
        <v>#N/A</v>
      </c>
      <c r="AR6" s="24" t="e">
        <f t="shared" ca="1" si="2"/>
        <v>#N/A</v>
      </c>
      <c r="AS6" s="25" t="e">
        <f t="shared" ca="1" si="2"/>
        <v>#N/A</v>
      </c>
      <c r="AT6" s="23" t="e">
        <f t="shared" ca="1" si="2"/>
        <v>#N/A</v>
      </c>
      <c r="AU6" s="24" t="e">
        <f t="shared" ca="1" si="2"/>
        <v>#N/A</v>
      </c>
      <c r="AV6" s="24" t="e">
        <f t="shared" ca="1" si="2"/>
        <v>#N/A</v>
      </c>
      <c r="AW6" s="24" t="e">
        <f t="shared" ca="1" si="2"/>
        <v>#N/A</v>
      </c>
      <c r="AX6" s="24" t="e">
        <f t="shared" ca="1" si="2"/>
        <v>#N/A</v>
      </c>
      <c r="AY6" s="25" t="e">
        <f t="shared" ca="1" si="2"/>
        <v>#N/A</v>
      </c>
      <c r="AZ6" s="23" t="e">
        <f t="shared" ca="1" si="2"/>
        <v>#N/A</v>
      </c>
      <c r="BA6" s="24" t="e">
        <f t="shared" ca="1" si="2"/>
        <v>#N/A</v>
      </c>
      <c r="BB6" s="24" t="e">
        <f t="shared" ca="1" si="2"/>
        <v>#N/A</v>
      </c>
      <c r="BC6" s="24" t="e">
        <f t="shared" ca="1" si="2"/>
        <v>#N/A</v>
      </c>
      <c r="BD6" s="24" t="e">
        <f t="shared" ca="1" si="2"/>
        <v>#N/A</v>
      </c>
      <c r="BE6" s="25" t="e">
        <f t="shared" ca="1" si="2"/>
        <v>#N/A</v>
      </c>
      <c r="BF6" s="23" t="e">
        <f t="shared" ca="1" si="2"/>
        <v>#N/A</v>
      </c>
      <c r="BG6" s="24" t="e">
        <f t="shared" ca="1" si="2"/>
        <v>#N/A</v>
      </c>
      <c r="BH6" s="24" t="e">
        <f t="shared" ca="1" si="2"/>
        <v>#N/A</v>
      </c>
      <c r="BI6" s="24" t="e">
        <f t="shared" ca="1" si="2"/>
        <v>#N/A</v>
      </c>
      <c r="BJ6" s="24" t="e">
        <f t="shared" ca="1" si="2"/>
        <v>#N/A</v>
      </c>
      <c r="BK6" s="24" t="e">
        <f t="shared" ca="1" si="2"/>
        <v>#N/A</v>
      </c>
      <c r="BL6" s="23" t="e">
        <f t="shared" ca="1" si="2"/>
        <v>#N/A</v>
      </c>
      <c r="BM6" s="24" t="e">
        <f t="shared" ca="1" si="2"/>
        <v>#N/A</v>
      </c>
      <c r="BN6" s="24" t="e">
        <f t="shared" ca="1" si="2"/>
        <v>#N/A</v>
      </c>
      <c r="BO6" s="24" t="e">
        <f t="shared" ca="1" si="2"/>
        <v>#N/A</v>
      </c>
      <c r="BP6" s="24" t="e">
        <f t="shared" ca="1" si="2"/>
        <v>#N/A</v>
      </c>
      <c r="BQ6" s="25" t="e">
        <f t="shared" ca="1" si="2"/>
        <v>#N/A</v>
      </c>
      <c r="BR6" s="23" t="e">
        <f t="shared" ca="1" si="2"/>
        <v>#N/A</v>
      </c>
      <c r="BS6" s="25" t="e">
        <f t="shared" ca="1" si="2"/>
        <v>#N/A</v>
      </c>
      <c r="BT6" s="23" t="e">
        <f t="shared" ca="1" si="2"/>
        <v>#N/A</v>
      </c>
      <c r="BU6" s="25" t="e">
        <f t="shared" ca="1" si="2"/>
        <v>#N/A</v>
      </c>
      <c r="BV6" s="23" t="e">
        <f t="shared" ca="1" si="2"/>
        <v>#N/A</v>
      </c>
      <c r="BW6" s="25" t="e">
        <f t="shared" ca="1" si="2"/>
        <v>#N/A</v>
      </c>
    </row>
    <row r="7" spans="11:75" x14ac:dyDescent="0.25">
      <c r="K7" s="4" t="s">
        <v>291</v>
      </c>
      <c r="L7" s="14" t="e">
        <f t="shared" ref="L7:BW7" ca="1" si="3">IF(INDEX($A:$J,L6,2)=L17,L6,"-")</f>
        <v>#N/A</v>
      </c>
      <c r="M7" s="23" t="e">
        <f t="shared" ca="1" si="3"/>
        <v>#N/A</v>
      </c>
      <c r="N7" s="24" t="e">
        <f t="shared" ca="1" si="3"/>
        <v>#N/A</v>
      </c>
      <c r="O7" s="24" t="e">
        <f t="shared" ca="1" si="3"/>
        <v>#N/A</v>
      </c>
      <c r="P7" s="24" t="e">
        <f t="shared" ca="1" si="3"/>
        <v>#N/A</v>
      </c>
      <c r="Q7" s="24" t="e">
        <f t="shared" ca="1" si="3"/>
        <v>#N/A</v>
      </c>
      <c r="R7" s="25" t="e">
        <f t="shared" ca="1" si="3"/>
        <v>#N/A</v>
      </c>
      <c r="S7" s="23" t="e">
        <f t="shared" ca="1" si="3"/>
        <v>#N/A</v>
      </c>
      <c r="T7" s="24" t="e">
        <f t="shared" ca="1" si="3"/>
        <v>#N/A</v>
      </c>
      <c r="U7" s="24" t="e">
        <f t="shared" ca="1" si="3"/>
        <v>#N/A</v>
      </c>
      <c r="V7" s="24" t="e">
        <f t="shared" ca="1" si="3"/>
        <v>#N/A</v>
      </c>
      <c r="W7" s="24" t="e">
        <f t="shared" ca="1" si="3"/>
        <v>#N/A</v>
      </c>
      <c r="X7" s="24" t="e">
        <f t="shared" ca="1" si="3"/>
        <v>#N/A</v>
      </c>
      <c r="Y7" s="24" t="e">
        <f t="shared" ca="1" si="3"/>
        <v>#N/A</v>
      </c>
      <c r="Z7" s="24" t="e">
        <f t="shared" ca="1" si="3"/>
        <v>#N/A</v>
      </c>
      <c r="AA7" s="24" t="e">
        <f t="shared" ca="1" si="3"/>
        <v>#N/A</v>
      </c>
      <c r="AB7" s="23" t="e">
        <f t="shared" ca="1" si="3"/>
        <v>#N/A</v>
      </c>
      <c r="AC7" s="24" t="e">
        <f t="shared" ca="1" si="3"/>
        <v>#N/A</v>
      </c>
      <c r="AD7" s="24" t="e">
        <f t="shared" ca="1" si="3"/>
        <v>#N/A</v>
      </c>
      <c r="AE7" s="24" t="e">
        <f t="shared" ca="1" si="3"/>
        <v>#N/A</v>
      </c>
      <c r="AF7" s="24" t="e">
        <f t="shared" ca="1" si="3"/>
        <v>#N/A</v>
      </c>
      <c r="AG7" s="24" t="e">
        <f t="shared" ca="1" si="3"/>
        <v>#N/A</v>
      </c>
      <c r="AH7" s="24" t="e">
        <f t="shared" ca="1" si="3"/>
        <v>#N/A</v>
      </c>
      <c r="AI7" s="24" t="e">
        <f t="shared" ca="1" si="3"/>
        <v>#N/A</v>
      </c>
      <c r="AJ7" s="25" t="e">
        <f t="shared" ca="1" si="3"/>
        <v>#N/A</v>
      </c>
      <c r="AK7" s="23" t="e">
        <f t="shared" ca="1" si="3"/>
        <v>#N/A</v>
      </c>
      <c r="AL7" s="24" t="e">
        <f t="shared" ca="1" si="3"/>
        <v>#N/A</v>
      </c>
      <c r="AM7" s="24" t="e">
        <f t="shared" ca="1" si="3"/>
        <v>#N/A</v>
      </c>
      <c r="AN7" s="24" t="e">
        <f t="shared" ca="1" si="3"/>
        <v>#N/A</v>
      </c>
      <c r="AO7" s="24" t="e">
        <f t="shared" ca="1" si="3"/>
        <v>#N/A</v>
      </c>
      <c r="AP7" s="24" t="e">
        <f t="shared" ca="1" si="3"/>
        <v>#N/A</v>
      </c>
      <c r="AQ7" s="24" t="e">
        <f t="shared" ca="1" si="3"/>
        <v>#N/A</v>
      </c>
      <c r="AR7" s="24" t="e">
        <f t="shared" ca="1" si="3"/>
        <v>#N/A</v>
      </c>
      <c r="AS7" s="25" t="e">
        <f t="shared" ca="1" si="3"/>
        <v>#N/A</v>
      </c>
      <c r="AT7" s="23" t="e">
        <f t="shared" ca="1" si="3"/>
        <v>#N/A</v>
      </c>
      <c r="AU7" s="24" t="e">
        <f t="shared" ca="1" si="3"/>
        <v>#N/A</v>
      </c>
      <c r="AV7" s="24" t="e">
        <f t="shared" ca="1" si="3"/>
        <v>#N/A</v>
      </c>
      <c r="AW7" s="24" t="e">
        <f t="shared" ca="1" si="3"/>
        <v>#N/A</v>
      </c>
      <c r="AX7" s="24" t="e">
        <f t="shared" ca="1" si="3"/>
        <v>#N/A</v>
      </c>
      <c r="AY7" s="25" t="e">
        <f t="shared" ca="1" si="3"/>
        <v>#N/A</v>
      </c>
      <c r="AZ7" s="23" t="e">
        <f t="shared" ca="1" si="3"/>
        <v>#N/A</v>
      </c>
      <c r="BA7" s="24" t="e">
        <f t="shared" ca="1" si="3"/>
        <v>#N/A</v>
      </c>
      <c r="BB7" s="24" t="e">
        <f t="shared" ca="1" si="3"/>
        <v>#N/A</v>
      </c>
      <c r="BC7" s="24" t="e">
        <f t="shared" ca="1" si="3"/>
        <v>#N/A</v>
      </c>
      <c r="BD7" s="24" t="e">
        <f t="shared" ca="1" si="3"/>
        <v>#N/A</v>
      </c>
      <c r="BE7" s="25" t="e">
        <f t="shared" ca="1" si="3"/>
        <v>#N/A</v>
      </c>
      <c r="BF7" s="23" t="e">
        <f t="shared" ca="1" si="3"/>
        <v>#N/A</v>
      </c>
      <c r="BG7" s="24" t="e">
        <f t="shared" ca="1" si="3"/>
        <v>#N/A</v>
      </c>
      <c r="BH7" s="24" t="e">
        <f t="shared" ca="1" si="3"/>
        <v>#N/A</v>
      </c>
      <c r="BI7" s="24" t="e">
        <f t="shared" ca="1" si="3"/>
        <v>#N/A</v>
      </c>
      <c r="BJ7" s="24" t="e">
        <f t="shared" ca="1" si="3"/>
        <v>#N/A</v>
      </c>
      <c r="BK7" s="24" t="e">
        <f t="shared" ca="1" si="3"/>
        <v>#N/A</v>
      </c>
      <c r="BL7" s="23" t="e">
        <f t="shared" ca="1" si="3"/>
        <v>#N/A</v>
      </c>
      <c r="BM7" s="24" t="e">
        <f t="shared" ca="1" si="3"/>
        <v>#N/A</v>
      </c>
      <c r="BN7" s="24" t="e">
        <f t="shared" ca="1" si="3"/>
        <v>#N/A</v>
      </c>
      <c r="BO7" s="24" t="e">
        <f t="shared" ca="1" si="3"/>
        <v>#N/A</v>
      </c>
      <c r="BP7" s="24" t="e">
        <f t="shared" ca="1" si="3"/>
        <v>#N/A</v>
      </c>
      <c r="BQ7" s="25" t="e">
        <f t="shared" ca="1" si="3"/>
        <v>#N/A</v>
      </c>
      <c r="BR7" s="23" t="e">
        <f t="shared" ca="1" si="3"/>
        <v>#N/A</v>
      </c>
      <c r="BS7" s="25" t="e">
        <f t="shared" ca="1" si="3"/>
        <v>#N/A</v>
      </c>
      <c r="BT7" s="23" t="e">
        <f t="shared" ca="1" si="3"/>
        <v>#N/A</v>
      </c>
      <c r="BU7" s="25" t="e">
        <f t="shared" ca="1" si="3"/>
        <v>#N/A</v>
      </c>
      <c r="BV7" s="23" t="e">
        <f t="shared" ca="1" si="3"/>
        <v>#N/A</v>
      </c>
      <c r="BW7" s="25" t="e">
        <f t="shared" ca="1" si="3"/>
        <v>#N/A</v>
      </c>
    </row>
    <row r="8" spans="11:75" x14ac:dyDescent="0.25">
      <c r="K8" s="4" t="s">
        <v>285</v>
      </c>
      <c r="L8" s="12" t="str">
        <f t="shared" ref="L8:BW8" si="4">IFERROR(MID(L18,FIND("(",L18)+1,FIND(")",L18)-FIND("(",L18)-1),"-")</f>
        <v>MHz</v>
      </c>
      <c r="M8" s="17" t="str">
        <f t="shared" si="4"/>
        <v>-</v>
      </c>
      <c r="N8" s="18" t="str">
        <f t="shared" si="4"/>
        <v>ps</v>
      </c>
      <c r="O8" s="18" t="str">
        <f t="shared" si="4"/>
        <v>-</v>
      </c>
      <c r="P8" s="18" t="str">
        <f t="shared" si="4"/>
        <v>-</v>
      </c>
      <c r="Q8" s="18" t="str">
        <f t="shared" si="4"/>
        <v>-</v>
      </c>
      <c r="R8" s="19" t="str">
        <f t="shared" si="4"/>
        <v>-</v>
      </c>
      <c r="S8" s="17" t="str">
        <f t="shared" si="4"/>
        <v>-</v>
      </c>
      <c r="T8" s="18" t="str">
        <f t="shared" si="4"/>
        <v>ps</v>
      </c>
      <c r="U8" s="18" t="str">
        <f t="shared" si="4"/>
        <v>mV</v>
      </c>
      <c r="V8" s="18" t="str">
        <f t="shared" si="4"/>
        <v>ps</v>
      </c>
      <c r="W8" s="18" t="str">
        <f t="shared" si="4"/>
        <v>ps</v>
      </c>
      <c r="X8" s="18" t="str">
        <f t="shared" si="4"/>
        <v>V</v>
      </c>
      <c r="Y8" s="18" t="str">
        <f t="shared" si="4"/>
        <v>-</v>
      </c>
      <c r="Z8" s="18" t="str">
        <f t="shared" si="4"/>
        <v>-</v>
      </c>
      <c r="AA8" s="18" t="str">
        <f t="shared" si="4"/>
        <v>-</v>
      </c>
      <c r="AB8" s="17" t="str">
        <f t="shared" si="4"/>
        <v>-</v>
      </c>
      <c r="AC8" s="18" t="str">
        <f t="shared" si="4"/>
        <v>ps</v>
      </c>
      <c r="AD8" s="18" t="str">
        <f t="shared" si="4"/>
        <v>mV</v>
      </c>
      <c r="AE8" s="18" t="str">
        <f t="shared" si="4"/>
        <v>ps</v>
      </c>
      <c r="AF8" s="18" t="str">
        <f t="shared" si="4"/>
        <v>ps</v>
      </c>
      <c r="AG8" s="18" t="str">
        <f t="shared" si="4"/>
        <v>V</v>
      </c>
      <c r="AH8" s="18" t="str">
        <f t="shared" si="4"/>
        <v>-</v>
      </c>
      <c r="AI8" s="18" t="str">
        <f t="shared" si="4"/>
        <v>-</v>
      </c>
      <c r="AJ8" s="19" t="str">
        <f t="shared" si="4"/>
        <v>-</v>
      </c>
      <c r="AK8" s="17" t="str">
        <f t="shared" si="4"/>
        <v>-</v>
      </c>
      <c r="AL8" s="18" t="str">
        <f t="shared" si="4"/>
        <v>ps</v>
      </c>
      <c r="AM8" s="18" t="str">
        <f t="shared" si="4"/>
        <v>mV</v>
      </c>
      <c r="AN8" s="18" t="str">
        <f t="shared" si="4"/>
        <v>ps</v>
      </c>
      <c r="AO8" s="18" t="str">
        <f t="shared" si="4"/>
        <v>ps</v>
      </c>
      <c r="AP8" s="18" t="str">
        <f t="shared" si="4"/>
        <v>V</v>
      </c>
      <c r="AQ8" s="18" t="str">
        <f t="shared" si="4"/>
        <v>-</v>
      </c>
      <c r="AR8" s="18" t="str">
        <f t="shared" si="4"/>
        <v>-</v>
      </c>
      <c r="AS8" s="19" t="str">
        <f t="shared" si="4"/>
        <v>-</v>
      </c>
      <c r="AT8" s="17" t="str">
        <f t="shared" si="4"/>
        <v>-</v>
      </c>
      <c r="AU8" s="18" t="str">
        <f t="shared" si="4"/>
        <v>-</v>
      </c>
      <c r="AV8" s="18" t="str">
        <f t="shared" si="4"/>
        <v>-</v>
      </c>
      <c r="AW8" s="18" t="str">
        <f t="shared" si="4"/>
        <v>-</v>
      </c>
      <c r="AX8" s="18" t="str">
        <f t="shared" si="4"/>
        <v>-</v>
      </c>
      <c r="AY8" s="19" t="str">
        <f t="shared" si="4"/>
        <v>ps</v>
      </c>
      <c r="AZ8" s="17" t="str">
        <f t="shared" si="4"/>
        <v>-</v>
      </c>
      <c r="BA8" s="18" t="str">
        <f t="shared" si="4"/>
        <v>-</v>
      </c>
      <c r="BB8" s="18" t="str">
        <f t="shared" si="4"/>
        <v>-</v>
      </c>
      <c r="BC8" s="18" t="str">
        <f t="shared" si="4"/>
        <v>-</v>
      </c>
      <c r="BD8" s="18" t="str">
        <f t="shared" si="4"/>
        <v>-</v>
      </c>
      <c r="BE8" s="19" t="str">
        <f t="shared" si="4"/>
        <v>ps</v>
      </c>
      <c r="BF8" s="17" t="str">
        <f t="shared" si="4"/>
        <v>-</v>
      </c>
      <c r="BG8" s="18" t="str">
        <f t="shared" si="4"/>
        <v>-</v>
      </c>
      <c r="BH8" s="18" t="str">
        <f t="shared" si="4"/>
        <v>-</v>
      </c>
      <c r="BI8" s="18" t="str">
        <f t="shared" si="4"/>
        <v>-</v>
      </c>
      <c r="BJ8" s="18" t="str">
        <f t="shared" si="4"/>
        <v>-</v>
      </c>
      <c r="BK8" s="18" t="str">
        <f t="shared" si="4"/>
        <v>ps</v>
      </c>
      <c r="BL8" s="17" t="str">
        <f t="shared" si="4"/>
        <v>-</v>
      </c>
      <c r="BM8" s="18" t="str">
        <f t="shared" si="4"/>
        <v>-</v>
      </c>
      <c r="BN8" s="18" t="str">
        <f t="shared" si="4"/>
        <v>-</v>
      </c>
      <c r="BO8" s="18" t="str">
        <f t="shared" si="4"/>
        <v>-</v>
      </c>
      <c r="BP8" s="18" t="str">
        <f t="shared" si="4"/>
        <v>-</v>
      </c>
      <c r="BQ8" s="19" t="str">
        <f t="shared" si="4"/>
        <v>ps</v>
      </c>
      <c r="BR8" s="17" t="str">
        <f t="shared" si="4"/>
        <v>-</v>
      </c>
      <c r="BS8" s="19" t="str">
        <f t="shared" si="4"/>
        <v>ps</v>
      </c>
      <c r="BT8" s="17" t="str">
        <f t="shared" si="4"/>
        <v>-</v>
      </c>
      <c r="BU8" s="19" t="str">
        <f t="shared" si="4"/>
        <v>ps</v>
      </c>
      <c r="BV8" s="17" t="str">
        <f t="shared" si="4"/>
        <v>-</v>
      </c>
      <c r="BW8" s="19" t="str">
        <f t="shared" si="4"/>
        <v>ps</v>
      </c>
    </row>
    <row r="9" spans="11:75" x14ac:dyDescent="0.25">
      <c r="K9" s="4" t="s">
        <v>292</v>
      </c>
      <c r="L9" s="15"/>
      <c r="M9" s="26" t="s">
        <v>278</v>
      </c>
      <c r="N9" s="27"/>
      <c r="O9" s="27" t="s">
        <v>111</v>
      </c>
      <c r="P9" s="27" t="s">
        <v>111</v>
      </c>
      <c r="Q9" s="27" t="s">
        <v>112</v>
      </c>
      <c r="R9" s="28" t="s">
        <v>112</v>
      </c>
      <c r="S9" s="26" t="s">
        <v>282</v>
      </c>
      <c r="T9" s="27"/>
      <c r="U9" s="27"/>
      <c r="V9" s="27"/>
      <c r="W9" s="27"/>
      <c r="X9" s="27"/>
      <c r="Y9" s="27" t="s">
        <v>278</v>
      </c>
      <c r="Z9" s="27" t="s">
        <v>111</v>
      </c>
      <c r="AA9" s="27" t="s">
        <v>111</v>
      </c>
      <c r="AB9" s="26" t="s">
        <v>282</v>
      </c>
      <c r="AC9" s="27"/>
      <c r="AD9" s="27"/>
      <c r="AE9" s="27"/>
      <c r="AF9" s="27"/>
      <c r="AG9" s="27"/>
      <c r="AH9" s="27" t="s">
        <v>278</v>
      </c>
      <c r="AI9" s="27" t="s">
        <v>111</v>
      </c>
      <c r="AJ9" s="28" t="s">
        <v>111</v>
      </c>
      <c r="AK9" s="26" t="s">
        <v>282</v>
      </c>
      <c r="AL9" s="27"/>
      <c r="AM9" s="27"/>
      <c r="AN9" s="27"/>
      <c r="AO9" s="27"/>
      <c r="AP9" s="27"/>
      <c r="AQ9" s="27" t="s">
        <v>278</v>
      </c>
      <c r="AR9" s="27" t="s">
        <v>111</v>
      </c>
      <c r="AS9" s="28" t="s">
        <v>111</v>
      </c>
      <c r="AT9" s="26" t="s">
        <v>117</v>
      </c>
      <c r="AU9" s="27" t="s">
        <v>117</v>
      </c>
      <c r="AV9" s="27" t="s">
        <v>117</v>
      </c>
      <c r="AW9" s="27" t="s">
        <v>117</v>
      </c>
      <c r="AX9" s="27" t="s">
        <v>278</v>
      </c>
      <c r="AY9" s="28"/>
      <c r="AZ9" s="26" t="s">
        <v>117</v>
      </c>
      <c r="BA9" s="27" t="s">
        <v>117</v>
      </c>
      <c r="BB9" s="27" t="s">
        <v>117</v>
      </c>
      <c r="BC9" s="27" t="s">
        <v>117</v>
      </c>
      <c r="BD9" s="27" t="s">
        <v>278</v>
      </c>
      <c r="BE9" s="28"/>
      <c r="BF9" s="26" t="s">
        <v>117</v>
      </c>
      <c r="BG9" s="27" t="s">
        <v>117</v>
      </c>
      <c r="BH9" s="27" t="s">
        <v>117</v>
      </c>
      <c r="BI9" s="27" t="s">
        <v>117</v>
      </c>
      <c r="BJ9" s="27" t="s">
        <v>278</v>
      </c>
      <c r="BK9" s="27"/>
      <c r="BL9" s="26" t="s">
        <v>117</v>
      </c>
      <c r="BM9" s="27" t="s">
        <v>117</v>
      </c>
      <c r="BN9" s="27" t="s">
        <v>117</v>
      </c>
      <c r="BO9" s="27" t="s">
        <v>117</v>
      </c>
      <c r="BP9" s="27" t="s">
        <v>278</v>
      </c>
      <c r="BQ9" s="28"/>
      <c r="BR9" s="26" t="s">
        <v>283</v>
      </c>
      <c r="BS9" s="28"/>
      <c r="BT9" s="26" t="s">
        <v>283</v>
      </c>
      <c r="BU9" s="28"/>
      <c r="BV9" s="26" t="s">
        <v>283</v>
      </c>
      <c r="BW9" s="28"/>
    </row>
    <row r="10" spans="11:75" x14ac:dyDescent="0.25">
      <c r="K10" s="11">
        <v>1</v>
      </c>
      <c r="L10" s="16" t="e">
        <f t="shared" ref="L10:AA14" ca="1" si="5">IF(L$7="-","-",IF(ISBLANK(INDEX($A:$J, L$7,$K10+3)),"",INDEX($A:$J, L$7,$K10+3)))</f>
        <v>#N/A</v>
      </c>
      <c r="M10" s="29" t="e">
        <f t="shared" ca="1" si="5"/>
        <v>#N/A</v>
      </c>
      <c r="N10" s="30" t="e">
        <f t="shared" ca="1" si="5"/>
        <v>#N/A</v>
      </c>
      <c r="O10" s="30" t="e">
        <f t="shared" ca="1" si="5"/>
        <v>#N/A</v>
      </c>
      <c r="P10" s="30" t="e">
        <f t="shared" ca="1" si="5"/>
        <v>#N/A</v>
      </c>
      <c r="Q10" s="30" t="e">
        <f t="shared" ca="1" si="5"/>
        <v>#N/A</v>
      </c>
      <c r="R10" s="31" t="e">
        <f t="shared" ca="1" si="5"/>
        <v>#N/A</v>
      </c>
      <c r="S10" s="29" t="e">
        <f t="shared" ca="1" si="5"/>
        <v>#N/A</v>
      </c>
      <c r="T10" s="30" t="e">
        <f t="shared" ca="1" si="5"/>
        <v>#N/A</v>
      </c>
      <c r="U10" s="30" t="e">
        <f t="shared" ca="1" si="5"/>
        <v>#N/A</v>
      </c>
      <c r="V10" s="30" t="e">
        <f t="shared" ca="1" si="5"/>
        <v>#N/A</v>
      </c>
      <c r="W10" s="30" t="e">
        <f t="shared" ca="1" si="5"/>
        <v>#N/A</v>
      </c>
      <c r="X10" s="30" t="e">
        <f t="shared" ca="1" si="5"/>
        <v>#N/A</v>
      </c>
      <c r="Y10" s="30" t="e">
        <f t="shared" ca="1" si="5"/>
        <v>#N/A</v>
      </c>
      <c r="Z10" s="30" t="e">
        <f t="shared" ca="1" si="5"/>
        <v>#N/A</v>
      </c>
      <c r="AA10" s="30" t="e">
        <f t="shared" ca="1" si="5"/>
        <v>#N/A</v>
      </c>
      <c r="AB10" s="29" t="e">
        <f t="shared" ref="AB10:AQ14" ca="1" si="6">IF(AB$7="-","-",IF(ISBLANK(INDEX($A:$J, AB$7,$K10+3)),"",INDEX($A:$J, AB$7,$K10+3)))</f>
        <v>#N/A</v>
      </c>
      <c r="AC10" s="30" t="e">
        <f t="shared" ca="1" si="6"/>
        <v>#N/A</v>
      </c>
      <c r="AD10" s="30" t="e">
        <f t="shared" ca="1" si="6"/>
        <v>#N/A</v>
      </c>
      <c r="AE10" s="30" t="e">
        <f t="shared" ca="1" si="6"/>
        <v>#N/A</v>
      </c>
      <c r="AF10" s="30" t="e">
        <f t="shared" ca="1" si="6"/>
        <v>#N/A</v>
      </c>
      <c r="AG10" s="30" t="e">
        <f t="shared" ca="1" si="6"/>
        <v>#N/A</v>
      </c>
      <c r="AH10" s="30" t="e">
        <f t="shared" ca="1" si="6"/>
        <v>#N/A</v>
      </c>
      <c r="AI10" s="30" t="e">
        <f t="shared" ca="1" si="6"/>
        <v>#N/A</v>
      </c>
      <c r="AJ10" s="31" t="e">
        <f t="shared" ca="1" si="6"/>
        <v>#N/A</v>
      </c>
      <c r="AK10" s="29" t="e">
        <f t="shared" ca="1" si="6"/>
        <v>#N/A</v>
      </c>
      <c r="AL10" s="30" t="e">
        <f t="shared" ca="1" si="6"/>
        <v>#N/A</v>
      </c>
      <c r="AM10" s="30" t="e">
        <f t="shared" ca="1" si="6"/>
        <v>#N/A</v>
      </c>
      <c r="AN10" s="30" t="e">
        <f t="shared" ca="1" si="6"/>
        <v>#N/A</v>
      </c>
      <c r="AO10" s="30" t="e">
        <f t="shared" ca="1" si="6"/>
        <v>#N/A</v>
      </c>
      <c r="AP10" s="30" t="e">
        <f t="shared" ca="1" si="6"/>
        <v>#N/A</v>
      </c>
      <c r="AQ10" s="30" t="e">
        <f t="shared" ca="1" si="6"/>
        <v>#N/A</v>
      </c>
      <c r="AR10" s="30" t="e">
        <f t="shared" ref="AR10:BG14" ca="1" si="7">IF(AR$7="-","-",IF(ISBLANK(INDEX($A:$J, AR$7,$K10+3)),"",INDEX($A:$J, AR$7,$K10+3)))</f>
        <v>#N/A</v>
      </c>
      <c r="AS10" s="31" t="e">
        <f t="shared" ca="1" si="7"/>
        <v>#N/A</v>
      </c>
      <c r="AT10" s="29" t="e">
        <f t="shared" ca="1" si="7"/>
        <v>#N/A</v>
      </c>
      <c r="AU10" s="30" t="e">
        <f t="shared" ca="1" si="7"/>
        <v>#N/A</v>
      </c>
      <c r="AV10" s="30" t="e">
        <f t="shared" ca="1" si="7"/>
        <v>#N/A</v>
      </c>
      <c r="AW10" s="30" t="e">
        <f t="shared" ca="1" si="7"/>
        <v>#N/A</v>
      </c>
      <c r="AX10" s="30" t="e">
        <f t="shared" ca="1" si="7"/>
        <v>#N/A</v>
      </c>
      <c r="AY10" s="31" t="e">
        <f t="shared" ca="1" si="7"/>
        <v>#N/A</v>
      </c>
      <c r="AZ10" s="29" t="e">
        <f t="shared" ca="1" si="7"/>
        <v>#N/A</v>
      </c>
      <c r="BA10" s="30" t="e">
        <f t="shared" ca="1" si="7"/>
        <v>#N/A</v>
      </c>
      <c r="BB10" s="30" t="e">
        <f t="shared" ca="1" si="7"/>
        <v>#N/A</v>
      </c>
      <c r="BC10" s="30" t="e">
        <f t="shared" ca="1" si="7"/>
        <v>#N/A</v>
      </c>
      <c r="BD10" s="30" t="e">
        <f t="shared" ca="1" si="7"/>
        <v>#N/A</v>
      </c>
      <c r="BE10" s="31" t="e">
        <f t="shared" ca="1" si="7"/>
        <v>#N/A</v>
      </c>
      <c r="BF10" s="29" t="e">
        <f t="shared" ca="1" si="7"/>
        <v>#N/A</v>
      </c>
      <c r="BG10" s="30" t="e">
        <f t="shared" ca="1" si="7"/>
        <v>#N/A</v>
      </c>
      <c r="BH10" s="30" t="e">
        <f t="shared" ref="BH10:BW14" ca="1" si="8">IF(BH$7="-","-",IF(ISBLANK(INDEX($A:$J, BH$7,$K10+3)),"",INDEX($A:$J, BH$7,$K10+3)))</f>
        <v>#N/A</v>
      </c>
      <c r="BI10" s="30" t="e">
        <f t="shared" ca="1" si="8"/>
        <v>#N/A</v>
      </c>
      <c r="BJ10" s="30" t="e">
        <f t="shared" ca="1" si="8"/>
        <v>#N/A</v>
      </c>
      <c r="BK10" s="30" t="e">
        <f t="shared" ca="1" si="8"/>
        <v>#N/A</v>
      </c>
      <c r="BL10" s="29" t="e">
        <f t="shared" ca="1" si="8"/>
        <v>#N/A</v>
      </c>
      <c r="BM10" s="30" t="e">
        <f t="shared" ca="1" si="8"/>
        <v>#N/A</v>
      </c>
      <c r="BN10" s="30" t="e">
        <f t="shared" ca="1" si="8"/>
        <v>#N/A</v>
      </c>
      <c r="BO10" s="30" t="e">
        <f t="shared" ca="1" si="8"/>
        <v>#N/A</v>
      </c>
      <c r="BP10" s="30" t="e">
        <f t="shared" ca="1" si="8"/>
        <v>#N/A</v>
      </c>
      <c r="BQ10" s="31" t="e">
        <f t="shared" ca="1" si="8"/>
        <v>#N/A</v>
      </c>
      <c r="BR10" s="29" t="e">
        <f t="shared" ca="1" si="8"/>
        <v>#N/A</v>
      </c>
      <c r="BS10" s="31" t="e">
        <f t="shared" ca="1" si="8"/>
        <v>#N/A</v>
      </c>
      <c r="BT10" s="29" t="e">
        <f t="shared" ca="1" si="8"/>
        <v>#N/A</v>
      </c>
      <c r="BU10" s="31" t="e">
        <f t="shared" ca="1" si="8"/>
        <v>#N/A</v>
      </c>
      <c r="BV10" s="29" t="e">
        <f t="shared" ca="1" si="8"/>
        <v>#N/A</v>
      </c>
      <c r="BW10" s="31" t="e">
        <f t="shared" ca="1" si="8"/>
        <v>#N/A</v>
      </c>
    </row>
    <row r="11" spans="11:75" x14ac:dyDescent="0.25">
      <c r="K11" s="11">
        <v>2</v>
      </c>
      <c r="L11" s="16" t="e">
        <f t="shared" ca="1" si="5"/>
        <v>#N/A</v>
      </c>
      <c r="M11" s="29" t="e">
        <f t="shared" ca="1" si="5"/>
        <v>#N/A</v>
      </c>
      <c r="N11" s="30" t="e">
        <f t="shared" ca="1" si="5"/>
        <v>#N/A</v>
      </c>
      <c r="O11" s="30" t="e">
        <f t="shared" ca="1" si="5"/>
        <v>#N/A</v>
      </c>
      <c r="P11" s="30" t="e">
        <f t="shared" ca="1" si="5"/>
        <v>#N/A</v>
      </c>
      <c r="Q11" s="30" t="e">
        <f t="shared" ca="1" si="5"/>
        <v>#N/A</v>
      </c>
      <c r="R11" s="31" t="e">
        <f t="shared" ca="1" si="5"/>
        <v>#N/A</v>
      </c>
      <c r="S11" s="29" t="e">
        <f t="shared" ca="1" si="5"/>
        <v>#N/A</v>
      </c>
      <c r="T11" s="30" t="e">
        <f t="shared" ca="1" si="5"/>
        <v>#N/A</v>
      </c>
      <c r="U11" s="30" t="e">
        <f t="shared" ca="1" si="5"/>
        <v>#N/A</v>
      </c>
      <c r="V11" s="30" t="e">
        <f t="shared" ca="1" si="5"/>
        <v>#N/A</v>
      </c>
      <c r="W11" s="30" t="e">
        <f t="shared" ca="1" si="5"/>
        <v>#N/A</v>
      </c>
      <c r="X11" s="30" t="e">
        <f t="shared" ca="1" si="5"/>
        <v>#N/A</v>
      </c>
      <c r="Y11" s="30" t="e">
        <f t="shared" ca="1" si="5"/>
        <v>#N/A</v>
      </c>
      <c r="Z11" s="30" t="e">
        <f t="shared" ca="1" si="5"/>
        <v>#N/A</v>
      </c>
      <c r="AA11" s="30" t="e">
        <f t="shared" ca="1" si="5"/>
        <v>#N/A</v>
      </c>
      <c r="AB11" s="29" t="e">
        <f t="shared" ca="1" si="6"/>
        <v>#N/A</v>
      </c>
      <c r="AC11" s="30" t="e">
        <f t="shared" ca="1" si="6"/>
        <v>#N/A</v>
      </c>
      <c r="AD11" s="30" t="e">
        <f t="shared" ca="1" si="6"/>
        <v>#N/A</v>
      </c>
      <c r="AE11" s="30" t="e">
        <f t="shared" ca="1" si="6"/>
        <v>#N/A</v>
      </c>
      <c r="AF11" s="30" t="e">
        <f t="shared" ca="1" si="6"/>
        <v>#N/A</v>
      </c>
      <c r="AG11" s="30" t="e">
        <f t="shared" ca="1" si="6"/>
        <v>#N/A</v>
      </c>
      <c r="AH11" s="30" t="e">
        <f t="shared" ca="1" si="6"/>
        <v>#N/A</v>
      </c>
      <c r="AI11" s="30" t="e">
        <f t="shared" ca="1" si="6"/>
        <v>#N/A</v>
      </c>
      <c r="AJ11" s="31" t="e">
        <f t="shared" ca="1" si="6"/>
        <v>#N/A</v>
      </c>
      <c r="AK11" s="29" t="e">
        <f t="shared" ca="1" si="6"/>
        <v>#N/A</v>
      </c>
      <c r="AL11" s="30" t="e">
        <f t="shared" ca="1" si="6"/>
        <v>#N/A</v>
      </c>
      <c r="AM11" s="30" t="e">
        <f t="shared" ca="1" si="6"/>
        <v>#N/A</v>
      </c>
      <c r="AN11" s="30" t="e">
        <f t="shared" ca="1" si="6"/>
        <v>#N/A</v>
      </c>
      <c r="AO11" s="30" t="e">
        <f t="shared" ca="1" si="6"/>
        <v>#N/A</v>
      </c>
      <c r="AP11" s="30" t="e">
        <f t="shared" ca="1" si="6"/>
        <v>#N/A</v>
      </c>
      <c r="AQ11" s="30" t="e">
        <f t="shared" ca="1" si="6"/>
        <v>#N/A</v>
      </c>
      <c r="AR11" s="30" t="e">
        <f t="shared" ca="1" si="7"/>
        <v>#N/A</v>
      </c>
      <c r="AS11" s="31" t="e">
        <f t="shared" ca="1" si="7"/>
        <v>#N/A</v>
      </c>
      <c r="AT11" s="29" t="e">
        <f t="shared" ca="1" si="7"/>
        <v>#N/A</v>
      </c>
      <c r="AU11" s="30" t="e">
        <f t="shared" ca="1" si="7"/>
        <v>#N/A</v>
      </c>
      <c r="AV11" s="30" t="e">
        <f t="shared" ca="1" si="7"/>
        <v>#N/A</v>
      </c>
      <c r="AW11" s="30" t="e">
        <f t="shared" ca="1" si="7"/>
        <v>#N/A</v>
      </c>
      <c r="AX11" s="30" t="e">
        <f t="shared" ca="1" si="7"/>
        <v>#N/A</v>
      </c>
      <c r="AY11" s="31" t="e">
        <f t="shared" ca="1" si="7"/>
        <v>#N/A</v>
      </c>
      <c r="AZ11" s="29" t="e">
        <f t="shared" ca="1" si="7"/>
        <v>#N/A</v>
      </c>
      <c r="BA11" s="30" t="e">
        <f t="shared" ca="1" si="7"/>
        <v>#N/A</v>
      </c>
      <c r="BB11" s="30" t="e">
        <f t="shared" ca="1" si="7"/>
        <v>#N/A</v>
      </c>
      <c r="BC11" s="30" t="e">
        <f t="shared" ca="1" si="7"/>
        <v>#N/A</v>
      </c>
      <c r="BD11" s="30" t="e">
        <f t="shared" ca="1" si="7"/>
        <v>#N/A</v>
      </c>
      <c r="BE11" s="31" t="e">
        <f t="shared" ca="1" si="7"/>
        <v>#N/A</v>
      </c>
      <c r="BF11" s="29" t="e">
        <f t="shared" ca="1" si="7"/>
        <v>#N/A</v>
      </c>
      <c r="BG11" s="30" t="e">
        <f t="shared" ca="1" si="7"/>
        <v>#N/A</v>
      </c>
      <c r="BH11" s="30" t="e">
        <f t="shared" ca="1" si="8"/>
        <v>#N/A</v>
      </c>
      <c r="BI11" s="30" t="e">
        <f t="shared" ca="1" si="8"/>
        <v>#N/A</v>
      </c>
      <c r="BJ11" s="30" t="e">
        <f t="shared" ca="1" si="8"/>
        <v>#N/A</v>
      </c>
      <c r="BK11" s="30" t="e">
        <f t="shared" ca="1" si="8"/>
        <v>#N/A</v>
      </c>
      <c r="BL11" s="29" t="e">
        <f t="shared" ca="1" si="8"/>
        <v>#N/A</v>
      </c>
      <c r="BM11" s="30" t="e">
        <f t="shared" ca="1" si="8"/>
        <v>#N/A</v>
      </c>
      <c r="BN11" s="30" t="e">
        <f t="shared" ca="1" si="8"/>
        <v>#N/A</v>
      </c>
      <c r="BO11" s="30" t="e">
        <f t="shared" ca="1" si="8"/>
        <v>#N/A</v>
      </c>
      <c r="BP11" s="30" t="e">
        <f t="shared" ca="1" si="8"/>
        <v>#N/A</v>
      </c>
      <c r="BQ11" s="31" t="e">
        <f t="shared" ca="1" si="8"/>
        <v>#N/A</v>
      </c>
      <c r="BR11" s="29" t="e">
        <f t="shared" ca="1" si="8"/>
        <v>#N/A</v>
      </c>
      <c r="BS11" s="31" t="e">
        <f t="shared" ca="1" si="8"/>
        <v>#N/A</v>
      </c>
      <c r="BT11" s="29" t="e">
        <f t="shared" ca="1" si="8"/>
        <v>#N/A</v>
      </c>
      <c r="BU11" s="31" t="e">
        <f t="shared" ca="1" si="8"/>
        <v>#N/A</v>
      </c>
      <c r="BV11" s="29" t="e">
        <f t="shared" ca="1" si="8"/>
        <v>#N/A</v>
      </c>
      <c r="BW11" s="31" t="e">
        <f t="shared" ca="1" si="8"/>
        <v>#N/A</v>
      </c>
    </row>
    <row r="12" spans="11:75" x14ac:dyDescent="0.25">
      <c r="K12" s="11">
        <v>3</v>
      </c>
      <c r="L12" s="14" t="e">
        <f t="shared" ca="1" si="5"/>
        <v>#N/A</v>
      </c>
      <c r="M12" s="23" t="e">
        <f t="shared" ca="1" si="5"/>
        <v>#N/A</v>
      </c>
      <c r="N12" s="24" t="e">
        <f t="shared" ca="1" si="5"/>
        <v>#N/A</v>
      </c>
      <c r="O12" s="24" t="e">
        <f t="shared" ca="1" si="5"/>
        <v>#N/A</v>
      </c>
      <c r="P12" s="24" t="e">
        <f t="shared" ca="1" si="5"/>
        <v>#N/A</v>
      </c>
      <c r="Q12" s="24" t="e">
        <f t="shared" ca="1" si="5"/>
        <v>#N/A</v>
      </c>
      <c r="R12" s="25" t="e">
        <f t="shared" ca="1" si="5"/>
        <v>#N/A</v>
      </c>
      <c r="S12" s="23" t="e">
        <f t="shared" ca="1" si="5"/>
        <v>#N/A</v>
      </c>
      <c r="T12" s="24" t="e">
        <f t="shared" ca="1" si="5"/>
        <v>#N/A</v>
      </c>
      <c r="U12" s="24" t="e">
        <f t="shared" ca="1" si="5"/>
        <v>#N/A</v>
      </c>
      <c r="V12" s="24" t="e">
        <f t="shared" ca="1" si="5"/>
        <v>#N/A</v>
      </c>
      <c r="W12" s="24" t="e">
        <f t="shared" ca="1" si="5"/>
        <v>#N/A</v>
      </c>
      <c r="X12" s="24" t="e">
        <f t="shared" ca="1" si="5"/>
        <v>#N/A</v>
      </c>
      <c r="Y12" s="24" t="e">
        <f t="shared" ca="1" si="5"/>
        <v>#N/A</v>
      </c>
      <c r="Z12" s="24" t="e">
        <f t="shared" ca="1" si="5"/>
        <v>#N/A</v>
      </c>
      <c r="AA12" s="24" t="e">
        <f t="shared" ca="1" si="5"/>
        <v>#N/A</v>
      </c>
      <c r="AB12" s="23" t="e">
        <f t="shared" ca="1" si="6"/>
        <v>#N/A</v>
      </c>
      <c r="AC12" s="24" t="e">
        <f t="shared" ca="1" si="6"/>
        <v>#N/A</v>
      </c>
      <c r="AD12" s="24" t="e">
        <f t="shared" ca="1" si="6"/>
        <v>#N/A</v>
      </c>
      <c r="AE12" s="24" t="e">
        <f t="shared" ca="1" si="6"/>
        <v>#N/A</v>
      </c>
      <c r="AF12" s="24" t="e">
        <f t="shared" ca="1" si="6"/>
        <v>#N/A</v>
      </c>
      <c r="AG12" s="24" t="e">
        <f t="shared" ca="1" si="6"/>
        <v>#N/A</v>
      </c>
      <c r="AH12" s="24" t="e">
        <f t="shared" ca="1" si="6"/>
        <v>#N/A</v>
      </c>
      <c r="AI12" s="24" t="e">
        <f t="shared" ca="1" si="6"/>
        <v>#N/A</v>
      </c>
      <c r="AJ12" s="25" t="e">
        <f t="shared" ca="1" si="6"/>
        <v>#N/A</v>
      </c>
      <c r="AK12" s="23" t="e">
        <f t="shared" ca="1" si="6"/>
        <v>#N/A</v>
      </c>
      <c r="AL12" s="24" t="e">
        <f t="shared" ca="1" si="6"/>
        <v>#N/A</v>
      </c>
      <c r="AM12" s="24" t="e">
        <f t="shared" ca="1" si="6"/>
        <v>#N/A</v>
      </c>
      <c r="AN12" s="24" t="e">
        <f t="shared" ca="1" si="6"/>
        <v>#N/A</v>
      </c>
      <c r="AO12" s="24" t="e">
        <f t="shared" ca="1" si="6"/>
        <v>#N/A</v>
      </c>
      <c r="AP12" s="24" t="e">
        <f t="shared" ca="1" si="6"/>
        <v>#N/A</v>
      </c>
      <c r="AQ12" s="24" t="e">
        <f t="shared" ca="1" si="6"/>
        <v>#N/A</v>
      </c>
      <c r="AR12" s="24" t="e">
        <f t="shared" ca="1" si="7"/>
        <v>#N/A</v>
      </c>
      <c r="AS12" s="25" t="e">
        <f t="shared" ca="1" si="7"/>
        <v>#N/A</v>
      </c>
      <c r="AT12" s="23" t="e">
        <f t="shared" ca="1" si="7"/>
        <v>#N/A</v>
      </c>
      <c r="AU12" s="24" t="e">
        <f t="shared" ca="1" si="7"/>
        <v>#N/A</v>
      </c>
      <c r="AV12" s="24" t="e">
        <f t="shared" ca="1" si="7"/>
        <v>#N/A</v>
      </c>
      <c r="AW12" s="24" t="e">
        <f t="shared" ca="1" si="7"/>
        <v>#N/A</v>
      </c>
      <c r="AX12" s="24" t="e">
        <f t="shared" ca="1" si="7"/>
        <v>#N/A</v>
      </c>
      <c r="AY12" s="25" t="e">
        <f t="shared" ca="1" si="7"/>
        <v>#N/A</v>
      </c>
      <c r="AZ12" s="23" t="e">
        <f t="shared" ca="1" si="7"/>
        <v>#N/A</v>
      </c>
      <c r="BA12" s="24" t="e">
        <f t="shared" ca="1" si="7"/>
        <v>#N/A</v>
      </c>
      <c r="BB12" s="24" t="e">
        <f t="shared" ca="1" si="7"/>
        <v>#N/A</v>
      </c>
      <c r="BC12" s="24" t="e">
        <f t="shared" ca="1" si="7"/>
        <v>#N/A</v>
      </c>
      <c r="BD12" s="24" t="e">
        <f t="shared" ca="1" si="7"/>
        <v>#N/A</v>
      </c>
      <c r="BE12" s="25" t="e">
        <f t="shared" ca="1" si="7"/>
        <v>#N/A</v>
      </c>
      <c r="BF12" s="23" t="e">
        <f t="shared" ca="1" si="7"/>
        <v>#N/A</v>
      </c>
      <c r="BG12" s="24" t="e">
        <f t="shared" ca="1" si="7"/>
        <v>#N/A</v>
      </c>
      <c r="BH12" s="24" t="e">
        <f t="shared" ca="1" si="8"/>
        <v>#N/A</v>
      </c>
      <c r="BI12" s="24" t="e">
        <f t="shared" ca="1" si="8"/>
        <v>#N/A</v>
      </c>
      <c r="BJ12" s="24" t="e">
        <f t="shared" ca="1" si="8"/>
        <v>#N/A</v>
      </c>
      <c r="BK12" s="24" t="e">
        <f t="shared" ca="1" si="8"/>
        <v>#N/A</v>
      </c>
      <c r="BL12" s="23" t="e">
        <f t="shared" ca="1" si="8"/>
        <v>#N/A</v>
      </c>
      <c r="BM12" s="24" t="e">
        <f t="shared" ca="1" si="8"/>
        <v>#N/A</v>
      </c>
      <c r="BN12" s="24" t="e">
        <f t="shared" ca="1" si="8"/>
        <v>#N/A</v>
      </c>
      <c r="BO12" s="24" t="e">
        <f t="shared" ca="1" si="8"/>
        <v>#N/A</v>
      </c>
      <c r="BP12" s="24" t="e">
        <f t="shared" ca="1" si="8"/>
        <v>#N/A</v>
      </c>
      <c r="BQ12" s="25" t="e">
        <f t="shared" ca="1" si="8"/>
        <v>#N/A</v>
      </c>
      <c r="BR12" s="23" t="e">
        <f t="shared" ca="1" si="8"/>
        <v>#N/A</v>
      </c>
      <c r="BS12" s="25" t="e">
        <f t="shared" ca="1" si="8"/>
        <v>#N/A</v>
      </c>
      <c r="BT12" s="23" t="e">
        <f t="shared" ca="1" si="8"/>
        <v>#N/A</v>
      </c>
      <c r="BU12" s="25" t="e">
        <f t="shared" ca="1" si="8"/>
        <v>#N/A</v>
      </c>
      <c r="BV12" s="23" t="e">
        <f t="shared" ca="1" si="8"/>
        <v>#N/A</v>
      </c>
      <c r="BW12" s="25" t="e">
        <f t="shared" ca="1" si="8"/>
        <v>#N/A</v>
      </c>
    </row>
    <row r="13" spans="11:75" x14ac:dyDescent="0.25">
      <c r="K13" s="11">
        <v>4</v>
      </c>
      <c r="L13" s="14" t="e">
        <f t="shared" ca="1" si="5"/>
        <v>#N/A</v>
      </c>
      <c r="M13" s="23" t="e">
        <f t="shared" ca="1" si="5"/>
        <v>#N/A</v>
      </c>
      <c r="N13" s="24" t="e">
        <f t="shared" ca="1" si="5"/>
        <v>#N/A</v>
      </c>
      <c r="O13" s="24" t="e">
        <f t="shared" ca="1" si="5"/>
        <v>#N/A</v>
      </c>
      <c r="P13" s="24" t="e">
        <f t="shared" ca="1" si="5"/>
        <v>#N/A</v>
      </c>
      <c r="Q13" s="24" t="e">
        <f t="shared" ca="1" si="5"/>
        <v>#N/A</v>
      </c>
      <c r="R13" s="25" t="e">
        <f t="shared" ca="1" si="5"/>
        <v>#N/A</v>
      </c>
      <c r="S13" s="23" t="e">
        <f t="shared" ca="1" si="5"/>
        <v>#N/A</v>
      </c>
      <c r="T13" s="24" t="e">
        <f t="shared" ca="1" si="5"/>
        <v>#N/A</v>
      </c>
      <c r="U13" s="24" t="e">
        <f t="shared" ca="1" si="5"/>
        <v>#N/A</v>
      </c>
      <c r="V13" s="24" t="e">
        <f t="shared" ca="1" si="5"/>
        <v>#N/A</v>
      </c>
      <c r="W13" s="24" t="e">
        <f t="shared" ca="1" si="5"/>
        <v>#N/A</v>
      </c>
      <c r="X13" s="24" t="e">
        <f t="shared" ca="1" si="5"/>
        <v>#N/A</v>
      </c>
      <c r="Y13" s="24" t="e">
        <f t="shared" ca="1" si="5"/>
        <v>#N/A</v>
      </c>
      <c r="Z13" s="24" t="e">
        <f t="shared" ca="1" si="5"/>
        <v>#N/A</v>
      </c>
      <c r="AA13" s="24" t="e">
        <f t="shared" ca="1" si="5"/>
        <v>#N/A</v>
      </c>
      <c r="AB13" s="23" t="e">
        <f t="shared" ca="1" si="6"/>
        <v>#N/A</v>
      </c>
      <c r="AC13" s="24" t="e">
        <f t="shared" ca="1" si="6"/>
        <v>#N/A</v>
      </c>
      <c r="AD13" s="24" t="e">
        <f t="shared" ca="1" si="6"/>
        <v>#N/A</v>
      </c>
      <c r="AE13" s="24" t="e">
        <f t="shared" ca="1" si="6"/>
        <v>#N/A</v>
      </c>
      <c r="AF13" s="24" t="e">
        <f t="shared" ca="1" si="6"/>
        <v>#N/A</v>
      </c>
      <c r="AG13" s="24" t="e">
        <f t="shared" ca="1" si="6"/>
        <v>#N/A</v>
      </c>
      <c r="AH13" s="24" t="e">
        <f t="shared" ca="1" si="6"/>
        <v>#N/A</v>
      </c>
      <c r="AI13" s="24" t="e">
        <f t="shared" ca="1" si="6"/>
        <v>#N/A</v>
      </c>
      <c r="AJ13" s="25" t="e">
        <f t="shared" ca="1" si="6"/>
        <v>#N/A</v>
      </c>
      <c r="AK13" s="23" t="e">
        <f t="shared" ca="1" si="6"/>
        <v>#N/A</v>
      </c>
      <c r="AL13" s="24" t="e">
        <f t="shared" ca="1" si="6"/>
        <v>#N/A</v>
      </c>
      <c r="AM13" s="24" t="e">
        <f t="shared" ca="1" si="6"/>
        <v>#N/A</v>
      </c>
      <c r="AN13" s="24" t="e">
        <f t="shared" ca="1" si="6"/>
        <v>#N/A</v>
      </c>
      <c r="AO13" s="24" t="e">
        <f t="shared" ca="1" si="6"/>
        <v>#N/A</v>
      </c>
      <c r="AP13" s="24" t="e">
        <f t="shared" ca="1" si="6"/>
        <v>#N/A</v>
      </c>
      <c r="AQ13" s="24" t="e">
        <f t="shared" ca="1" si="6"/>
        <v>#N/A</v>
      </c>
      <c r="AR13" s="24" t="e">
        <f t="shared" ca="1" si="7"/>
        <v>#N/A</v>
      </c>
      <c r="AS13" s="25" t="e">
        <f t="shared" ca="1" si="7"/>
        <v>#N/A</v>
      </c>
      <c r="AT13" s="23" t="e">
        <f t="shared" ca="1" si="7"/>
        <v>#N/A</v>
      </c>
      <c r="AU13" s="24" t="e">
        <f t="shared" ca="1" si="7"/>
        <v>#N/A</v>
      </c>
      <c r="AV13" s="24" t="e">
        <f t="shared" ca="1" si="7"/>
        <v>#N/A</v>
      </c>
      <c r="AW13" s="24" t="e">
        <f t="shared" ca="1" si="7"/>
        <v>#N/A</v>
      </c>
      <c r="AX13" s="24" t="e">
        <f t="shared" ca="1" si="7"/>
        <v>#N/A</v>
      </c>
      <c r="AY13" s="25" t="e">
        <f t="shared" ca="1" si="7"/>
        <v>#N/A</v>
      </c>
      <c r="AZ13" s="23" t="e">
        <f t="shared" ca="1" si="7"/>
        <v>#N/A</v>
      </c>
      <c r="BA13" s="24" t="e">
        <f t="shared" ca="1" si="7"/>
        <v>#N/A</v>
      </c>
      <c r="BB13" s="24" t="e">
        <f t="shared" ca="1" si="7"/>
        <v>#N/A</v>
      </c>
      <c r="BC13" s="24" t="e">
        <f t="shared" ca="1" si="7"/>
        <v>#N/A</v>
      </c>
      <c r="BD13" s="24" t="e">
        <f t="shared" ca="1" si="7"/>
        <v>#N/A</v>
      </c>
      <c r="BE13" s="25" t="e">
        <f t="shared" ca="1" si="7"/>
        <v>#N/A</v>
      </c>
      <c r="BF13" s="23" t="e">
        <f t="shared" ca="1" si="7"/>
        <v>#N/A</v>
      </c>
      <c r="BG13" s="24" t="e">
        <f t="shared" ca="1" si="7"/>
        <v>#N/A</v>
      </c>
      <c r="BH13" s="24" t="e">
        <f t="shared" ca="1" si="8"/>
        <v>#N/A</v>
      </c>
      <c r="BI13" s="24" t="e">
        <f t="shared" ca="1" si="8"/>
        <v>#N/A</v>
      </c>
      <c r="BJ13" s="24" t="e">
        <f t="shared" ca="1" si="8"/>
        <v>#N/A</v>
      </c>
      <c r="BK13" s="24" t="e">
        <f t="shared" ca="1" si="8"/>
        <v>#N/A</v>
      </c>
      <c r="BL13" s="23" t="e">
        <f t="shared" ca="1" si="8"/>
        <v>#N/A</v>
      </c>
      <c r="BM13" s="24" t="e">
        <f t="shared" ca="1" si="8"/>
        <v>#N/A</v>
      </c>
      <c r="BN13" s="24" t="e">
        <f t="shared" ca="1" si="8"/>
        <v>#N/A</v>
      </c>
      <c r="BO13" s="24" t="e">
        <f t="shared" ca="1" si="8"/>
        <v>#N/A</v>
      </c>
      <c r="BP13" s="24" t="e">
        <f t="shared" ca="1" si="8"/>
        <v>#N/A</v>
      </c>
      <c r="BQ13" s="25" t="e">
        <f t="shared" ca="1" si="8"/>
        <v>#N/A</v>
      </c>
      <c r="BR13" s="23" t="e">
        <f t="shared" ca="1" si="8"/>
        <v>#N/A</v>
      </c>
      <c r="BS13" s="25" t="e">
        <f t="shared" ca="1" si="8"/>
        <v>#N/A</v>
      </c>
      <c r="BT13" s="23" t="e">
        <f t="shared" ca="1" si="8"/>
        <v>#N/A</v>
      </c>
      <c r="BU13" s="25" t="e">
        <f t="shared" ca="1" si="8"/>
        <v>#N/A</v>
      </c>
      <c r="BV13" s="23" t="e">
        <f t="shared" ca="1" si="8"/>
        <v>#N/A</v>
      </c>
      <c r="BW13" s="25" t="e">
        <f t="shared" ca="1" si="8"/>
        <v>#N/A</v>
      </c>
    </row>
    <row r="14" spans="11:75" x14ac:dyDescent="0.25">
      <c r="K14" s="11">
        <v>5</v>
      </c>
      <c r="L14" s="14" t="e">
        <f t="shared" ca="1" si="5"/>
        <v>#N/A</v>
      </c>
      <c r="M14" s="23" t="e">
        <f t="shared" ca="1" si="5"/>
        <v>#N/A</v>
      </c>
      <c r="N14" s="24" t="e">
        <f t="shared" ca="1" si="5"/>
        <v>#N/A</v>
      </c>
      <c r="O14" s="24" t="e">
        <f t="shared" ca="1" si="5"/>
        <v>#N/A</v>
      </c>
      <c r="P14" s="24" t="e">
        <f t="shared" ca="1" si="5"/>
        <v>#N/A</v>
      </c>
      <c r="Q14" s="24" t="e">
        <f t="shared" ca="1" si="5"/>
        <v>#N/A</v>
      </c>
      <c r="R14" s="25" t="e">
        <f t="shared" ca="1" si="5"/>
        <v>#N/A</v>
      </c>
      <c r="S14" s="23" t="e">
        <f t="shared" ca="1" si="5"/>
        <v>#N/A</v>
      </c>
      <c r="T14" s="24" t="e">
        <f t="shared" ca="1" si="5"/>
        <v>#N/A</v>
      </c>
      <c r="U14" s="24" t="e">
        <f t="shared" ca="1" si="5"/>
        <v>#N/A</v>
      </c>
      <c r="V14" s="24" t="e">
        <f t="shared" ca="1" si="5"/>
        <v>#N/A</v>
      </c>
      <c r="W14" s="24" t="e">
        <f t="shared" ca="1" si="5"/>
        <v>#N/A</v>
      </c>
      <c r="X14" s="24" t="e">
        <f t="shared" ca="1" si="5"/>
        <v>#N/A</v>
      </c>
      <c r="Y14" s="24" t="e">
        <f t="shared" ca="1" si="5"/>
        <v>#N/A</v>
      </c>
      <c r="Z14" s="24" t="e">
        <f t="shared" ca="1" si="5"/>
        <v>#N/A</v>
      </c>
      <c r="AA14" s="24" t="e">
        <f t="shared" ca="1" si="5"/>
        <v>#N/A</v>
      </c>
      <c r="AB14" s="23" t="e">
        <f t="shared" ca="1" si="6"/>
        <v>#N/A</v>
      </c>
      <c r="AC14" s="24" t="e">
        <f t="shared" ca="1" si="6"/>
        <v>#N/A</v>
      </c>
      <c r="AD14" s="24" t="e">
        <f t="shared" ca="1" si="6"/>
        <v>#N/A</v>
      </c>
      <c r="AE14" s="24" t="e">
        <f t="shared" ca="1" si="6"/>
        <v>#N/A</v>
      </c>
      <c r="AF14" s="24" t="e">
        <f t="shared" ca="1" si="6"/>
        <v>#N/A</v>
      </c>
      <c r="AG14" s="24" t="e">
        <f t="shared" ca="1" si="6"/>
        <v>#N/A</v>
      </c>
      <c r="AH14" s="24" t="e">
        <f t="shared" ca="1" si="6"/>
        <v>#N/A</v>
      </c>
      <c r="AI14" s="24" t="e">
        <f t="shared" ca="1" si="6"/>
        <v>#N/A</v>
      </c>
      <c r="AJ14" s="25" t="e">
        <f t="shared" ca="1" si="6"/>
        <v>#N/A</v>
      </c>
      <c r="AK14" s="23" t="e">
        <f t="shared" ca="1" si="6"/>
        <v>#N/A</v>
      </c>
      <c r="AL14" s="24" t="e">
        <f t="shared" ca="1" si="6"/>
        <v>#N/A</v>
      </c>
      <c r="AM14" s="24" t="e">
        <f t="shared" ca="1" si="6"/>
        <v>#N/A</v>
      </c>
      <c r="AN14" s="24" t="e">
        <f t="shared" ca="1" si="6"/>
        <v>#N/A</v>
      </c>
      <c r="AO14" s="24" t="e">
        <f t="shared" ca="1" si="6"/>
        <v>#N/A</v>
      </c>
      <c r="AP14" s="24" t="e">
        <f t="shared" ca="1" si="6"/>
        <v>#N/A</v>
      </c>
      <c r="AQ14" s="24" t="e">
        <f t="shared" ca="1" si="6"/>
        <v>#N/A</v>
      </c>
      <c r="AR14" s="24" t="e">
        <f t="shared" ca="1" si="7"/>
        <v>#N/A</v>
      </c>
      <c r="AS14" s="25" t="e">
        <f t="shared" ca="1" si="7"/>
        <v>#N/A</v>
      </c>
      <c r="AT14" s="23" t="e">
        <f t="shared" ca="1" si="7"/>
        <v>#N/A</v>
      </c>
      <c r="AU14" s="24" t="e">
        <f t="shared" ca="1" si="7"/>
        <v>#N/A</v>
      </c>
      <c r="AV14" s="24" t="e">
        <f t="shared" ca="1" si="7"/>
        <v>#N/A</v>
      </c>
      <c r="AW14" s="24" t="e">
        <f t="shared" ca="1" si="7"/>
        <v>#N/A</v>
      </c>
      <c r="AX14" s="24" t="e">
        <f t="shared" ca="1" si="7"/>
        <v>#N/A</v>
      </c>
      <c r="AY14" s="25" t="e">
        <f t="shared" ca="1" si="7"/>
        <v>#N/A</v>
      </c>
      <c r="AZ14" s="23" t="e">
        <f t="shared" ca="1" si="7"/>
        <v>#N/A</v>
      </c>
      <c r="BA14" s="24" t="e">
        <f t="shared" ca="1" si="7"/>
        <v>#N/A</v>
      </c>
      <c r="BB14" s="24" t="e">
        <f t="shared" ca="1" si="7"/>
        <v>#N/A</v>
      </c>
      <c r="BC14" s="24" t="e">
        <f t="shared" ca="1" si="7"/>
        <v>#N/A</v>
      </c>
      <c r="BD14" s="24" t="e">
        <f t="shared" ca="1" si="7"/>
        <v>#N/A</v>
      </c>
      <c r="BE14" s="25" t="e">
        <f t="shared" ca="1" si="7"/>
        <v>#N/A</v>
      </c>
      <c r="BF14" s="23" t="e">
        <f t="shared" ca="1" si="7"/>
        <v>#N/A</v>
      </c>
      <c r="BG14" s="24" t="e">
        <f t="shared" ca="1" si="7"/>
        <v>#N/A</v>
      </c>
      <c r="BH14" s="24" t="e">
        <f t="shared" ca="1" si="8"/>
        <v>#N/A</v>
      </c>
      <c r="BI14" s="24" t="e">
        <f t="shared" ca="1" si="8"/>
        <v>#N/A</v>
      </c>
      <c r="BJ14" s="24" t="e">
        <f t="shared" ca="1" si="8"/>
        <v>#N/A</v>
      </c>
      <c r="BK14" s="24" t="e">
        <f t="shared" ca="1" si="8"/>
        <v>#N/A</v>
      </c>
      <c r="BL14" s="23" t="e">
        <f t="shared" ca="1" si="8"/>
        <v>#N/A</v>
      </c>
      <c r="BM14" s="24" t="e">
        <f t="shared" ca="1" si="8"/>
        <v>#N/A</v>
      </c>
      <c r="BN14" s="24" t="e">
        <f t="shared" ca="1" si="8"/>
        <v>#N/A</v>
      </c>
      <c r="BO14" s="24" t="e">
        <f t="shared" ca="1" si="8"/>
        <v>#N/A</v>
      </c>
      <c r="BP14" s="24" t="e">
        <f t="shared" ca="1" si="8"/>
        <v>#N/A</v>
      </c>
      <c r="BQ14" s="25" t="e">
        <f t="shared" ca="1" si="8"/>
        <v>#N/A</v>
      </c>
      <c r="BR14" s="23" t="e">
        <f t="shared" ca="1" si="8"/>
        <v>#N/A</v>
      </c>
      <c r="BS14" s="25" t="e">
        <f t="shared" ca="1" si="8"/>
        <v>#N/A</v>
      </c>
      <c r="BT14" s="23" t="e">
        <f t="shared" ca="1" si="8"/>
        <v>#N/A</v>
      </c>
      <c r="BU14" s="25" t="e">
        <f t="shared" ca="1" si="8"/>
        <v>#N/A</v>
      </c>
      <c r="BV14" s="23" t="e">
        <f t="shared" ca="1" si="8"/>
        <v>#N/A</v>
      </c>
      <c r="BW14" s="25" t="e">
        <f t="shared" ca="1" si="8"/>
        <v>#N/A</v>
      </c>
    </row>
    <row r="15" spans="11:75" x14ac:dyDescent="0.25">
      <c r="K15" s="4" t="s">
        <v>289</v>
      </c>
      <c r="L15" s="15"/>
      <c r="M15" s="26">
        <v>1000</v>
      </c>
      <c r="N15" s="27"/>
      <c r="O15" s="27"/>
      <c r="P15" s="27"/>
      <c r="Q15" s="27"/>
      <c r="R15" s="28"/>
      <c r="S15" s="26"/>
      <c r="T15" s="27"/>
      <c r="U15" s="27"/>
      <c r="V15" s="27"/>
      <c r="W15" s="27"/>
      <c r="X15" s="27">
        <v>1000</v>
      </c>
      <c r="Y15" s="27">
        <v>1000</v>
      </c>
      <c r="Z15" s="27"/>
      <c r="AA15" s="27"/>
      <c r="AB15" s="26"/>
      <c r="AC15" s="27"/>
      <c r="AD15" s="27"/>
      <c r="AE15" s="27"/>
      <c r="AF15" s="27"/>
      <c r="AG15" s="27">
        <v>1000</v>
      </c>
      <c r="AH15" s="27">
        <v>1000</v>
      </c>
      <c r="AI15" s="27"/>
      <c r="AJ15" s="28"/>
      <c r="AK15" s="26"/>
      <c r="AL15" s="27"/>
      <c r="AM15" s="27"/>
      <c r="AN15" s="27"/>
      <c r="AO15" s="27"/>
      <c r="AP15" s="27">
        <v>1000</v>
      </c>
      <c r="AQ15" s="27">
        <v>1000</v>
      </c>
      <c r="AR15" s="27"/>
      <c r="AS15" s="28"/>
      <c r="AT15" s="26"/>
      <c r="AU15" s="27"/>
      <c r="AV15" s="27"/>
      <c r="AW15" s="27"/>
      <c r="AX15" s="27">
        <v>1000</v>
      </c>
      <c r="AY15" s="28"/>
      <c r="AZ15" s="26"/>
      <c r="BA15" s="27"/>
      <c r="BB15" s="27"/>
      <c r="BC15" s="27"/>
      <c r="BD15" s="27">
        <v>1000</v>
      </c>
      <c r="BE15" s="28"/>
      <c r="BF15" s="26"/>
      <c r="BG15" s="27"/>
      <c r="BH15" s="27"/>
      <c r="BI15" s="27"/>
      <c r="BJ15" s="27">
        <v>1000</v>
      </c>
      <c r="BK15" s="27"/>
      <c r="BL15" s="26"/>
      <c r="BM15" s="27"/>
      <c r="BN15" s="27"/>
      <c r="BO15" s="27"/>
      <c r="BP15" s="27">
        <v>1000</v>
      </c>
      <c r="BQ15" s="28"/>
      <c r="BR15" s="27">
        <v>1000</v>
      </c>
      <c r="BS15" s="28"/>
      <c r="BT15" s="27">
        <v>1000</v>
      </c>
      <c r="BU15" s="28"/>
      <c r="BV15" s="27">
        <v>1000</v>
      </c>
      <c r="BW15" s="28"/>
    </row>
    <row r="16" spans="11:75" x14ac:dyDescent="0.25">
      <c r="K16" s="4" t="s">
        <v>290</v>
      </c>
      <c r="L16" s="15"/>
      <c r="M16" s="26" t="s">
        <v>115</v>
      </c>
      <c r="N16" s="27"/>
      <c r="O16" s="27"/>
      <c r="P16" s="27"/>
      <c r="Q16" s="27"/>
      <c r="R16" s="28"/>
      <c r="S16" s="26"/>
      <c r="T16" s="27"/>
      <c r="U16" s="27"/>
      <c r="V16" s="27"/>
      <c r="W16" s="27"/>
      <c r="X16" s="27" t="s">
        <v>118</v>
      </c>
      <c r="Y16" s="27" t="s">
        <v>115</v>
      </c>
      <c r="Z16" s="27"/>
      <c r="AA16" s="27"/>
      <c r="AB16" s="26"/>
      <c r="AC16" s="27"/>
      <c r="AD16" s="27"/>
      <c r="AE16" s="27"/>
      <c r="AF16" s="27"/>
      <c r="AG16" s="27" t="s">
        <v>118</v>
      </c>
      <c r="AH16" s="27" t="s">
        <v>115</v>
      </c>
      <c r="AI16" s="27"/>
      <c r="AJ16" s="28"/>
      <c r="AK16" s="26"/>
      <c r="AL16" s="27"/>
      <c r="AM16" s="27"/>
      <c r="AN16" s="27"/>
      <c r="AO16" s="27"/>
      <c r="AP16" s="27" t="s">
        <v>118</v>
      </c>
      <c r="AQ16" s="27" t="s">
        <v>115</v>
      </c>
      <c r="AR16" s="27"/>
      <c r="AS16" s="28"/>
      <c r="AT16" s="26"/>
      <c r="AU16" s="27"/>
      <c r="AV16" s="27"/>
      <c r="AW16" s="27"/>
      <c r="AX16" s="27" t="s">
        <v>115</v>
      </c>
      <c r="AY16" s="28"/>
      <c r="AZ16" s="26"/>
      <c r="BA16" s="27"/>
      <c r="BB16" s="27"/>
      <c r="BC16" s="27"/>
      <c r="BD16" s="27" t="s">
        <v>115</v>
      </c>
      <c r="BE16" s="28"/>
      <c r="BF16" s="26"/>
      <c r="BG16" s="27"/>
      <c r="BH16" s="27"/>
      <c r="BI16" s="27"/>
      <c r="BJ16" s="27" t="s">
        <v>115</v>
      </c>
      <c r="BK16" s="27"/>
      <c r="BL16" s="26"/>
      <c r="BM16" s="27"/>
      <c r="BN16" s="27"/>
      <c r="BO16" s="27"/>
      <c r="BP16" s="27" t="s">
        <v>115</v>
      </c>
      <c r="BQ16" s="28"/>
      <c r="BR16" s="27" t="s">
        <v>195</v>
      </c>
      <c r="BS16" s="28"/>
      <c r="BT16" s="27" t="s">
        <v>195</v>
      </c>
      <c r="BU16" s="28"/>
      <c r="BV16" s="27" t="s">
        <v>195</v>
      </c>
      <c r="BW16" s="28"/>
    </row>
    <row r="17" spans="11:75" ht="158.25" x14ac:dyDescent="0.25">
      <c r="K17" s="4" t="s">
        <v>276</v>
      </c>
      <c r="L17" s="13" t="s">
        <v>133</v>
      </c>
      <c r="M17" s="20" t="s">
        <v>133</v>
      </c>
      <c r="N17" s="21" t="s">
        <v>133</v>
      </c>
      <c r="O17" s="21" t="s">
        <v>136</v>
      </c>
      <c r="P17" s="21" t="s">
        <v>138</v>
      </c>
      <c r="Q17" s="21" t="s">
        <v>140</v>
      </c>
      <c r="R17" s="22" t="s">
        <v>141</v>
      </c>
      <c r="S17" s="20" t="s">
        <v>142</v>
      </c>
      <c r="T17" s="21" t="s">
        <v>142</v>
      </c>
      <c r="U17" s="21" t="s">
        <v>142</v>
      </c>
      <c r="V17" s="21" t="s">
        <v>142</v>
      </c>
      <c r="W17" s="21" t="s">
        <v>142</v>
      </c>
      <c r="X17" s="21" t="s">
        <v>142</v>
      </c>
      <c r="Y17" s="21" t="s">
        <v>143</v>
      </c>
      <c r="Z17" s="21" t="s">
        <v>146</v>
      </c>
      <c r="AA17" s="21" t="s">
        <v>148</v>
      </c>
      <c r="AB17" s="20" t="s">
        <v>150</v>
      </c>
      <c r="AC17" s="21" t="s">
        <v>150</v>
      </c>
      <c r="AD17" s="21" t="s">
        <v>150</v>
      </c>
      <c r="AE17" s="21" t="s">
        <v>150</v>
      </c>
      <c r="AF17" s="21" t="s">
        <v>150</v>
      </c>
      <c r="AG17" s="21" t="s">
        <v>150</v>
      </c>
      <c r="AH17" s="21" t="s">
        <v>151</v>
      </c>
      <c r="AI17" s="21" t="s">
        <v>153</v>
      </c>
      <c r="AJ17" s="22" t="s">
        <v>155</v>
      </c>
      <c r="AK17" s="20" t="s">
        <v>157</v>
      </c>
      <c r="AL17" s="21" t="s">
        <v>157</v>
      </c>
      <c r="AM17" s="21" t="s">
        <v>157</v>
      </c>
      <c r="AN17" s="21" t="s">
        <v>157</v>
      </c>
      <c r="AO17" s="21" t="s">
        <v>157</v>
      </c>
      <c r="AP17" s="21" t="s">
        <v>157</v>
      </c>
      <c r="AQ17" s="21" t="s">
        <v>158</v>
      </c>
      <c r="AR17" s="21" t="s">
        <v>160</v>
      </c>
      <c r="AS17" s="22" t="s">
        <v>162</v>
      </c>
      <c r="AT17" s="20" t="s">
        <v>164</v>
      </c>
      <c r="AU17" s="21" t="s">
        <v>164</v>
      </c>
      <c r="AV17" s="21" t="s">
        <v>167</v>
      </c>
      <c r="AW17" s="21" t="s">
        <v>167</v>
      </c>
      <c r="AX17" s="21" t="s">
        <v>251</v>
      </c>
      <c r="AY17" s="22" t="s">
        <v>251</v>
      </c>
      <c r="AZ17" s="20" t="s">
        <v>169</v>
      </c>
      <c r="BA17" s="21" t="s">
        <v>169</v>
      </c>
      <c r="BB17" s="21" t="s">
        <v>170</v>
      </c>
      <c r="BC17" s="21" t="s">
        <v>170</v>
      </c>
      <c r="BD17" s="21" t="s">
        <v>172</v>
      </c>
      <c r="BE17" s="22" t="s">
        <v>172</v>
      </c>
      <c r="BF17" s="20" t="s">
        <v>174</v>
      </c>
      <c r="BG17" s="21" t="s">
        <v>174</v>
      </c>
      <c r="BH17" s="21" t="s">
        <v>176</v>
      </c>
      <c r="BI17" s="21" t="s">
        <v>176</v>
      </c>
      <c r="BJ17" s="21" t="s">
        <v>178</v>
      </c>
      <c r="BK17" s="21" t="s">
        <v>178</v>
      </c>
      <c r="BL17" s="20" t="s">
        <v>181</v>
      </c>
      <c r="BM17" s="21" t="s">
        <v>181</v>
      </c>
      <c r="BN17" s="21" t="s">
        <v>182</v>
      </c>
      <c r="BO17" s="21" t="s">
        <v>182</v>
      </c>
      <c r="BP17" s="21" t="s">
        <v>183</v>
      </c>
      <c r="BQ17" s="22" t="s">
        <v>183</v>
      </c>
      <c r="BR17" s="20" t="s">
        <v>186</v>
      </c>
      <c r="BS17" s="22" t="s">
        <v>186</v>
      </c>
      <c r="BT17" s="20" t="s">
        <v>189</v>
      </c>
      <c r="BU17" s="22" t="s">
        <v>189</v>
      </c>
      <c r="BV17" s="20" t="s">
        <v>192</v>
      </c>
      <c r="BW17" s="22" t="s">
        <v>192</v>
      </c>
    </row>
    <row r="18" spans="11:75" ht="148.5" x14ac:dyDescent="0.25">
      <c r="K18" s="4" t="s">
        <v>275</v>
      </c>
      <c r="L18" s="13" t="s">
        <v>264</v>
      </c>
      <c r="M18" s="20" t="s">
        <v>4</v>
      </c>
      <c r="N18" s="21" t="s">
        <v>265</v>
      </c>
      <c r="O18" s="21" t="s">
        <v>4</v>
      </c>
      <c r="P18" s="21" t="s">
        <v>4</v>
      </c>
      <c r="Q18" s="21" t="s">
        <v>4</v>
      </c>
      <c r="R18" s="22" t="s">
        <v>4</v>
      </c>
      <c r="S18" s="20" t="s">
        <v>4</v>
      </c>
      <c r="T18" s="21" t="s">
        <v>266</v>
      </c>
      <c r="U18" s="21" t="s">
        <v>267</v>
      </c>
      <c r="V18" s="21" t="s">
        <v>268</v>
      </c>
      <c r="W18" s="21" t="s">
        <v>269</v>
      </c>
      <c r="X18" s="21" t="s">
        <v>270</v>
      </c>
      <c r="Y18" s="21" t="s">
        <v>4</v>
      </c>
      <c r="Z18" s="21" t="s">
        <v>4</v>
      </c>
      <c r="AA18" s="21" t="s">
        <v>4</v>
      </c>
      <c r="AB18" s="20" t="s">
        <v>4</v>
      </c>
      <c r="AC18" s="21" t="s">
        <v>266</v>
      </c>
      <c r="AD18" s="21" t="s">
        <v>267</v>
      </c>
      <c r="AE18" s="21" t="s">
        <v>268</v>
      </c>
      <c r="AF18" s="21" t="s">
        <v>269</v>
      </c>
      <c r="AG18" s="21" t="s">
        <v>270</v>
      </c>
      <c r="AH18" s="21" t="s">
        <v>4</v>
      </c>
      <c r="AI18" s="21" t="s">
        <v>4</v>
      </c>
      <c r="AJ18" s="22" t="s">
        <v>4</v>
      </c>
      <c r="AK18" s="20" t="s">
        <v>4</v>
      </c>
      <c r="AL18" s="21" t="s">
        <v>266</v>
      </c>
      <c r="AM18" s="21" t="s">
        <v>267</v>
      </c>
      <c r="AN18" s="21" t="s">
        <v>268</v>
      </c>
      <c r="AO18" s="21" t="s">
        <v>269</v>
      </c>
      <c r="AP18" s="21" t="s">
        <v>270</v>
      </c>
      <c r="AQ18" s="21" t="s">
        <v>4</v>
      </c>
      <c r="AR18" s="21" t="s">
        <v>4</v>
      </c>
      <c r="AS18" s="22" t="s">
        <v>4</v>
      </c>
      <c r="AT18" s="20" t="s">
        <v>4</v>
      </c>
      <c r="AU18" s="21" t="s">
        <v>327</v>
      </c>
      <c r="AV18" s="21" t="s">
        <v>4</v>
      </c>
      <c r="AW18" s="21" t="s">
        <v>327</v>
      </c>
      <c r="AX18" s="21" t="s">
        <v>4</v>
      </c>
      <c r="AY18" s="22" t="s">
        <v>272</v>
      </c>
      <c r="AZ18" s="20" t="s">
        <v>4</v>
      </c>
      <c r="BA18" s="21" t="s">
        <v>327</v>
      </c>
      <c r="BB18" s="21" t="s">
        <v>4</v>
      </c>
      <c r="BC18" s="21" t="s">
        <v>327</v>
      </c>
      <c r="BD18" s="21" t="s">
        <v>4</v>
      </c>
      <c r="BE18" s="22" t="s">
        <v>273</v>
      </c>
      <c r="BF18" s="20" t="s">
        <v>4</v>
      </c>
      <c r="BG18" s="21" t="s">
        <v>327</v>
      </c>
      <c r="BH18" s="21" t="s">
        <v>4</v>
      </c>
      <c r="BI18" s="21" t="s">
        <v>327</v>
      </c>
      <c r="BJ18" s="21" t="s">
        <v>4</v>
      </c>
      <c r="BK18" s="21" t="s">
        <v>273</v>
      </c>
      <c r="BL18" s="20" t="s">
        <v>4</v>
      </c>
      <c r="BM18" s="21" t="s">
        <v>327</v>
      </c>
      <c r="BN18" s="21" t="s">
        <v>4</v>
      </c>
      <c r="BO18" s="21" t="s">
        <v>327</v>
      </c>
      <c r="BP18" s="21" t="s">
        <v>4</v>
      </c>
      <c r="BQ18" s="22" t="s">
        <v>273</v>
      </c>
      <c r="BR18" s="20" t="s">
        <v>4</v>
      </c>
      <c r="BS18" s="22" t="s">
        <v>274</v>
      </c>
      <c r="BT18" s="20" t="s">
        <v>4</v>
      </c>
      <c r="BU18" s="22" t="s">
        <v>274</v>
      </c>
      <c r="BV18" s="20" t="s">
        <v>4</v>
      </c>
      <c r="BW18" s="22" t="s">
        <v>274</v>
      </c>
    </row>
    <row r="19" spans="11:75" x14ac:dyDescent="0.25">
      <c r="K19" s="4" t="s">
        <v>277</v>
      </c>
      <c r="L19" s="12" t="str">
        <f>IF(ISBLANK(L16),IF(L8="-",L9,L8),L16)</f>
        <v>MHz</v>
      </c>
      <c r="M19" s="17" t="str">
        <f t="shared" ref="M19:BW19" si="9">IF(ISBLANK(M16),IF(M8="-",M9,M8),M16)</f>
        <v>mTbit</v>
      </c>
      <c r="N19" s="18" t="str">
        <f t="shared" si="9"/>
        <v>ps</v>
      </c>
      <c r="O19" s="18" t="str">
        <f t="shared" si="9"/>
        <v>ps</v>
      </c>
      <c r="P19" s="18" t="str">
        <f t="shared" si="9"/>
        <v>ps</v>
      </c>
      <c r="Q19" s="18" t="str">
        <f t="shared" si="9"/>
        <v>%</v>
      </c>
      <c r="R19" s="19" t="str">
        <f t="shared" si="9"/>
        <v>%</v>
      </c>
      <c r="S19" s="17" t="str">
        <f t="shared" si="9"/>
        <v>hit</v>
      </c>
      <c r="T19" s="18" t="str">
        <f t="shared" si="9"/>
        <v>ps</v>
      </c>
      <c r="U19" s="18" t="str">
        <f t="shared" si="9"/>
        <v>mV</v>
      </c>
      <c r="V19" s="18" t="str">
        <f t="shared" si="9"/>
        <v>ps</v>
      </c>
      <c r="W19" s="18" t="str">
        <f t="shared" si="9"/>
        <v>ps</v>
      </c>
      <c r="X19" s="18" t="str">
        <f t="shared" si="9"/>
        <v>mV</v>
      </c>
      <c r="Y19" s="18" t="str">
        <f t="shared" si="9"/>
        <v>mTbit</v>
      </c>
      <c r="Z19" s="18" t="str">
        <f t="shared" si="9"/>
        <v>ps</v>
      </c>
      <c r="AA19" s="18" t="str">
        <f t="shared" si="9"/>
        <v>ps</v>
      </c>
      <c r="AB19" s="17" t="str">
        <f t="shared" si="9"/>
        <v>hit</v>
      </c>
      <c r="AC19" s="18" t="str">
        <f t="shared" si="9"/>
        <v>ps</v>
      </c>
      <c r="AD19" s="18" t="str">
        <f t="shared" si="9"/>
        <v>mV</v>
      </c>
      <c r="AE19" s="18" t="str">
        <f t="shared" si="9"/>
        <v>ps</v>
      </c>
      <c r="AF19" s="18" t="str">
        <f t="shared" si="9"/>
        <v>ps</v>
      </c>
      <c r="AG19" s="18" t="str">
        <f t="shared" si="9"/>
        <v>mV</v>
      </c>
      <c r="AH19" s="18" t="str">
        <f t="shared" si="9"/>
        <v>mTbit</v>
      </c>
      <c r="AI19" s="18" t="str">
        <f t="shared" si="9"/>
        <v>ps</v>
      </c>
      <c r="AJ19" s="19" t="str">
        <f t="shared" si="9"/>
        <v>ps</v>
      </c>
      <c r="AK19" s="17" t="str">
        <f t="shared" si="9"/>
        <v>hit</v>
      </c>
      <c r="AL19" s="18" t="str">
        <f t="shared" si="9"/>
        <v>ps</v>
      </c>
      <c r="AM19" s="18" t="str">
        <f t="shared" si="9"/>
        <v>mV</v>
      </c>
      <c r="AN19" s="18" t="str">
        <f t="shared" si="9"/>
        <v>ps</v>
      </c>
      <c r="AO19" s="18" t="str">
        <f t="shared" si="9"/>
        <v>ps</v>
      </c>
      <c r="AP19" s="18" t="str">
        <f t="shared" si="9"/>
        <v>mV</v>
      </c>
      <c r="AQ19" s="18" t="str">
        <f t="shared" si="9"/>
        <v>mTbit</v>
      </c>
      <c r="AR19" s="18" t="str">
        <f t="shared" si="9"/>
        <v>ps</v>
      </c>
      <c r="AS19" s="19" t="str">
        <f t="shared" si="9"/>
        <v>ps</v>
      </c>
      <c r="AT19" s="17" t="str">
        <f t="shared" si="9"/>
        <v>V</v>
      </c>
      <c r="AU19" s="18" t="str">
        <f t="shared" si="9"/>
        <v>V</v>
      </c>
      <c r="AV19" s="18" t="str">
        <f t="shared" si="9"/>
        <v>V</v>
      </c>
      <c r="AW19" s="18" t="str">
        <f t="shared" si="9"/>
        <v>V</v>
      </c>
      <c r="AX19" s="18" t="str">
        <f t="shared" si="9"/>
        <v>mTbit</v>
      </c>
      <c r="AY19" s="19" t="str">
        <f t="shared" si="9"/>
        <v>ps</v>
      </c>
      <c r="AZ19" s="17" t="str">
        <f t="shared" si="9"/>
        <v>V</v>
      </c>
      <c r="BA19" s="18" t="str">
        <f t="shared" si="9"/>
        <v>V</v>
      </c>
      <c r="BB19" s="18" t="str">
        <f t="shared" si="9"/>
        <v>V</v>
      </c>
      <c r="BC19" s="18" t="str">
        <f t="shared" si="9"/>
        <v>V</v>
      </c>
      <c r="BD19" s="18" t="str">
        <f t="shared" si="9"/>
        <v>mTbit</v>
      </c>
      <c r="BE19" s="19" t="str">
        <f t="shared" si="9"/>
        <v>ps</v>
      </c>
      <c r="BF19" s="17" t="str">
        <f t="shared" si="9"/>
        <v>V</v>
      </c>
      <c r="BG19" s="18" t="str">
        <f t="shared" si="9"/>
        <v>V</v>
      </c>
      <c r="BH19" s="18" t="str">
        <f t="shared" si="9"/>
        <v>V</v>
      </c>
      <c r="BI19" s="18" t="str">
        <f t="shared" si="9"/>
        <v>V</v>
      </c>
      <c r="BJ19" s="18" t="str">
        <f t="shared" si="9"/>
        <v>mTbit</v>
      </c>
      <c r="BK19" s="18" t="str">
        <f t="shared" si="9"/>
        <v>ps</v>
      </c>
      <c r="BL19" s="17" t="str">
        <f t="shared" si="9"/>
        <v>V</v>
      </c>
      <c r="BM19" s="18" t="str">
        <f t="shared" si="9"/>
        <v>V</v>
      </c>
      <c r="BN19" s="18" t="str">
        <f t="shared" si="9"/>
        <v>V</v>
      </c>
      <c r="BO19" s="18" t="str">
        <f t="shared" si="9"/>
        <v>V</v>
      </c>
      <c r="BP19" s="18" t="str">
        <f t="shared" si="9"/>
        <v>mTbit</v>
      </c>
      <c r="BQ19" s="19" t="str">
        <f t="shared" si="9"/>
        <v>ps</v>
      </c>
      <c r="BR19" s="17" t="str">
        <f t="shared" si="9"/>
        <v>mTpixel</v>
      </c>
      <c r="BS19" s="19" t="str">
        <f t="shared" si="9"/>
        <v>ps</v>
      </c>
      <c r="BT19" s="17" t="str">
        <f t="shared" si="9"/>
        <v>mTpixel</v>
      </c>
      <c r="BU19" s="19" t="str">
        <f t="shared" si="9"/>
        <v>ps</v>
      </c>
      <c r="BV19" s="17" t="str">
        <f t="shared" si="9"/>
        <v>mTpixel</v>
      </c>
      <c r="BW19" s="19" t="str">
        <f t="shared" si="9"/>
        <v>ps</v>
      </c>
    </row>
    <row r="20" spans="11:75" x14ac:dyDescent="0.25">
      <c r="K20">
        <f>K10</f>
        <v>1</v>
      </c>
      <c r="L20" s="14" t="str">
        <f t="shared" ref="L20:AQ20" ca="1" si="10">IF(ISNUMBER(L10),IF(ISBLANK(L$15),L10,L10*L$15),"")</f>
        <v/>
      </c>
      <c r="M20" s="23" t="str">
        <f t="shared" ca="1" si="10"/>
        <v/>
      </c>
      <c r="N20" s="24" t="str">
        <f t="shared" ca="1" si="10"/>
        <v/>
      </c>
      <c r="O20" s="24" t="str">
        <f t="shared" ca="1" si="10"/>
        <v/>
      </c>
      <c r="P20" s="24" t="str">
        <f t="shared" ca="1" si="10"/>
        <v/>
      </c>
      <c r="Q20" s="24" t="str">
        <f t="shared" ca="1" si="10"/>
        <v/>
      </c>
      <c r="R20" s="25" t="str">
        <f t="shared" ca="1" si="10"/>
        <v/>
      </c>
      <c r="S20" s="23" t="str">
        <f t="shared" ca="1" si="10"/>
        <v/>
      </c>
      <c r="T20" s="24" t="str">
        <f t="shared" ca="1" si="10"/>
        <v/>
      </c>
      <c r="U20" s="24" t="str">
        <f t="shared" ca="1" si="10"/>
        <v/>
      </c>
      <c r="V20" s="24" t="str">
        <f t="shared" ca="1" si="10"/>
        <v/>
      </c>
      <c r="W20" s="24" t="str">
        <f t="shared" ca="1" si="10"/>
        <v/>
      </c>
      <c r="X20" s="24" t="str">
        <f t="shared" ca="1" si="10"/>
        <v/>
      </c>
      <c r="Y20" s="24" t="str">
        <f t="shared" ca="1" si="10"/>
        <v/>
      </c>
      <c r="Z20" s="24" t="str">
        <f t="shared" ca="1" si="10"/>
        <v/>
      </c>
      <c r="AA20" s="24" t="str">
        <f t="shared" ca="1" si="10"/>
        <v/>
      </c>
      <c r="AB20" s="23" t="str">
        <f t="shared" ca="1" si="10"/>
        <v/>
      </c>
      <c r="AC20" s="24" t="str">
        <f t="shared" ca="1" si="10"/>
        <v/>
      </c>
      <c r="AD20" s="24" t="str">
        <f t="shared" ca="1" si="10"/>
        <v/>
      </c>
      <c r="AE20" s="24" t="str">
        <f t="shared" ca="1" si="10"/>
        <v/>
      </c>
      <c r="AF20" s="24" t="str">
        <f t="shared" ca="1" si="10"/>
        <v/>
      </c>
      <c r="AG20" s="24" t="str">
        <f t="shared" ca="1" si="10"/>
        <v/>
      </c>
      <c r="AH20" s="24" t="str">
        <f t="shared" ca="1" si="10"/>
        <v/>
      </c>
      <c r="AI20" s="24" t="str">
        <f t="shared" ca="1" si="10"/>
        <v/>
      </c>
      <c r="AJ20" s="25" t="str">
        <f t="shared" ca="1" si="10"/>
        <v/>
      </c>
      <c r="AK20" s="23" t="str">
        <f t="shared" ca="1" si="10"/>
        <v/>
      </c>
      <c r="AL20" s="24" t="str">
        <f t="shared" ca="1" si="10"/>
        <v/>
      </c>
      <c r="AM20" s="24" t="str">
        <f t="shared" ca="1" si="10"/>
        <v/>
      </c>
      <c r="AN20" s="24" t="str">
        <f t="shared" ca="1" si="10"/>
        <v/>
      </c>
      <c r="AO20" s="24" t="str">
        <f t="shared" ca="1" si="10"/>
        <v/>
      </c>
      <c r="AP20" s="24" t="str">
        <f t="shared" ca="1" si="10"/>
        <v/>
      </c>
      <c r="AQ20" s="24" t="str">
        <f t="shared" ca="1" si="10"/>
        <v/>
      </c>
      <c r="AR20" s="24" t="str">
        <f t="shared" ref="AR20:BW20" ca="1" si="11">IF(ISNUMBER(AR10),IF(ISBLANK(AR$15),AR10,AR10*AR$15),"")</f>
        <v/>
      </c>
      <c r="AS20" s="25" t="str">
        <f t="shared" ca="1" si="11"/>
        <v/>
      </c>
      <c r="AT20" s="23" t="str">
        <f t="shared" ca="1" si="11"/>
        <v/>
      </c>
      <c r="AU20" s="24" t="str">
        <f t="shared" ca="1" si="11"/>
        <v/>
      </c>
      <c r="AV20" s="24" t="str">
        <f t="shared" ca="1" si="11"/>
        <v/>
      </c>
      <c r="AW20" s="24" t="str">
        <f t="shared" ca="1" si="11"/>
        <v/>
      </c>
      <c r="AX20" s="24" t="str">
        <f t="shared" ca="1" si="11"/>
        <v/>
      </c>
      <c r="AY20" s="25" t="str">
        <f t="shared" ca="1" si="11"/>
        <v/>
      </c>
      <c r="AZ20" s="23" t="str">
        <f t="shared" ca="1" si="11"/>
        <v/>
      </c>
      <c r="BA20" s="24" t="str">
        <f t="shared" ca="1" si="11"/>
        <v/>
      </c>
      <c r="BB20" s="24" t="str">
        <f t="shared" ca="1" si="11"/>
        <v/>
      </c>
      <c r="BC20" s="24" t="str">
        <f t="shared" ca="1" si="11"/>
        <v/>
      </c>
      <c r="BD20" s="24" t="str">
        <f t="shared" ca="1" si="11"/>
        <v/>
      </c>
      <c r="BE20" s="25" t="str">
        <f t="shared" ca="1" si="11"/>
        <v/>
      </c>
      <c r="BF20" s="23" t="str">
        <f t="shared" ca="1" si="11"/>
        <v/>
      </c>
      <c r="BG20" s="24" t="str">
        <f t="shared" ca="1" si="11"/>
        <v/>
      </c>
      <c r="BH20" s="24" t="str">
        <f t="shared" ca="1" si="11"/>
        <v/>
      </c>
      <c r="BI20" s="24" t="str">
        <f t="shared" ca="1" si="11"/>
        <v/>
      </c>
      <c r="BJ20" s="24" t="str">
        <f t="shared" ca="1" si="11"/>
        <v/>
      </c>
      <c r="BK20" s="24" t="str">
        <f t="shared" ca="1" si="11"/>
        <v/>
      </c>
      <c r="BL20" s="23" t="str">
        <f t="shared" ca="1" si="11"/>
        <v/>
      </c>
      <c r="BM20" s="24" t="str">
        <f t="shared" ca="1" si="11"/>
        <v/>
      </c>
      <c r="BN20" s="24" t="str">
        <f t="shared" ca="1" si="11"/>
        <v/>
      </c>
      <c r="BO20" s="24" t="str">
        <f t="shared" ca="1" si="11"/>
        <v/>
      </c>
      <c r="BP20" s="24" t="str">
        <f t="shared" ca="1" si="11"/>
        <v/>
      </c>
      <c r="BQ20" s="25" t="str">
        <f t="shared" ca="1" si="11"/>
        <v/>
      </c>
      <c r="BR20" s="23" t="str">
        <f t="shared" ca="1" si="11"/>
        <v/>
      </c>
      <c r="BS20" s="25" t="str">
        <f t="shared" ca="1" si="11"/>
        <v/>
      </c>
      <c r="BT20" s="23" t="str">
        <f t="shared" ca="1" si="11"/>
        <v/>
      </c>
      <c r="BU20" s="25" t="str">
        <f t="shared" ca="1" si="11"/>
        <v/>
      </c>
      <c r="BV20" s="23" t="str">
        <f t="shared" ca="1" si="11"/>
        <v/>
      </c>
      <c r="BW20" s="25" t="str">
        <f t="shared" ca="1" si="11"/>
        <v/>
      </c>
    </row>
    <row r="21" spans="11:75" x14ac:dyDescent="0.25">
      <c r="K21">
        <f>K11</f>
        <v>2</v>
      </c>
      <c r="L21" s="14" t="str">
        <f t="shared" ref="L21:BW24" ca="1" si="12">IF(ISNUMBER(L11),IF(ISBLANK(L$15),L11,L11*L$15),"")</f>
        <v/>
      </c>
      <c r="M21" s="23" t="str">
        <f t="shared" ca="1" si="12"/>
        <v/>
      </c>
      <c r="N21" s="24" t="str">
        <f t="shared" ca="1" si="12"/>
        <v/>
      </c>
      <c r="O21" s="24" t="str">
        <f t="shared" ca="1" si="12"/>
        <v/>
      </c>
      <c r="P21" s="24" t="str">
        <f t="shared" ca="1" si="12"/>
        <v/>
      </c>
      <c r="Q21" s="24" t="str">
        <f t="shared" ca="1" si="12"/>
        <v/>
      </c>
      <c r="R21" s="25" t="str">
        <f t="shared" ca="1" si="12"/>
        <v/>
      </c>
      <c r="S21" s="23" t="str">
        <f t="shared" ca="1" si="12"/>
        <v/>
      </c>
      <c r="T21" s="24" t="str">
        <f t="shared" ca="1" si="12"/>
        <v/>
      </c>
      <c r="U21" s="24" t="str">
        <f t="shared" ca="1" si="12"/>
        <v/>
      </c>
      <c r="V21" s="24" t="str">
        <f t="shared" ca="1" si="12"/>
        <v/>
      </c>
      <c r="W21" s="24" t="str">
        <f t="shared" ca="1" si="12"/>
        <v/>
      </c>
      <c r="X21" s="24" t="str">
        <f t="shared" ca="1" si="12"/>
        <v/>
      </c>
      <c r="Y21" s="24" t="str">
        <f t="shared" ca="1" si="12"/>
        <v/>
      </c>
      <c r="Z21" s="24" t="str">
        <f t="shared" ca="1" si="12"/>
        <v/>
      </c>
      <c r="AA21" s="24" t="str">
        <f t="shared" ca="1" si="12"/>
        <v/>
      </c>
      <c r="AB21" s="23" t="str">
        <f t="shared" ca="1" si="12"/>
        <v/>
      </c>
      <c r="AC21" s="24" t="str">
        <f t="shared" ca="1" si="12"/>
        <v/>
      </c>
      <c r="AD21" s="24" t="str">
        <f t="shared" ca="1" si="12"/>
        <v/>
      </c>
      <c r="AE21" s="24" t="str">
        <f t="shared" ca="1" si="12"/>
        <v/>
      </c>
      <c r="AF21" s="24" t="str">
        <f t="shared" ca="1" si="12"/>
        <v/>
      </c>
      <c r="AG21" s="24" t="str">
        <f t="shared" ca="1" si="12"/>
        <v/>
      </c>
      <c r="AH21" s="24" t="str">
        <f t="shared" ca="1" si="12"/>
        <v/>
      </c>
      <c r="AI21" s="24" t="str">
        <f t="shared" ca="1" si="12"/>
        <v/>
      </c>
      <c r="AJ21" s="25" t="str">
        <f t="shared" ca="1" si="12"/>
        <v/>
      </c>
      <c r="AK21" s="23" t="str">
        <f t="shared" ca="1" si="12"/>
        <v/>
      </c>
      <c r="AL21" s="24" t="str">
        <f t="shared" ca="1" si="12"/>
        <v/>
      </c>
      <c r="AM21" s="24" t="str">
        <f t="shared" ca="1" si="12"/>
        <v/>
      </c>
      <c r="AN21" s="24" t="str">
        <f t="shared" ca="1" si="12"/>
        <v/>
      </c>
      <c r="AO21" s="24" t="str">
        <f t="shared" ca="1" si="12"/>
        <v/>
      </c>
      <c r="AP21" s="24" t="str">
        <f t="shared" ca="1" si="12"/>
        <v/>
      </c>
      <c r="AQ21" s="24" t="str">
        <f t="shared" ca="1" si="12"/>
        <v/>
      </c>
      <c r="AR21" s="24" t="str">
        <f t="shared" ca="1" si="12"/>
        <v/>
      </c>
      <c r="AS21" s="25" t="str">
        <f t="shared" ca="1" si="12"/>
        <v/>
      </c>
      <c r="AT21" s="23" t="str">
        <f t="shared" ca="1" si="12"/>
        <v/>
      </c>
      <c r="AU21" s="24" t="str">
        <f ca="1">IF(ISNUMBER(AU11),IF(ISBLANK(AU$15),AU11,AU11*AU$15),"")</f>
        <v/>
      </c>
      <c r="AV21" s="24" t="str">
        <f t="shared" ca="1" si="12"/>
        <v/>
      </c>
      <c r="AW21" s="24" t="str">
        <f ca="1">IF(ISNUMBER(AW11),IF(ISBLANK(AW$15),AW11,AW11*AW$15),"")</f>
        <v/>
      </c>
      <c r="AX21" s="24" t="str">
        <f t="shared" ca="1" si="12"/>
        <v/>
      </c>
      <c r="AY21" s="25" t="str">
        <f t="shared" ca="1" si="12"/>
        <v/>
      </c>
      <c r="AZ21" s="23" t="str">
        <f t="shared" ca="1" si="12"/>
        <v/>
      </c>
      <c r="BA21" s="24" t="str">
        <f ca="1">IF(ISNUMBER(BA11),IF(ISBLANK(BA$15),BA11,BA11*BA$15),"")</f>
        <v/>
      </c>
      <c r="BB21" s="24" t="str">
        <f t="shared" ca="1" si="12"/>
        <v/>
      </c>
      <c r="BC21" s="24" t="str">
        <f ca="1">IF(ISNUMBER(BC11),IF(ISBLANK(BC$15),BC11,BC11*BC$15),"")</f>
        <v/>
      </c>
      <c r="BD21" s="24" t="str">
        <f t="shared" ca="1" si="12"/>
        <v/>
      </c>
      <c r="BE21" s="25" t="str">
        <f t="shared" ca="1" si="12"/>
        <v/>
      </c>
      <c r="BF21" s="23" t="str">
        <f t="shared" ca="1" si="12"/>
        <v/>
      </c>
      <c r="BG21" s="24" t="str">
        <f ca="1">IF(ISNUMBER(BG11),IF(ISBLANK(BG$15),BG11,BG11*BG$15),"")</f>
        <v/>
      </c>
      <c r="BH21" s="24" t="str">
        <f t="shared" ca="1" si="12"/>
        <v/>
      </c>
      <c r="BI21" s="24" t="str">
        <f ca="1">IF(ISNUMBER(BI11),IF(ISBLANK(BI$15),BI11,BI11*BI$15),"")</f>
        <v/>
      </c>
      <c r="BJ21" s="24" t="str">
        <f t="shared" ca="1" si="12"/>
        <v/>
      </c>
      <c r="BK21" s="24" t="str">
        <f t="shared" ca="1" si="12"/>
        <v/>
      </c>
      <c r="BL21" s="23" t="str">
        <f t="shared" ca="1" si="12"/>
        <v/>
      </c>
      <c r="BM21" s="24" t="str">
        <f ca="1">IF(ISNUMBER(BM11),IF(ISBLANK(BM$15),BM11,BM11*BM$15),"")</f>
        <v/>
      </c>
      <c r="BN21" s="24" t="str">
        <f t="shared" ca="1" si="12"/>
        <v/>
      </c>
      <c r="BO21" s="24" t="str">
        <f ca="1">IF(ISNUMBER(BO11),IF(ISBLANK(BO$15),BO11,BO11*BO$15),"")</f>
        <v/>
      </c>
      <c r="BP21" s="24" t="str">
        <f t="shared" ca="1" si="12"/>
        <v/>
      </c>
      <c r="BQ21" s="25" t="str">
        <f t="shared" ca="1" si="12"/>
        <v/>
      </c>
      <c r="BR21" s="23" t="str">
        <f t="shared" ca="1" si="12"/>
        <v/>
      </c>
      <c r="BS21" s="25" t="str">
        <f t="shared" ca="1" si="12"/>
        <v/>
      </c>
      <c r="BT21" s="23" t="str">
        <f t="shared" ca="1" si="12"/>
        <v/>
      </c>
      <c r="BU21" s="25" t="str">
        <f t="shared" ca="1" si="12"/>
        <v/>
      </c>
      <c r="BV21" s="23" t="str">
        <f t="shared" ca="1" si="12"/>
        <v/>
      </c>
      <c r="BW21" s="25" t="str">
        <f t="shared" ca="1" si="12"/>
        <v/>
      </c>
    </row>
    <row r="22" spans="11:75" x14ac:dyDescent="0.25">
      <c r="K22">
        <f>K12</f>
        <v>3</v>
      </c>
      <c r="L22" s="14" t="str">
        <f t="shared" ca="1" si="12"/>
        <v/>
      </c>
      <c r="M22" s="23" t="str">
        <f t="shared" ca="1" si="12"/>
        <v/>
      </c>
      <c r="N22" s="24" t="str">
        <f t="shared" ca="1" si="12"/>
        <v/>
      </c>
      <c r="O22" s="24" t="str">
        <f t="shared" ca="1" si="12"/>
        <v/>
      </c>
      <c r="P22" s="24" t="str">
        <f t="shared" ca="1" si="12"/>
        <v/>
      </c>
      <c r="Q22" s="24" t="str">
        <f t="shared" ca="1" si="12"/>
        <v/>
      </c>
      <c r="R22" s="25" t="str">
        <f t="shared" ca="1" si="12"/>
        <v/>
      </c>
      <c r="S22" s="23" t="str">
        <f t="shared" ca="1" si="12"/>
        <v/>
      </c>
      <c r="T22" s="24" t="str">
        <f t="shared" ca="1" si="12"/>
        <v/>
      </c>
      <c r="U22" s="24" t="str">
        <f t="shared" ca="1" si="12"/>
        <v/>
      </c>
      <c r="V22" s="24" t="str">
        <f t="shared" ca="1" si="12"/>
        <v/>
      </c>
      <c r="W22" s="24" t="str">
        <f t="shared" ca="1" si="12"/>
        <v/>
      </c>
      <c r="X22" s="24" t="str">
        <f t="shared" ca="1" si="12"/>
        <v/>
      </c>
      <c r="Y22" s="24" t="str">
        <f t="shared" ca="1" si="12"/>
        <v/>
      </c>
      <c r="Z22" s="24" t="str">
        <f t="shared" ca="1" si="12"/>
        <v/>
      </c>
      <c r="AA22" s="24" t="str">
        <f t="shared" ca="1" si="12"/>
        <v/>
      </c>
      <c r="AB22" s="23" t="str">
        <f t="shared" ca="1" si="12"/>
        <v/>
      </c>
      <c r="AC22" s="24" t="str">
        <f t="shared" ca="1" si="12"/>
        <v/>
      </c>
      <c r="AD22" s="24" t="str">
        <f t="shared" ca="1" si="12"/>
        <v/>
      </c>
      <c r="AE22" s="24" t="str">
        <f t="shared" ca="1" si="12"/>
        <v/>
      </c>
      <c r="AF22" s="24" t="str">
        <f t="shared" ca="1" si="12"/>
        <v/>
      </c>
      <c r="AG22" s="24" t="str">
        <f t="shared" ca="1" si="12"/>
        <v/>
      </c>
      <c r="AH22" s="24" t="str">
        <f t="shared" ca="1" si="12"/>
        <v/>
      </c>
      <c r="AI22" s="24" t="str">
        <f t="shared" ca="1" si="12"/>
        <v/>
      </c>
      <c r="AJ22" s="25" t="str">
        <f t="shared" ca="1" si="12"/>
        <v/>
      </c>
      <c r="AK22" s="23" t="str">
        <f t="shared" ca="1" si="12"/>
        <v/>
      </c>
      <c r="AL22" s="24" t="str">
        <f t="shared" ca="1" si="12"/>
        <v/>
      </c>
      <c r="AM22" s="24" t="str">
        <f t="shared" ca="1" si="12"/>
        <v/>
      </c>
      <c r="AN22" s="24" t="str">
        <f t="shared" ca="1" si="12"/>
        <v/>
      </c>
      <c r="AO22" s="24" t="str">
        <f t="shared" ca="1" si="12"/>
        <v/>
      </c>
      <c r="AP22" s="24" t="str">
        <f t="shared" ca="1" si="12"/>
        <v/>
      </c>
      <c r="AQ22" s="24" t="str">
        <f t="shared" ca="1" si="12"/>
        <v/>
      </c>
      <c r="AR22" s="24" t="str">
        <f t="shared" ca="1" si="12"/>
        <v/>
      </c>
      <c r="AS22" s="25" t="str">
        <f t="shared" ca="1" si="12"/>
        <v/>
      </c>
      <c r="AT22" s="23" t="str">
        <f t="shared" ca="1" si="12"/>
        <v/>
      </c>
      <c r="AU22" s="24" t="str">
        <f ca="1">IF(ISNUMBER(AU12),IF(ISBLANK(AU$15),AU12,AU12*AU$15),"")</f>
        <v/>
      </c>
      <c r="AV22" s="24" t="str">
        <f t="shared" ca="1" si="12"/>
        <v/>
      </c>
      <c r="AW22" s="24" t="str">
        <f ca="1">IF(ISNUMBER(AW12),IF(ISBLANK(AW$15),AW12,AW12*AW$15),"")</f>
        <v/>
      </c>
      <c r="AX22" s="24" t="str">
        <f t="shared" ca="1" si="12"/>
        <v/>
      </c>
      <c r="AY22" s="25" t="str">
        <f t="shared" ca="1" si="12"/>
        <v/>
      </c>
      <c r="AZ22" s="23" t="str">
        <f t="shared" ca="1" si="12"/>
        <v/>
      </c>
      <c r="BA22" s="24" t="str">
        <f ca="1">IF(ISNUMBER(BA12),IF(ISBLANK(BA$15),BA12,BA12*BA$15),"")</f>
        <v/>
      </c>
      <c r="BB22" s="24" t="str">
        <f t="shared" ca="1" si="12"/>
        <v/>
      </c>
      <c r="BC22" s="24" t="str">
        <f ca="1">IF(ISNUMBER(BC12),IF(ISBLANK(BC$15),BC12,BC12*BC$15),"")</f>
        <v/>
      </c>
      <c r="BD22" s="24" t="str">
        <f t="shared" ca="1" si="12"/>
        <v/>
      </c>
      <c r="BE22" s="25" t="str">
        <f t="shared" ca="1" si="12"/>
        <v/>
      </c>
      <c r="BF22" s="23" t="str">
        <f t="shared" ca="1" si="12"/>
        <v/>
      </c>
      <c r="BG22" s="24" t="str">
        <f ca="1">IF(ISNUMBER(BG12),IF(ISBLANK(BG$15),BG12,BG12*BG$15),"")</f>
        <v/>
      </c>
      <c r="BH22" s="24" t="str">
        <f t="shared" ca="1" si="12"/>
        <v/>
      </c>
      <c r="BI22" s="24" t="str">
        <f ca="1">IF(ISNUMBER(BI12),IF(ISBLANK(BI$15),BI12,BI12*BI$15),"")</f>
        <v/>
      </c>
      <c r="BJ22" s="24" t="str">
        <f t="shared" ca="1" si="12"/>
        <v/>
      </c>
      <c r="BK22" s="24" t="str">
        <f t="shared" ca="1" si="12"/>
        <v/>
      </c>
      <c r="BL22" s="23" t="str">
        <f t="shared" ca="1" si="12"/>
        <v/>
      </c>
      <c r="BM22" s="24" t="str">
        <f ca="1">IF(ISNUMBER(BM12),IF(ISBLANK(BM$15),BM12,BM12*BM$15),"")</f>
        <v/>
      </c>
      <c r="BN22" s="24" t="str">
        <f t="shared" ca="1" si="12"/>
        <v/>
      </c>
      <c r="BO22" s="24" t="str">
        <f ca="1">IF(ISNUMBER(BO12),IF(ISBLANK(BO$15),BO12,BO12*BO$15),"")</f>
        <v/>
      </c>
      <c r="BP22" s="24" t="str">
        <f t="shared" ca="1" si="12"/>
        <v/>
      </c>
      <c r="BQ22" s="25" t="str">
        <f t="shared" ca="1" si="12"/>
        <v/>
      </c>
      <c r="BR22" s="23" t="str">
        <f t="shared" ca="1" si="12"/>
        <v/>
      </c>
      <c r="BS22" s="25" t="str">
        <f t="shared" ca="1" si="12"/>
        <v/>
      </c>
      <c r="BT22" s="23" t="str">
        <f t="shared" ca="1" si="12"/>
        <v/>
      </c>
      <c r="BU22" s="25" t="str">
        <f t="shared" ca="1" si="12"/>
        <v/>
      </c>
      <c r="BV22" s="23" t="str">
        <f t="shared" ca="1" si="12"/>
        <v/>
      </c>
      <c r="BW22" s="25" t="str">
        <f t="shared" ca="1" si="12"/>
        <v/>
      </c>
    </row>
    <row r="23" spans="11:75" x14ac:dyDescent="0.25">
      <c r="K23">
        <f>K13</f>
        <v>4</v>
      </c>
      <c r="L23" s="14" t="str">
        <f t="shared" ca="1" si="12"/>
        <v/>
      </c>
      <c r="M23" s="23" t="str">
        <f t="shared" ca="1" si="12"/>
        <v/>
      </c>
      <c r="N23" s="24" t="str">
        <f t="shared" ca="1" si="12"/>
        <v/>
      </c>
      <c r="O23" s="24" t="str">
        <f t="shared" ca="1" si="12"/>
        <v/>
      </c>
      <c r="P23" s="24" t="str">
        <f t="shared" ca="1" si="12"/>
        <v/>
      </c>
      <c r="Q23" s="24" t="str">
        <f t="shared" ca="1" si="12"/>
        <v/>
      </c>
      <c r="R23" s="25" t="str">
        <f t="shared" ca="1" si="12"/>
        <v/>
      </c>
      <c r="S23" s="23" t="str">
        <f t="shared" ca="1" si="12"/>
        <v/>
      </c>
      <c r="T23" s="24" t="str">
        <f t="shared" ca="1" si="12"/>
        <v/>
      </c>
      <c r="U23" s="24" t="str">
        <f t="shared" ca="1" si="12"/>
        <v/>
      </c>
      <c r="V23" s="24" t="str">
        <f t="shared" ca="1" si="12"/>
        <v/>
      </c>
      <c r="W23" s="24" t="str">
        <f t="shared" ca="1" si="12"/>
        <v/>
      </c>
      <c r="X23" s="24" t="str">
        <f t="shared" ca="1" si="12"/>
        <v/>
      </c>
      <c r="Y23" s="24" t="str">
        <f t="shared" ca="1" si="12"/>
        <v/>
      </c>
      <c r="Z23" s="24" t="str">
        <f t="shared" ca="1" si="12"/>
        <v/>
      </c>
      <c r="AA23" s="24" t="str">
        <f t="shared" ca="1" si="12"/>
        <v/>
      </c>
      <c r="AB23" s="23" t="str">
        <f t="shared" ca="1" si="12"/>
        <v/>
      </c>
      <c r="AC23" s="24" t="str">
        <f t="shared" ca="1" si="12"/>
        <v/>
      </c>
      <c r="AD23" s="24" t="str">
        <f t="shared" ca="1" si="12"/>
        <v/>
      </c>
      <c r="AE23" s="24" t="str">
        <f t="shared" ca="1" si="12"/>
        <v/>
      </c>
      <c r="AF23" s="24" t="str">
        <f t="shared" ca="1" si="12"/>
        <v/>
      </c>
      <c r="AG23" s="24" t="str">
        <f t="shared" ca="1" si="12"/>
        <v/>
      </c>
      <c r="AH23" s="24" t="str">
        <f t="shared" ca="1" si="12"/>
        <v/>
      </c>
      <c r="AI23" s="24" t="str">
        <f t="shared" ca="1" si="12"/>
        <v/>
      </c>
      <c r="AJ23" s="25" t="str">
        <f t="shared" ca="1" si="12"/>
        <v/>
      </c>
      <c r="AK23" s="23" t="str">
        <f t="shared" ca="1" si="12"/>
        <v/>
      </c>
      <c r="AL23" s="24" t="str">
        <f t="shared" ca="1" si="12"/>
        <v/>
      </c>
      <c r="AM23" s="24" t="str">
        <f t="shared" ca="1" si="12"/>
        <v/>
      </c>
      <c r="AN23" s="24" t="str">
        <f t="shared" ca="1" si="12"/>
        <v/>
      </c>
      <c r="AO23" s="24" t="str">
        <f t="shared" ca="1" si="12"/>
        <v/>
      </c>
      <c r="AP23" s="24" t="str">
        <f t="shared" ca="1" si="12"/>
        <v/>
      </c>
      <c r="AQ23" s="24" t="str">
        <f t="shared" ca="1" si="12"/>
        <v/>
      </c>
      <c r="AR23" s="24" t="str">
        <f t="shared" ca="1" si="12"/>
        <v/>
      </c>
      <c r="AS23" s="25" t="str">
        <f t="shared" ca="1" si="12"/>
        <v/>
      </c>
      <c r="AT23" s="23" t="str">
        <f t="shared" ca="1" si="12"/>
        <v/>
      </c>
      <c r="AU23" s="24" t="str">
        <f ca="1">IF(ISNUMBER(AU13),IF(ISBLANK(AU$15),AU13,AU13*AU$15),"")</f>
        <v/>
      </c>
      <c r="AV23" s="24" t="str">
        <f t="shared" ca="1" si="12"/>
        <v/>
      </c>
      <c r="AW23" s="24" t="str">
        <f ca="1">IF(ISNUMBER(AW13),IF(ISBLANK(AW$15),AW13,AW13*AW$15),"")</f>
        <v/>
      </c>
      <c r="AX23" s="24" t="str">
        <f t="shared" ca="1" si="12"/>
        <v/>
      </c>
      <c r="AY23" s="25" t="str">
        <f t="shared" ca="1" si="12"/>
        <v/>
      </c>
      <c r="AZ23" s="23" t="str">
        <f t="shared" ca="1" si="12"/>
        <v/>
      </c>
      <c r="BA23" s="24" t="str">
        <f ca="1">IF(ISNUMBER(BA13),IF(ISBLANK(BA$15),BA13,BA13*BA$15),"")</f>
        <v/>
      </c>
      <c r="BB23" s="24" t="str">
        <f t="shared" ca="1" si="12"/>
        <v/>
      </c>
      <c r="BC23" s="24" t="str">
        <f ca="1">IF(ISNUMBER(BC13),IF(ISBLANK(BC$15),BC13,BC13*BC$15),"")</f>
        <v/>
      </c>
      <c r="BD23" s="24" t="str">
        <f t="shared" ca="1" si="12"/>
        <v/>
      </c>
      <c r="BE23" s="25" t="str">
        <f t="shared" ca="1" si="12"/>
        <v/>
      </c>
      <c r="BF23" s="23" t="str">
        <f t="shared" ca="1" si="12"/>
        <v/>
      </c>
      <c r="BG23" s="24" t="str">
        <f ca="1">IF(ISNUMBER(BG13),IF(ISBLANK(BG$15),BG13,BG13*BG$15),"")</f>
        <v/>
      </c>
      <c r="BH23" s="24" t="str">
        <f t="shared" ca="1" si="12"/>
        <v/>
      </c>
      <c r="BI23" s="24" t="str">
        <f ca="1">IF(ISNUMBER(BI13),IF(ISBLANK(BI$15),BI13,BI13*BI$15),"")</f>
        <v/>
      </c>
      <c r="BJ23" s="24" t="str">
        <f t="shared" ca="1" si="12"/>
        <v/>
      </c>
      <c r="BK23" s="24" t="str">
        <f t="shared" ca="1" si="12"/>
        <v/>
      </c>
      <c r="BL23" s="23" t="str">
        <f t="shared" ca="1" si="12"/>
        <v/>
      </c>
      <c r="BM23" s="24" t="str">
        <f ca="1">IF(ISNUMBER(BM13),IF(ISBLANK(BM$15),BM13,BM13*BM$15),"")</f>
        <v/>
      </c>
      <c r="BN23" s="24" t="str">
        <f t="shared" ca="1" si="12"/>
        <v/>
      </c>
      <c r="BO23" s="24" t="str">
        <f ca="1">IF(ISNUMBER(BO13),IF(ISBLANK(BO$15),BO13,BO13*BO$15),"")</f>
        <v/>
      </c>
      <c r="BP23" s="24" t="str">
        <f t="shared" ca="1" si="12"/>
        <v/>
      </c>
      <c r="BQ23" s="25" t="str">
        <f t="shared" ca="1" si="12"/>
        <v/>
      </c>
      <c r="BR23" s="23" t="str">
        <f t="shared" ca="1" si="12"/>
        <v/>
      </c>
      <c r="BS23" s="25" t="str">
        <f t="shared" ca="1" si="12"/>
        <v/>
      </c>
      <c r="BT23" s="23" t="str">
        <f t="shared" ca="1" si="12"/>
        <v/>
      </c>
      <c r="BU23" s="25" t="str">
        <f t="shared" ca="1" si="12"/>
        <v/>
      </c>
      <c r="BV23" s="23" t="str">
        <f t="shared" ca="1" si="12"/>
        <v/>
      </c>
      <c r="BW23" s="25" t="str">
        <f t="shared" ca="1" si="12"/>
        <v/>
      </c>
    </row>
    <row r="24" spans="11:75" x14ac:dyDescent="0.25">
      <c r="K24">
        <f>K14</f>
        <v>5</v>
      </c>
      <c r="L24" s="14" t="str">
        <f t="shared" ca="1" si="12"/>
        <v/>
      </c>
      <c r="M24" s="23" t="str">
        <f t="shared" ca="1" si="12"/>
        <v/>
      </c>
      <c r="N24" s="24" t="str">
        <f t="shared" ca="1" si="12"/>
        <v/>
      </c>
      <c r="O24" s="24" t="str">
        <f t="shared" ca="1" si="12"/>
        <v/>
      </c>
      <c r="P24" s="24" t="str">
        <f t="shared" ca="1" si="12"/>
        <v/>
      </c>
      <c r="Q24" s="24" t="str">
        <f t="shared" ca="1" si="12"/>
        <v/>
      </c>
      <c r="R24" s="25" t="str">
        <f t="shared" ca="1" si="12"/>
        <v/>
      </c>
      <c r="S24" s="23" t="str">
        <f t="shared" ca="1" si="12"/>
        <v/>
      </c>
      <c r="T24" s="24" t="str">
        <f t="shared" ca="1" si="12"/>
        <v/>
      </c>
      <c r="U24" s="24" t="str">
        <f t="shared" ca="1" si="12"/>
        <v/>
      </c>
      <c r="V24" s="24" t="str">
        <f t="shared" ca="1" si="12"/>
        <v/>
      </c>
      <c r="W24" s="24" t="str">
        <f t="shared" ca="1" si="12"/>
        <v/>
      </c>
      <c r="X24" s="24" t="str">
        <f t="shared" ca="1" si="12"/>
        <v/>
      </c>
      <c r="Y24" s="24" t="str">
        <f t="shared" ca="1" si="12"/>
        <v/>
      </c>
      <c r="Z24" s="24" t="str">
        <f t="shared" ca="1" si="12"/>
        <v/>
      </c>
      <c r="AA24" s="24" t="str">
        <f t="shared" ca="1" si="12"/>
        <v/>
      </c>
      <c r="AB24" s="23" t="str">
        <f t="shared" ca="1" si="12"/>
        <v/>
      </c>
      <c r="AC24" s="24" t="str">
        <f t="shared" ca="1" si="12"/>
        <v/>
      </c>
      <c r="AD24" s="24" t="str">
        <f t="shared" ca="1" si="12"/>
        <v/>
      </c>
      <c r="AE24" s="24" t="str">
        <f t="shared" ca="1" si="12"/>
        <v/>
      </c>
      <c r="AF24" s="24" t="str">
        <f t="shared" ca="1" si="12"/>
        <v/>
      </c>
      <c r="AG24" s="24" t="str">
        <f t="shared" ca="1" si="12"/>
        <v/>
      </c>
      <c r="AH24" s="24" t="str">
        <f t="shared" ca="1" si="12"/>
        <v/>
      </c>
      <c r="AI24" s="24" t="str">
        <f t="shared" ca="1" si="12"/>
        <v/>
      </c>
      <c r="AJ24" s="25" t="str">
        <f t="shared" ca="1" si="12"/>
        <v/>
      </c>
      <c r="AK24" s="23" t="str">
        <f t="shared" ca="1" si="12"/>
        <v/>
      </c>
      <c r="AL24" s="24" t="str">
        <f t="shared" ca="1" si="12"/>
        <v/>
      </c>
      <c r="AM24" s="24" t="str">
        <f t="shared" ca="1" si="12"/>
        <v/>
      </c>
      <c r="AN24" s="24" t="str">
        <f t="shared" ca="1" si="12"/>
        <v/>
      </c>
      <c r="AO24" s="24" t="str">
        <f t="shared" ca="1" si="12"/>
        <v/>
      </c>
      <c r="AP24" s="24" t="str">
        <f t="shared" ca="1" si="12"/>
        <v/>
      </c>
      <c r="AQ24" s="24" t="str">
        <f t="shared" ca="1" si="12"/>
        <v/>
      </c>
      <c r="AR24" s="24" t="str">
        <f t="shared" ca="1" si="12"/>
        <v/>
      </c>
      <c r="AS24" s="25" t="str">
        <f t="shared" ca="1" si="12"/>
        <v/>
      </c>
      <c r="AT24" s="23" t="str">
        <f t="shared" ca="1" si="12"/>
        <v/>
      </c>
      <c r="AU24" s="24" t="str">
        <f ca="1">IF(ISNUMBER(AU14),IF(ISBLANK(AU$15),AU14,AU14*AU$15),"")</f>
        <v/>
      </c>
      <c r="AV24" s="24" t="str">
        <f t="shared" ca="1" si="12"/>
        <v/>
      </c>
      <c r="AW24" s="24" t="str">
        <f ca="1">IF(ISNUMBER(AW14),IF(ISBLANK(AW$15),AW14,AW14*AW$15),"")</f>
        <v/>
      </c>
      <c r="AX24" s="24" t="str">
        <f t="shared" ca="1" si="12"/>
        <v/>
      </c>
      <c r="AY24" s="25" t="str">
        <f t="shared" ca="1" si="12"/>
        <v/>
      </c>
      <c r="AZ24" s="23" t="str">
        <f t="shared" ca="1" si="12"/>
        <v/>
      </c>
      <c r="BA24" s="24" t="str">
        <f ca="1">IF(ISNUMBER(BA14),IF(ISBLANK(BA$15),BA14,BA14*BA$15),"")</f>
        <v/>
      </c>
      <c r="BB24" s="24" t="str">
        <f t="shared" ca="1" si="12"/>
        <v/>
      </c>
      <c r="BC24" s="24" t="str">
        <f ca="1">IF(ISNUMBER(BC14),IF(ISBLANK(BC$15),BC14,BC14*BC$15),"")</f>
        <v/>
      </c>
      <c r="BD24" s="24" t="str">
        <f t="shared" ca="1" si="12"/>
        <v/>
      </c>
      <c r="BE24" s="25" t="str">
        <f t="shared" ca="1" si="12"/>
        <v/>
      </c>
      <c r="BF24" s="23" t="str">
        <f t="shared" ca="1" si="12"/>
        <v/>
      </c>
      <c r="BG24" s="24" t="str">
        <f ca="1">IF(ISNUMBER(BG14),IF(ISBLANK(BG$15),BG14,BG14*BG$15),"")</f>
        <v/>
      </c>
      <c r="BH24" s="24" t="str">
        <f t="shared" ca="1" si="12"/>
        <v/>
      </c>
      <c r="BI24" s="24" t="str">
        <f ca="1">IF(ISNUMBER(BI14),IF(ISBLANK(BI$15),BI14,BI14*BI$15),"")</f>
        <v/>
      </c>
      <c r="BJ24" s="24" t="str">
        <f t="shared" ca="1" si="12"/>
        <v/>
      </c>
      <c r="BK24" s="24" t="str">
        <f t="shared" ca="1" si="12"/>
        <v/>
      </c>
      <c r="BL24" s="23" t="str">
        <f t="shared" ca="1" si="12"/>
        <v/>
      </c>
      <c r="BM24" s="24" t="str">
        <f ca="1">IF(ISNUMBER(BM14),IF(ISBLANK(BM$15),BM14,BM14*BM$15),"")</f>
        <v/>
      </c>
      <c r="BN24" s="24" t="str">
        <f t="shared" ca="1" si="12"/>
        <v/>
      </c>
      <c r="BO24" s="24" t="str">
        <f ca="1">IF(ISNUMBER(BO14),IF(ISBLANK(BO$15),BO14,BO14*BO$15),"")</f>
        <v/>
      </c>
      <c r="BP24" s="24" t="str">
        <f t="shared" ca="1" si="12"/>
        <v/>
      </c>
      <c r="BQ24" s="25" t="str">
        <f t="shared" ca="1" si="12"/>
        <v/>
      </c>
      <c r="BR24" s="23" t="str">
        <f t="shared" ca="1" si="12"/>
        <v/>
      </c>
      <c r="BS24" s="25" t="str">
        <f t="shared" ca="1" si="12"/>
        <v/>
      </c>
      <c r="BT24" s="23" t="str">
        <f t="shared" ca="1" si="12"/>
        <v/>
      </c>
      <c r="BU24" s="25" t="str">
        <f t="shared" ca="1" si="12"/>
        <v/>
      </c>
      <c r="BV24" s="23" t="str">
        <f t="shared" ca="1" si="12"/>
        <v/>
      </c>
      <c r="BW24" s="25" t="str">
        <f t="shared" ca="1" si="12"/>
        <v/>
      </c>
    </row>
    <row r="25" spans="11:75" x14ac:dyDescent="0.25">
      <c r="K25" s="7" t="s">
        <v>294</v>
      </c>
    </row>
    <row r="26" spans="11:75" x14ac:dyDescent="0.25">
      <c r="K26" s="10" t="s">
        <v>306</v>
      </c>
    </row>
    <row r="27" spans="11:75" x14ac:dyDescent="0.25">
      <c r="K27" s="10" t="s">
        <v>293</v>
      </c>
    </row>
  </sheetData>
  <conditionalFormatting sqref="L19:AT19 AV19 AX19:AZ19 BB19 BD19:BF19 BH19 BJ19:BL19 BN19 BP19:BW19">
    <cfRule type="expression" dxfId="8" priority="9">
      <formula>L4&lt;&gt;L19</formula>
    </cfRule>
  </conditionalFormatting>
  <conditionalFormatting sqref="AU19">
    <cfRule type="expression" dxfId="7" priority="8">
      <formula>AU4&lt;&gt;AU19</formula>
    </cfRule>
  </conditionalFormatting>
  <conditionalFormatting sqref="AW19">
    <cfRule type="expression" dxfId="6" priority="7">
      <formula>AW4&lt;&gt;AW19</formula>
    </cfRule>
  </conditionalFormatting>
  <conditionalFormatting sqref="BA19">
    <cfRule type="expression" dxfId="5" priority="6">
      <formula>BA4&lt;&gt;BA19</formula>
    </cfRule>
  </conditionalFormatting>
  <conditionalFormatting sqref="BC19">
    <cfRule type="expression" dxfId="4" priority="5">
      <formula>BC4&lt;&gt;BC19</formula>
    </cfRule>
  </conditionalFormatting>
  <conditionalFormatting sqref="BG19">
    <cfRule type="expression" dxfId="3" priority="4">
      <formula>BG4&lt;&gt;BG19</formula>
    </cfRule>
  </conditionalFormatting>
  <conditionalFormatting sqref="BI19">
    <cfRule type="expression" dxfId="2" priority="3">
      <formula>BI4&lt;&gt;BI19</formula>
    </cfRule>
  </conditionalFormatting>
  <conditionalFormatting sqref="BM19">
    <cfRule type="expression" dxfId="1" priority="2">
      <formula>BM4&lt;&gt;BM19</formula>
    </cfRule>
  </conditionalFormatting>
  <conditionalFormatting sqref="BO19">
    <cfRule type="expression" dxfId="0" priority="1">
      <formula>BO4&lt;&gt;BO19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9"/>
  <sheetViews>
    <sheetView workbookViewId="0">
      <selection activeCell="I8" sqref="I8"/>
    </sheetView>
  </sheetViews>
  <sheetFormatPr defaultRowHeight="15" x14ac:dyDescent="0.25"/>
  <cols>
    <col min="1" max="1" width="5.7109375" bestFit="1" customWidth="1"/>
    <col min="2" max="2" width="8.5703125" bestFit="1" customWidth="1"/>
    <col min="3" max="3" width="8" bestFit="1" customWidth="1"/>
    <col min="4" max="4" width="37.7109375" customWidth="1"/>
    <col min="5" max="5" width="14.85546875" customWidth="1"/>
    <col min="7" max="7" width="31.5703125" customWidth="1"/>
    <col min="8" max="8" width="52.7109375" bestFit="1" customWidth="1"/>
    <col min="13" max="13" width="11.28515625" customWidth="1"/>
    <col min="14" max="14" width="11" customWidth="1"/>
    <col min="16" max="16" width="6.28515625" customWidth="1"/>
    <col min="17" max="17" width="6.140625" customWidth="1"/>
    <col min="18" max="18" width="7.28515625" customWidth="1"/>
    <col min="19" max="19" width="7.7109375" customWidth="1"/>
    <col min="20" max="20" width="7.42578125" customWidth="1"/>
    <col min="21" max="21" width="4.5703125" customWidth="1"/>
    <col min="22" max="22" width="5.140625" customWidth="1"/>
    <col min="23" max="23" width="5.85546875" customWidth="1"/>
    <col min="24" max="24" width="6.28515625" customWidth="1"/>
    <col min="25" max="25" width="7.28515625" customWidth="1"/>
    <col min="26" max="26" width="7.7109375" customWidth="1"/>
    <col min="27" max="27" width="4.85546875" customWidth="1"/>
    <col min="28" max="28" width="3.85546875" customWidth="1"/>
    <col min="29" max="29" width="6.140625" customWidth="1"/>
    <col min="30" max="30" width="7" customWidth="1"/>
    <col min="31" max="31" width="7.5703125" customWidth="1"/>
    <col min="32" max="32" width="7.28515625" customWidth="1"/>
    <col min="33" max="33" width="4.42578125" customWidth="1"/>
    <col min="34" max="34" width="4" customWidth="1"/>
    <col min="35" max="35" width="11.7109375" customWidth="1"/>
    <col min="36" max="36" width="12.42578125" customWidth="1"/>
    <col min="37" max="37" width="11.7109375" customWidth="1"/>
    <col min="38" max="38" width="12.28515625" customWidth="1"/>
    <col min="39" max="40" width="11.7109375" customWidth="1"/>
    <col min="41" max="41" width="12.140625" bestFit="1" customWidth="1"/>
    <col min="42" max="42" width="12.28515625" customWidth="1"/>
    <col min="43" max="43" width="13.140625" customWidth="1"/>
    <col min="44" max="44" width="11.28515625" customWidth="1"/>
    <col min="45" max="45" width="12.42578125" customWidth="1"/>
    <col min="46" max="46" width="10.7109375" customWidth="1"/>
    <col min="47" max="47" width="11.85546875" customWidth="1"/>
    <col min="48" max="48" width="12.42578125" customWidth="1"/>
    <col min="49" max="49" width="11.140625" customWidth="1"/>
    <col min="50" max="50" width="12.140625" customWidth="1"/>
    <col min="51" max="51" width="11.140625" customWidth="1"/>
    <col min="52" max="52" width="11.85546875" customWidth="1"/>
    <col min="53" max="53" width="12.85546875" customWidth="1"/>
  </cols>
  <sheetData>
    <row r="1" spans="1:53" x14ac:dyDescent="0.25">
      <c r="H1" s="4" t="s">
        <v>108</v>
      </c>
      <c r="I1" s="5" t="s">
        <v>109</v>
      </c>
      <c r="J1" s="5" t="s">
        <v>109</v>
      </c>
      <c r="K1" s="5" t="s">
        <v>13</v>
      </c>
      <c r="L1" s="5" t="s">
        <v>15</v>
      </c>
      <c r="M1" s="5" t="s">
        <v>120</v>
      </c>
      <c r="N1" s="5" t="s">
        <v>119</v>
      </c>
      <c r="O1" s="5" t="s">
        <v>121</v>
      </c>
      <c r="P1" s="5" t="s">
        <v>121</v>
      </c>
      <c r="Q1" s="5" t="s">
        <v>122</v>
      </c>
      <c r="R1" s="5" t="s">
        <v>123</v>
      </c>
      <c r="S1" s="5" t="s">
        <v>124</v>
      </c>
      <c r="T1" s="5" t="s">
        <v>124</v>
      </c>
      <c r="U1" s="6" t="s">
        <v>125</v>
      </c>
      <c r="V1" s="6" t="s">
        <v>125</v>
      </c>
      <c r="W1" s="5" t="s">
        <v>122</v>
      </c>
      <c r="X1" s="5" t="s">
        <v>123</v>
      </c>
      <c r="Y1" s="5" t="s">
        <v>124</v>
      </c>
      <c r="Z1" s="5" t="s">
        <v>124</v>
      </c>
      <c r="AA1" s="6" t="s">
        <v>125</v>
      </c>
      <c r="AB1" s="6" t="s">
        <v>125</v>
      </c>
      <c r="AC1" s="5" t="s">
        <v>122</v>
      </c>
      <c r="AD1" s="5" t="s">
        <v>123</v>
      </c>
      <c r="AE1" s="5" t="s">
        <v>124</v>
      </c>
      <c r="AF1" s="5" t="s">
        <v>124</v>
      </c>
      <c r="AG1" s="6" t="s">
        <v>125</v>
      </c>
      <c r="AH1" s="6" t="s">
        <v>125</v>
      </c>
      <c r="AI1" s="5" t="s">
        <v>126</v>
      </c>
      <c r="AJ1" s="5" t="s">
        <v>127</v>
      </c>
      <c r="AK1" s="5" t="s">
        <v>128</v>
      </c>
      <c r="AL1" s="5" t="s">
        <v>127</v>
      </c>
      <c r="AM1" s="5" t="s">
        <v>129</v>
      </c>
      <c r="AN1" s="5" t="s">
        <v>130</v>
      </c>
      <c r="AO1" s="5" t="s">
        <v>131</v>
      </c>
      <c r="AP1" s="5" t="s">
        <v>130</v>
      </c>
      <c r="AQ1" s="6" t="s">
        <v>132</v>
      </c>
      <c r="AR1" s="5" t="s">
        <v>129</v>
      </c>
      <c r="AS1" s="5" t="s">
        <v>130</v>
      </c>
      <c r="AT1" s="5" t="s">
        <v>129</v>
      </c>
      <c r="AU1" s="5" t="s">
        <v>130</v>
      </c>
      <c r="AV1" s="6" t="s">
        <v>132</v>
      </c>
      <c r="AW1" s="5" t="s">
        <v>129</v>
      </c>
      <c r="AX1" s="5" t="s">
        <v>130</v>
      </c>
      <c r="AY1" s="5" t="s">
        <v>129</v>
      </c>
      <c r="AZ1" s="5" t="s">
        <v>130</v>
      </c>
      <c r="BA1" s="6" t="s">
        <v>132</v>
      </c>
    </row>
    <row r="2" spans="1:53" x14ac:dyDescent="0.25">
      <c r="A2" s="7" t="s">
        <v>202</v>
      </c>
      <c r="I2" t="s">
        <v>7</v>
      </c>
      <c r="J2" t="s">
        <v>10</v>
      </c>
      <c r="K2" t="s">
        <v>12</v>
      </c>
      <c r="L2" t="s">
        <v>14</v>
      </c>
      <c r="M2" t="s">
        <v>16</v>
      </c>
      <c r="N2" t="s">
        <v>19</v>
      </c>
      <c r="O2" t="s">
        <v>22</v>
      </c>
      <c r="P2" t="s">
        <v>25</v>
      </c>
      <c r="Q2" t="s">
        <v>27</v>
      </c>
      <c r="R2" t="s">
        <v>30</v>
      </c>
      <c r="S2" t="s">
        <v>34</v>
      </c>
      <c r="T2" t="s">
        <v>37</v>
      </c>
      <c r="U2" t="s">
        <v>39</v>
      </c>
      <c r="V2" t="s">
        <v>41</v>
      </c>
      <c r="W2" t="s">
        <v>42</v>
      </c>
      <c r="X2" t="s">
        <v>43</v>
      </c>
      <c r="Y2" t="s">
        <v>46</v>
      </c>
      <c r="Z2" t="s">
        <v>48</v>
      </c>
      <c r="AA2" t="s">
        <v>50</v>
      </c>
      <c r="AB2" t="s">
        <v>51</v>
      </c>
      <c r="AC2" t="s">
        <v>52</v>
      </c>
      <c r="AD2" t="s">
        <v>54</v>
      </c>
      <c r="AE2" t="s">
        <v>57</v>
      </c>
      <c r="AF2" t="s">
        <v>58</v>
      </c>
      <c r="AG2" t="s">
        <v>60</v>
      </c>
      <c r="AH2" t="s">
        <v>61</v>
      </c>
      <c r="AI2" t="s">
        <v>62</v>
      </c>
      <c r="AJ2" t="s">
        <v>65</v>
      </c>
      <c r="AK2" t="s">
        <v>68</v>
      </c>
      <c r="AL2" t="s">
        <v>69</v>
      </c>
      <c r="AM2" t="s">
        <v>71</v>
      </c>
      <c r="AN2" t="s">
        <v>74</v>
      </c>
      <c r="AO2" t="s">
        <v>77</v>
      </c>
      <c r="AP2" t="s">
        <v>79</v>
      </c>
      <c r="AQ2" t="s">
        <v>81</v>
      </c>
      <c r="AR2" t="s">
        <v>86</v>
      </c>
      <c r="AS2" t="s">
        <v>87</v>
      </c>
      <c r="AT2" t="s">
        <v>89</v>
      </c>
      <c r="AU2" t="s">
        <v>91</v>
      </c>
      <c r="AV2" t="s">
        <v>93</v>
      </c>
      <c r="AW2" t="s">
        <v>96</v>
      </c>
      <c r="AX2" t="s">
        <v>98</v>
      </c>
      <c r="AY2" t="s">
        <v>100</v>
      </c>
      <c r="AZ2" t="s">
        <v>102</v>
      </c>
      <c r="BA2" t="s">
        <v>104</v>
      </c>
    </row>
    <row r="3" spans="1:53" x14ac:dyDescent="0.25">
      <c r="H3" s="4" t="s">
        <v>110</v>
      </c>
      <c r="I3" s="5" t="s">
        <v>111</v>
      </c>
      <c r="J3" s="5" t="s">
        <v>111</v>
      </c>
      <c r="K3" s="5" t="s">
        <v>112</v>
      </c>
      <c r="L3" s="5" t="s">
        <v>112</v>
      </c>
      <c r="M3" s="5" t="s">
        <v>113</v>
      </c>
      <c r="N3" s="5" t="s">
        <v>114</v>
      </c>
      <c r="O3" s="5" t="s">
        <v>115</v>
      </c>
      <c r="P3" s="5" t="s">
        <v>115</v>
      </c>
      <c r="Q3" s="5" t="s">
        <v>116</v>
      </c>
      <c r="R3" s="5" t="s">
        <v>116</v>
      </c>
      <c r="S3" s="5" t="s">
        <v>111</v>
      </c>
      <c r="T3" s="5" t="s">
        <v>111</v>
      </c>
      <c r="U3" s="5"/>
      <c r="V3" s="5"/>
      <c r="W3" s="5" t="s">
        <v>116</v>
      </c>
      <c r="X3" s="5" t="s">
        <v>116</v>
      </c>
      <c r="Y3" s="5" t="s">
        <v>111</v>
      </c>
      <c r="Z3" s="5" t="s">
        <v>111</v>
      </c>
      <c r="AA3" s="5"/>
      <c r="AB3" s="5"/>
      <c r="AC3" s="5" t="s">
        <v>116</v>
      </c>
      <c r="AD3" s="5" t="s">
        <v>116</v>
      </c>
      <c r="AE3" s="5" t="s">
        <v>111</v>
      </c>
      <c r="AF3" s="5" t="s">
        <v>111</v>
      </c>
      <c r="AG3" s="5"/>
      <c r="AH3" s="5"/>
      <c r="AI3" s="5" t="s">
        <v>117</v>
      </c>
      <c r="AJ3" s="5" t="s">
        <v>118</v>
      </c>
      <c r="AK3" s="5" t="s">
        <v>117</v>
      </c>
      <c r="AL3" s="5" t="s">
        <v>118</v>
      </c>
      <c r="AM3" s="5" t="s">
        <v>117</v>
      </c>
      <c r="AN3" s="5" t="s">
        <v>118</v>
      </c>
      <c r="AO3" s="5" t="s">
        <v>117</v>
      </c>
      <c r="AP3" s="5" t="s">
        <v>118</v>
      </c>
      <c r="AQ3" s="5" t="s">
        <v>115</v>
      </c>
      <c r="AR3" s="5" t="s">
        <v>117</v>
      </c>
      <c r="AS3" s="5" t="s">
        <v>118</v>
      </c>
      <c r="AT3" s="5" t="s">
        <v>117</v>
      </c>
      <c r="AU3" s="5" t="s">
        <v>118</v>
      </c>
      <c r="AV3" s="5" t="s">
        <v>115</v>
      </c>
      <c r="AW3" s="5" t="s">
        <v>117</v>
      </c>
      <c r="AX3" s="5" t="s">
        <v>118</v>
      </c>
      <c r="AY3" s="5" t="s">
        <v>117</v>
      </c>
      <c r="AZ3" s="5" t="s">
        <v>118</v>
      </c>
      <c r="BA3" s="5" t="s">
        <v>115</v>
      </c>
    </row>
    <row r="4" spans="1:53" ht="3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8" t="s">
        <v>107</v>
      </c>
      <c r="I4" s="5" t="str">
        <f>_xlfn.IFNA(LEFT(VLOOKUP(I$2,$D$5:$E$49,2,FALSE),FIND(" ",VLOOKUP(I$2,$D$5:$E$49,2,FALSE))),"not measured")</f>
        <v xml:space="preserve">126.279 </v>
      </c>
      <c r="J4" s="5" t="str">
        <f>_xlfn.IFNA(LEFT(VLOOKUP(J$2,$D$5:$E$49,2,FALSE),FIND(" ",VLOOKUP(J$2,$D$5:$E$49,2,FALSE))),"not measured")</f>
        <v xml:space="preserve">126.504 </v>
      </c>
      <c r="K4" s="5">
        <f>_xlfn.IFNA(VLOOKUP(K$2,$D$5:$E$49,2,FALSE),"not measured")</f>
        <v>49.56</v>
      </c>
      <c r="L4" s="5">
        <f>_xlfn.IFNA(VLOOKUP(L$2,$D$5:$E$49,2,FALSE),"not measured")</f>
        <v>50.11</v>
      </c>
      <c r="M4" s="5" t="str">
        <f t="shared" ref="M4:T4" si="0">_xlfn.IFNA(LEFT(VLOOKUP(M$2,$D$5:$E$49,2,FALSE),FIND(" ",VLOOKUP(M$2,$D$5:$E$49,2,FALSE))),"not measured")</f>
        <v xml:space="preserve">148.354200000 </v>
      </c>
      <c r="N4" s="5" t="str">
        <f t="shared" si="0"/>
        <v xml:space="preserve">750 </v>
      </c>
      <c r="O4" s="5" t="str">
        <f t="shared" si="0"/>
        <v xml:space="preserve">134 </v>
      </c>
      <c r="P4" s="5" t="str">
        <f t="shared" si="0"/>
        <v xml:space="preserve">170 </v>
      </c>
      <c r="Q4" s="5" t="str">
        <f t="shared" si="0"/>
        <v xml:space="preserve">419 </v>
      </c>
      <c r="R4" s="5" t="str">
        <f t="shared" si="0"/>
        <v xml:space="preserve">-404 </v>
      </c>
      <c r="S4" s="5" t="str">
        <f t="shared" si="0"/>
        <v xml:space="preserve">110.995 </v>
      </c>
      <c r="T4" s="5" t="str">
        <f t="shared" si="0"/>
        <v xml:space="preserve">109.434 </v>
      </c>
      <c r="U4" s="5">
        <f>_xlfn.IFNA(VLOOKUP(U$2,$D$5:$E$49,2,FALSE),"not measured")</f>
        <v>0</v>
      </c>
      <c r="V4" s="5">
        <f>_xlfn.IFNA(VLOOKUP(V$2,$D$5:$E$49,2,FALSE),"not measured")</f>
        <v>0</v>
      </c>
      <c r="W4" s="5" t="str">
        <f>_xlfn.IFNA(LEFT(VLOOKUP(W$2,$D$5:$E$49,2,FALSE),FIND(" ",VLOOKUP(W$2,$D$5:$E$49,2,FALSE))),"not measured")</f>
        <v>not measured</v>
      </c>
      <c r="X4" s="5" t="str">
        <f>_xlfn.IFNA(LEFT(VLOOKUP(X$2,$D$5:$E$49,2,FALSE),FIND(" ",VLOOKUP(X$2,$D$5:$E$49,2,FALSE))),"not measured")</f>
        <v xml:space="preserve">-425 </v>
      </c>
      <c r="Y4" s="5" t="str">
        <f>_xlfn.IFNA(LEFT(VLOOKUP(Y$2,$D$5:$E$49,2,FALSE),FIND(" ",VLOOKUP(Y$2,$D$5:$E$49,2,FALSE))),"not measured")</f>
        <v xml:space="preserve">107.760 </v>
      </c>
      <c r="Z4" s="5" t="str">
        <f>_xlfn.IFNA(LEFT(VLOOKUP(Z$2,$D$5:$E$49,2,FALSE),FIND(" ",VLOOKUP(Z$2,$D$5:$E$49,2,FALSE))),"not measured")</f>
        <v xml:space="preserve">105.260 </v>
      </c>
      <c r="AA4" s="5">
        <f>_xlfn.IFNA(VLOOKUP(AA$2,$D$5:$E$49,2,FALSE),"not measured")</f>
        <v>0</v>
      </c>
      <c r="AB4" s="5">
        <f>_xlfn.IFNA(VLOOKUP(AB$2,$D$5:$E$49,2,FALSE),"not measured")</f>
        <v>0</v>
      </c>
      <c r="AC4" s="5" t="str">
        <f>_xlfn.IFNA(LEFT(VLOOKUP(AC$2,$D$5:$E$49,2,FALSE),FIND(" ",VLOOKUP(AC$2,$D$5:$E$49,2,FALSE))),"not measured")</f>
        <v xml:space="preserve">429 </v>
      </c>
      <c r="AD4" s="5" t="str">
        <f>_xlfn.IFNA(LEFT(VLOOKUP(AD$2,$D$5:$E$49,2,FALSE),FIND(" ",VLOOKUP(AD$2,$D$5:$E$49,2,FALSE))),"not measured")</f>
        <v xml:space="preserve">-416 </v>
      </c>
      <c r="AE4" s="5" t="str">
        <f>_xlfn.IFNA(LEFT(VLOOKUP(AE$2,$D$5:$E$49,2,FALSE),FIND(" ",VLOOKUP(AE$2,$D$5:$E$49,2,FALSE))),"not measured")</f>
        <v xml:space="preserve">109.434 </v>
      </c>
      <c r="AF4" s="5" t="str">
        <f>_xlfn.IFNA(LEFT(VLOOKUP(AF$2,$D$5:$E$49,2,FALSE),FIND(" ",VLOOKUP(AF$2,$D$5:$E$49,2,FALSE))),"not measured")</f>
        <v xml:space="preserve">107.246 </v>
      </c>
      <c r="AG4" s="5">
        <f>_xlfn.IFNA(VLOOKUP(AG$2,$D$5:$E$49,2,FALSE),"not measured")</f>
        <v>0</v>
      </c>
      <c r="AH4" s="5">
        <f>_xlfn.IFNA(VLOOKUP(AH$2,$D$5:$E$49,2,FALSE),"not measured")</f>
        <v>0</v>
      </c>
      <c r="AI4" s="5" t="str">
        <f t="shared" ref="AI4:BA4" si="1">_xlfn.IFNA(LEFT(VLOOKUP(AI$2,$D$5:$E$49,2,FALSE),FIND(" ",VLOOKUP(AI$2,$D$5:$E$49,2,FALSE))),"not measured")</f>
        <v xml:space="preserve">2.811 </v>
      </c>
      <c r="AJ4" s="5" t="str">
        <f t="shared" si="1"/>
        <v xml:space="preserve">383 </v>
      </c>
      <c r="AK4" s="5" t="str">
        <f t="shared" si="1"/>
        <v xml:space="preserve">2.811 </v>
      </c>
      <c r="AL4" s="5" t="str">
        <f t="shared" si="1"/>
        <v xml:space="preserve">385 </v>
      </c>
      <c r="AM4" s="5" t="str">
        <f t="shared" si="1"/>
        <v xml:space="preserve">2.840 </v>
      </c>
      <c r="AN4" s="5" t="str">
        <f t="shared" si="1"/>
        <v xml:space="preserve">329 </v>
      </c>
      <c r="AO4" s="5" t="str">
        <f t="shared" si="1"/>
        <v xml:space="preserve">2.831 </v>
      </c>
      <c r="AP4" s="5" t="str">
        <f t="shared" si="1"/>
        <v xml:space="preserve">340 </v>
      </c>
      <c r="AQ4" s="5" t="str">
        <f t="shared" si="1"/>
        <v xml:space="preserve">-20 </v>
      </c>
      <c r="AR4" s="5" t="str">
        <f t="shared" si="1"/>
        <v xml:space="preserve">2.840 </v>
      </c>
      <c r="AS4" s="5" t="str">
        <f t="shared" si="1"/>
        <v xml:space="preserve">326 </v>
      </c>
      <c r="AT4" s="5" t="str">
        <f t="shared" si="1"/>
        <v xml:space="preserve">2.833 </v>
      </c>
      <c r="AU4" s="5" t="str">
        <f t="shared" si="1"/>
        <v xml:space="preserve">336 </v>
      </c>
      <c r="AV4" s="5" t="str">
        <f t="shared" si="1"/>
        <v xml:space="preserve">-58 </v>
      </c>
      <c r="AW4" s="5" t="str">
        <f t="shared" si="1"/>
        <v xml:space="preserve">2.832 </v>
      </c>
      <c r="AX4" s="5" t="str">
        <f t="shared" si="1"/>
        <v xml:space="preserve">342 </v>
      </c>
      <c r="AY4" s="5" t="str">
        <f t="shared" si="1"/>
        <v xml:space="preserve">2.836 </v>
      </c>
      <c r="AZ4" s="5" t="str">
        <f t="shared" si="1"/>
        <v xml:space="preserve">331 </v>
      </c>
      <c r="BA4" s="5" t="str">
        <f t="shared" si="1"/>
        <v xml:space="preserve">-34 </v>
      </c>
    </row>
    <row r="5" spans="1:53" x14ac:dyDescent="0.25">
      <c r="A5" s="2"/>
      <c r="B5" s="2">
        <v>0</v>
      </c>
      <c r="C5" s="2">
        <v>1</v>
      </c>
      <c r="D5" s="2" t="s">
        <v>7</v>
      </c>
      <c r="E5" s="2" t="s">
        <v>8</v>
      </c>
      <c r="F5" s="3">
        <v>0.68400000000000005</v>
      </c>
      <c r="G5" s="2" t="s">
        <v>9</v>
      </c>
    </row>
    <row r="6" spans="1:53" x14ac:dyDescent="0.25">
      <c r="A6" s="2"/>
      <c r="B6" s="2">
        <v>0</v>
      </c>
      <c r="C6" s="2">
        <v>1</v>
      </c>
      <c r="D6" s="2" t="s">
        <v>10</v>
      </c>
      <c r="E6" s="2" t="s">
        <v>11</v>
      </c>
      <c r="F6" s="3">
        <v>0.68700000000000006</v>
      </c>
      <c r="G6" s="2" t="s">
        <v>9</v>
      </c>
    </row>
    <row r="7" spans="1:53" x14ac:dyDescent="0.25">
      <c r="A7" s="2"/>
      <c r="B7" s="2">
        <v>0</v>
      </c>
      <c r="C7" s="2">
        <v>1</v>
      </c>
      <c r="D7" s="2" t="s">
        <v>12</v>
      </c>
      <c r="E7" s="2">
        <v>49.56</v>
      </c>
      <c r="F7" s="3">
        <v>0.23899999999999999</v>
      </c>
      <c r="G7" s="2" t="s">
        <v>13</v>
      </c>
    </row>
    <row r="8" spans="1:53" x14ac:dyDescent="0.25">
      <c r="A8" s="2"/>
      <c r="B8" s="2">
        <v>0</v>
      </c>
      <c r="C8" s="2">
        <v>1</v>
      </c>
      <c r="D8" s="2" t="s">
        <v>14</v>
      </c>
      <c r="E8" s="2">
        <v>50.11</v>
      </c>
      <c r="F8" s="3">
        <v>0.16500000000000001</v>
      </c>
      <c r="G8" s="2" t="s">
        <v>15</v>
      </c>
    </row>
    <row r="9" spans="1:53" ht="28.5" x14ac:dyDescent="0.25">
      <c r="A9" s="2"/>
      <c r="B9" s="2">
        <v>0</v>
      </c>
      <c r="C9" s="2">
        <v>1</v>
      </c>
      <c r="D9" s="2" t="s">
        <v>16</v>
      </c>
      <c r="E9" s="2" t="s">
        <v>17</v>
      </c>
      <c r="F9" s="3">
        <v>2.5000000000000001E-2</v>
      </c>
      <c r="G9" s="2" t="s">
        <v>18</v>
      </c>
    </row>
    <row r="10" spans="1:53" ht="28.5" x14ac:dyDescent="0.25">
      <c r="A10" s="2"/>
      <c r="B10" s="2">
        <v>0</v>
      </c>
      <c r="C10" s="2">
        <v>1</v>
      </c>
      <c r="D10" s="2" t="s">
        <v>19</v>
      </c>
      <c r="E10" s="2" t="s">
        <v>20</v>
      </c>
      <c r="F10" s="3">
        <v>0.438</v>
      </c>
      <c r="G10" s="2" t="s">
        <v>21</v>
      </c>
    </row>
    <row r="11" spans="1:53" ht="28.5" x14ac:dyDescent="0.25">
      <c r="A11" s="2"/>
      <c r="B11" s="2">
        <v>0</v>
      </c>
      <c r="C11" s="2">
        <v>1</v>
      </c>
      <c r="D11" s="2" t="s">
        <v>22</v>
      </c>
      <c r="E11" s="2" t="s">
        <v>23</v>
      </c>
      <c r="F11" s="3">
        <v>0.55300000000000005</v>
      </c>
      <c r="G11" s="2" t="s">
        <v>24</v>
      </c>
    </row>
    <row r="12" spans="1:53" ht="28.5" x14ac:dyDescent="0.25">
      <c r="A12" s="2"/>
      <c r="B12" s="2">
        <v>0</v>
      </c>
      <c r="C12" s="2">
        <v>1</v>
      </c>
      <c r="D12" s="2" t="s">
        <v>25</v>
      </c>
      <c r="E12" s="2" t="s">
        <v>26</v>
      </c>
      <c r="F12" s="3">
        <v>0.433</v>
      </c>
      <c r="G12" s="2" t="s">
        <v>24</v>
      </c>
    </row>
    <row r="13" spans="1:53" ht="28.5" x14ac:dyDescent="0.25">
      <c r="A13" s="2"/>
      <c r="B13" s="2">
        <v>0</v>
      </c>
      <c r="C13" s="2">
        <v>1</v>
      </c>
      <c r="D13" s="2" t="s">
        <v>27</v>
      </c>
      <c r="E13" s="2" t="s">
        <v>28</v>
      </c>
      <c r="F13" s="3">
        <v>0.46300000000000002</v>
      </c>
      <c r="G13" s="2" t="s">
        <v>29</v>
      </c>
    </row>
    <row r="14" spans="1:53" ht="28.5" x14ac:dyDescent="0.25">
      <c r="A14" s="2"/>
      <c r="B14" s="2">
        <v>0</v>
      </c>
      <c r="C14" s="2">
        <v>1</v>
      </c>
      <c r="D14" s="2" t="s">
        <v>30</v>
      </c>
      <c r="E14" s="2" t="s">
        <v>31</v>
      </c>
      <c r="F14" s="2" t="s">
        <v>32</v>
      </c>
      <c r="G14" s="2" t="s">
        <v>33</v>
      </c>
    </row>
    <row r="15" spans="1:53" x14ac:dyDescent="0.25">
      <c r="A15" s="2"/>
      <c r="B15" s="2">
        <v>0</v>
      </c>
      <c r="C15" s="2">
        <v>1</v>
      </c>
      <c r="D15" s="2" t="s">
        <v>34</v>
      </c>
      <c r="E15" s="2" t="s">
        <v>35</v>
      </c>
      <c r="F15" s="3">
        <v>1.6120000000000001</v>
      </c>
      <c r="G15" s="2" t="s">
        <v>36</v>
      </c>
    </row>
    <row r="16" spans="1:53" x14ac:dyDescent="0.25">
      <c r="A16" s="2"/>
      <c r="B16" s="2">
        <v>0</v>
      </c>
      <c r="C16" s="2">
        <v>1</v>
      </c>
      <c r="D16" s="2" t="s">
        <v>37</v>
      </c>
      <c r="E16" s="2" t="s">
        <v>38</v>
      </c>
      <c r="F16" s="3">
        <v>1.575</v>
      </c>
      <c r="G16" s="2" t="s">
        <v>36</v>
      </c>
    </row>
    <row r="17" spans="1:7" ht="28.5" x14ac:dyDescent="0.25">
      <c r="A17" s="2"/>
      <c r="B17" s="2">
        <v>0</v>
      </c>
      <c r="C17" s="2">
        <v>1</v>
      </c>
      <c r="D17" s="2" t="s">
        <v>39</v>
      </c>
      <c r="E17" s="2">
        <v>0</v>
      </c>
      <c r="F17" s="3">
        <v>0.5</v>
      </c>
      <c r="G17" s="2" t="s">
        <v>40</v>
      </c>
    </row>
    <row r="18" spans="1:7" ht="28.5" x14ac:dyDescent="0.25">
      <c r="A18" s="2"/>
      <c r="B18" s="2">
        <v>0</v>
      </c>
      <c r="C18" s="2">
        <v>1</v>
      </c>
      <c r="D18" s="2" t="s">
        <v>41</v>
      </c>
      <c r="E18" s="2">
        <v>0</v>
      </c>
      <c r="F18" s="3">
        <v>0.5</v>
      </c>
      <c r="G18" s="2" t="s">
        <v>40</v>
      </c>
    </row>
    <row r="19" spans="1:7" x14ac:dyDescent="0.25">
      <c r="A19" s="2"/>
      <c r="B19" s="2"/>
      <c r="C19" s="2"/>
      <c r="D19" s="2"/>
      <c r="E19" s="2"/>
      <c r="F19" s="3"/>
      <c r="G19" s="2"/>
    </row>
    <row r="20" spans="1:7" ht="28.5" x14ac:dyDescent="0.25">
      <c r="A20" s="2"/>
      <c r="B20" s="2">
        <v>0</v>
      </c>
      <c r="C20" s="2">
        <v>1</v>
      </c>
      <c r="D20" s="2" t="s">
        <v>43</v>
      </c>
      <c r="E20" s="2" t="s">
        <v>44</v>
      </c>
      <c r="F20" s="2" t="s">
        <v>45</v>
      </c>
      <c r="G20" s="2" t="s">
        <v>33</v>
      </c>
    </row>
    <row r="21" spans="1:7" x14ac:dyDescent="0.25">
      <c r="A21" s="2"/>
      <c r="B21" s="2">
        <v>0</v>
      </c>
      <c r="C21" s="2">
        <v>1</v>
      </c>
      <c r="D21" s="2" t="s">
        <v>46</v>
      </c>
      <c r="E21" s="2" t="s">
        <v>47</v>
      </c>
      <c r="F21" s="3">
        <v>1.536</v>
      </c>
      <c r="G21" s="2" t="s">
        <v>36</v>
      </c>
    </row>
    <row r="22" spans="1:7" x14ac:dyDescent="0.25">
      <c r="A22" s="2"/>
      <c r="B22" s="2">
        <v>0</v>
      </c>
      <c r="C22" s="2">
        <v>1</v>
      </c>
      <c r="D22" s="2" t="s">
        <v>48</v>
      </c>
      <c r="E22" s="2" t="s">
        <v>49</v>
      </c>
      <c r="F22" s="3">
        <v>1.4770000000000001</v>
      </c>
      <c r="G22" s="2" t="s">
        <v>36</v>
      </c>
    </row>
    <row r="23" spans="1:7" ht="28.5" x14ac:dyDescent="0.25">
      <c r="A23" s="2"/>
      <c r="B23" s="2">
        <v>0</v>
      </c>
      <c r="C23" s="2">
        <v>1</v>
      </c>
      <c r="D23" s="2" t="s">
        <v>50</v>
      </c>
      <c r="E23" s="2">
        <v>0</v>
      </c>
      <c r="F23" s="3">
        <v>0.5</v>
      </c>
      <c r="G23" s="2" t="s">
        <v>40</v>
      </c>
    </row>
    <row r="24" spans="1:7" ht="28.5" x14ac:dyDescent="0.25">
      <c r="A24" s="2"/>
      <c r="B24" s="2">
        <v>0</v>
      </c>
      <c r="C24" s="2">
        <v>1</v>
      </c>
      <c r="D24" s="2" t="s">
        <v>51</v>
      </c>
      <c r="E24" s="2">
        <v>0</v>
      </c>
      <c r="F24" s="3">
        <v>0.5</v>
      </c>
      <c r="G24" s="2" t="s">
        <v>40</v>
      </c>
    </row>
    <row r="25" spans="1:7" ht="28.5" x14ac:dyDescent="0.25">
      <c r="A25" s="2"/>
      <c r="B25" s="2">
        <v>0</v>
      </c>
      <c r="C25" s="2">
        <v>1</v>
      </c>
      <c r="D25" s="2" t="s">
        <v>52</v>
      </c>
      <c r="E25" s="2" t="s">
        <v>53</v>
      </c>
      <c r="F25" s="3">
        <v>0.45</v>
      </c>
      <c r="G25" s="2" t="s">
        <v>29</v>
      </c>
    </row>
    <row r="26" spans="1:7" ht="28.5" x14ac:dyDescent="0.25">
      <c r="A26" s="2"/>
      <c r="B26" s="2">
        <v>0</v>
      </c>
      <c r="C26" s="2">
        <v>1</v>
      </c>
      <c r="D26" s="2" t="s">
        <v>54</v>
      </c>
      <c r="E26" s="2" t="s">
        <v>55</v>
      </c>
      <c r="F26" s="2" t="s">
        <v>56</v>
      </c>
      <c r="G26" s="2" t="s">
        <v>33</v>
      </c>
    </row>
    <row r="27" spans="1:7" x14ac:dyDescent="0.25">
      <c r="A27" s="2"/>
      <c r="B27" s="2">
        <v>0</v>
      </c>
      <c r="C27" s="2">
        <v>1</v>
      </c>
      <c r="D27" s="2" t="s">
        <v>57</v>
      </c>
      <c r="E27" s="2" t="s">
        <v>38</v>
      </c>
      <c r="F27" s="3">
        <v>1.575</v>
      </c>
      <c r="G27" s="2" t="s">
        <v>36</v>
      </c>
    </row>
    <row r="28" spans="1:7" x14ac:dyDescent="0.25">
      <c r="A28" s="2"/>
      <c r="B28" s="2">
        <v>0</v>
      </c>
      <c r="C28" s="2">
        <v>1</v>
      </c>
      <c r="D28" s="2" t="s">
        <v>58</v>
      </c>
      <c r="E28" s="2" t="s">
        <v>59</v>
      </c>
      <c r="F28" s="3">
        <v>1.5229999999999999</v>
      </c>
      <c r="G28" s="2" t="s">
        <v>36</v>
      </c>
    </row>
    <row r="29" spans="1:7" ht="28.5" x14ac:dyDescent="0.25">
      <c r="A29" s="2"/>
      <c r="B29" s="2">
        <v>0</v>
      </c>
      <c r="C29" s="2">
        <v>1</v>
      </c>
      <c r="D29" s="2" t="s">
        <v>60</v>
      </c>
      <c r="E29" s="2">
        <v>0</v>
      </c>
      <c r="F29" s="3">
        <v>0.5</v>
      </c>
      <c r="G29" s="2" t="s">
        <v>40</v>
      </c>
    </row>
    <row r="30" spans="1:7" ht="28.5" x14ac:dyDescent="0.25">
      <c r="A30" s="2"/>
      <c r="B30" s="2">
        <v>0</v>
      </c>
      <c r="C30" s="2">
        <v>1</v>
      </c>
      <c r="D30" s="2" t="s">
        <v>61</v>
      </c>
      <c r="E30" s="2">
        <v>0</v>
      </c>
      <c r="F30" s="3">
        <v>0.5</v>
      </c>
      <c r="G30" s="2" t="s">
        <v>40</v>
      </c>
    </row>
    <row r="31" spans="1:7" x14ac:dyDescent="0.25">
      <c r="A31" s="2"/>
      <c r="B31" s="2">
        <v>0</v>
      </c>
      <c r="C31" s="2">
        <v>1</v>
      </c>
      <c r="D31" s="2" t="s">
        <v>62</v>
      </c>
      <c r="E31" s="2" t="s">
        <v>63</v>
      </c>
      <c r="F31" s="3">
        <v>0.36099999999999999</v>
      </c>
      <c r="G31" s="2" t="s">
        <v>64</v>
      </c>
    </row>
    <row r="32" spans="1:7" x14ac:dyDescent="0.25">
      <c r="A32" s="2"/>
      <c r="B32" s="2">
        <v>0</v>
      </c>
      <c r="C32" s="2">
        <v>1</v>
      </c>
      <c r="D32" s="2" t="s">
        <v>65</v>
      </c>
      <c r="E32" s="2" t="s">
        <v>66</v>
      </c>
      <c r="F32" s="3">
        <v>0.45800000000000002</v>
      </c>
      <c r="G32" s="2" t="s">
        <v>67</v>
      </c>
    </row>
    <row r="33" spans="1:7" x14ac:dyDescent="0.25">
      <c r="A33" s="2"/>
      <c r="B33" s="2">
        <v>0</v>
      </c>
      <c r="C33" s="2">
        <v>1</v>
      </c>
      <c r="D33" s="2" t="s">
        <v>68</v>
      </c>
      <c r="E33" s="2" t="s">
        <v>63</v>
      </c>
      <c r="F33" s="3">
        <v>0.36099999999999999</v>
      </c>
      <c r="G33" s="2" t="s">
        <v>64</v>
      </c>
    </row>
    <row r="34" spans="1:7" x14ac:dyDescent="0.25">
      <c r="A34" s="2"/>
      <c r="B34" s="2">
        <v>0</v>
      </c>
      <c r="C34" s="2">
        <v>1</v>
      </c>
      <c r="D34" s="2" t="s">
        <v>69</v>
      </c>
      <c r="E34" s="2" t="s">
        <v>70</v>
      </c>
      <c r="F34" s="3">
        <v>0.46</v>
      </c>
      <c r="G34" s="2" t="s">
        <v>67</v>
      </c>
    </row>
    <row r="35" spans="1:7" x14ac:dyDescent="0.25">
      <c r="A35" s="2"/>
      <c r="B35" s="2">
        <v>0</v>
      </c>
      <c r="C35" s="2">
        <v>1</v>
      </c>
      <c r="D35" s="2" t="s">
        <v>71</v>
      </c>
      <c r="E35" s="2" t="s">
        <v>72</v>
      </c>
      <c r="F35" s="3">
        <v>0.1</v>
      </c>
      <c r="G35" s="2" t="s">
        <v>73</v>
      </c>
    </row>
    <row r="36" spans="1:7" x14ac:dyDescent="0.25">
      <c r="A36" s="2"/>
      <c r="B36" s="2">
        <v>1</v>
      </c>
      <c r="C36" s="2">
        <v>1</v>
      </c>
      <c r="D36" s="2" t="s">
        <v>74</v>
      </c>
      <c r="E36" s="2" t="s">
        <v>75</v>
      </c>
      <c r="F36" s="3">
        <v>-0.35499999999999998</v>
      </c>
      <c r="G36" s="2" t="s">
        <v>76</v>
      </c>
    </row>
    <row r="37" spans="1:7" x14ac:dyDescent="0.25">
      <c r="A37" s="2"/>
      <c r="B37" s="2">
        <v>0</v>
      </c>
      <c r="C37" s="2">
        <v>1</v>
      </c>
      <c r="D37" s="2" t="s">
        <v>77</v>
      </c>
      <c r="E37" s="2" t="s">
        <v>78</v>
      </c>
      <c r="F37" s="3">
        <v>0.115</v>
      </c>
      <c r="G37" s="2" t="s">
        <v>73</v>
      </c>
    </row>
    <row r="38" spans="1:7" x14ac:dyDescent="0.25">
      <c r="A38" s="2"/>
      <c r="B38" s="2">
        <v>1</v>
      </c>
      <c r="C38" s="2">
        <v>1</v>
      </c>
      <c r="D38" s="2" t="s">
        <v>79</v>
      </c>
      <c r="E38" s="2" t="s">
        <v>80</v>
      </c>
      <c r="F38" s="3">
        <v>-0.3</v>
      </c>
      <c r="G38" s="2" t="s">
        <v>76</v>
      </c>
    </row>
    <row r="39" spans="1:7" ht="28.5" x14ac:dyDescent="0.25">
      <c r="A39" s="2"/>
      <c r="B39" s="2">
        <v>0</v>
      </c>
      <c r="C39" s="2">
        <v>1</v>
      </c>
      <c r="D39" s="2" t="s">
        <v>81</v>
      </c>
      <c r="E39" s="2" t="s">
        <v>82</v>
      </c>
      <c r="F39" s="2" t="s">
        <v>83</v>
      </c>
      <c r="G39" s="2" t="s">
        <v>84</v>
      </c>
    </row>
    <row r="40" spans="1:7" x14ac:dyDescent="0.25">
      <c r="A40" s="2"/>
      <c r="B40" s="2" t="s">
        <v>85</v>
      </c>
      <c r="C40" s="2">
        <v>1</v>
      </c>
      <c r="D40" s="2" t="s">
        <v>86</v>
      </c>
      <c r="E40" s="2" t="s">
        <v>72</v>
      </c>
      <c r="F40" s="3">
        <v>0.1</v>
      </c>
      <c r="G40" s="2" t="s">
        <v>73</v>
      </c>
    </row>
    <row r="41" spans="1:7" x14ac:dyDescent="0.25">
      <c r="A41" s="2"/>
      <c r="B41" s="2">
        <v>1</v>
      </c>
      <c r="C41" s="2">
        <v>1</v>
      </c>
      <c r="D41" s="2" t="s">
        <v>87</v>
      </c>
      <c r="E41" s="2" t="s">
        <v>88</v>
      </c>
      <c r="F41" s="3">
        <v>-0.37</v>
      </c>
      <c r="G41" s="2" t="s">
        <v>76</v>
      </c>
    </row>
    <row r="42" spans="1:7" x14ac:dyDescent="0.25">
      <c r="A42" s="2"/>
      <c r="B42" s="2">
        <v>0</v>
      </c>
      <c r="C42" s="2">
        <v>1</v>
      </c>
      <c r="D42" s="2" t="s">
        <v>89</v>
      </c>
      <c r="E42" s="2" t="s">
        <v>90</v>
      </c>
      <c r="F42" s="3">
        <v>0.112</v>
      </c>
      <c r="G42" s="2" t="s">
        <v>73</v>
      </c>
    </row>
    <row r="43" spans="1:7" x14ac:dyDescent="0.25">
      <c r="A43" s="2"/>
      <c r="B43" s="2">
        <v>1</v>
      </c>
      <c r="C43" s="2">
        <v>1</v>
      </c>
      <c r="D43" s="2" t="s">
        <v>91</v>
      </c>
      <c r="E43" s="2" t="s">
        <v>92</v>
      </c>
      <c r="F43" s="3">
        <v>-0.32</v>
      </c>
      <c r="G43" s="2" t="s">
        <v>76</v>
      </c>
    </row>
    <row r="44" spans="1:7" ht="28.5" x14ac:dyDescent="0.25">
      <c r="A44" s="2"/>
      <c r="B44" s="2">
        <v>0</v>
      </c>
      <c r="C44" s="2">
        <v>1</v>
      </c>
      <c r="D44" s="2" t="s">
        <v>93</v>
      </c>
      <c r="E44" s="2" t="s">
        <v>94</v>
      </c>
      <c r="F44" s="2" t="s">
        <v>95</v>
      </c>
      <c r="G44" s="2" t="s">
        <v>84</v>
      </c>
    </row>
    <row r="45" spans="1:7" x14ac:dyDescent="0.25">
      <c r="A45" s="2"/>
      <c r="B45" s="2" t="s">
        <v>85</v>
      </c>
      <c r="C45" s="2">
        <v>1</v>
      </c>
      <c r="D45" s="2" t="s">
        <v>96</v>
      </c>
      <c r="E45" s="2" t="s">
        <v>97</v>
      </c>
      <c r="F45" s="3">
        <v>0.113</v>
      </c>
      <c r="G45" s="2" t="s">
        <v>73</v>
      </c>
    </row>
    <row r="46" spans="1:7" x14ac:dyDescent="0.25">
      <c r="A46" s="2"/>
      <c r="B46" s="2">
        <v>1</v>
      </c>
      <c r="C46" s="2">
        <v>1</v>
      </c>
      <c r="D46" s="2" t="s">
        <v>98</v>
      </c>
      <c r="E46" s="2" t="s">
        <v>99</v>
      </c>
      <c r="F46" s="3">
        <v>-0.28999999999999998</v>
      </c>
      <c r="G46" s="2" t="s">
        <v>76</v>
      </c>
    </row>
    <row r="47" spans="1:7" x14ac:dyDescent="0.25">
      <c r="A47" s="2"/>
      <c r="B47" s="2">
        <v>0</v>
      </c>
      <c r="C47" s="2">
        <v>1</v>
      </c>
      <c r="D47" s="2" t="s">
        <v>100</v>
      </c>
      <c r="E47" s="2" t="s">
        <v>101</v>
      </c>
      <c r="F47" s="3">
        <v>0.107</v>
      </c>
      <c r="G47" s="2" t="s">
        <v>73</v>
      </c>
    </row>
    <row r="48" spans="1:7" x14ac:dyDescent="0.25">
      <c r="A48" s="2"/>
      <c r="B48" s="2">
        <v>1</v>
      </c>
      <c r="C48" s="2">
        <v>1</v>
      </c>
      <c r="D48" s="2" t="s">
        <v>102</v>
      </c>
      <c r="E48" s="2" t="s">
        <v>103</v>
      </c>
      <c r="F48" s="3">
        <v>-0.34499999999999997</v>
      </c>
      <c r="G48" s="2" t="s">
        <v>76</v>
      </c>
    </row>
    <row r="49" spans="1:7" ht="28.5" x14ac:dyDescent="0.25">
      <c r="A49" s="2"/>
      <c r="B49" s="2">
        <v>0</v>
      </c>
      <c r="C49" s="2">
        <v>1</v>
      </c>
      <c r="D49" s="2" t="s">
        <v>104</v>
      </c>
      <c r="E49" s="2" t="s">
        <v>105</v>
      </c>
      <c r="F49" s="2" t="s">
        <v>106</v>
      </c>
      <c r="G49" s="2" t="s">
        <v>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Test Info</vt:lpstr>
      <vt:lpstr>25 MHz</vt:lpstr>
      <vt:lpstr>148 MHz</vt:lpstr>
      <vt:lpstr>297 MHz</vt:lpstr>
      <vt:lpstr>371 MHz</vt:lpstr>
      <vt:lpstr>594 MHz</vt:lpstr>
      <vt:lpstr>CSV import v2 H2.0</vt:lpstr>
      <vt:lpstr>CSV import v2 H1.4b</vt:lpstr>
      <vt:lpstr>MHT import 594</vt:lpstr>
      <vt:lpstr>MHT import 297</vt:lpstr>
      <vt:lpstr>'148 MHz'!Test701</vt:lpstr>
      <vt:lpstr>'25 MHz'!Test701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 Sengar (Biblioso Corporation)</dc:creator>
  <cp:lastModifiedBy>Steve Purcell (Northwest Contract Services)</cp:lastModifiedBy>
  <dcterms:created xsi:type="dcterms:W3CDTF">2015-10-07T19:32:20Z</dcterms:created>
  <dcterms:modified xsi:type="dcterms:W3CDTF">2020-01-02T16:17:21Z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v-kise@microsoft.com</vt:lpwstr>
  </property>
  <property fmtid="{D5CDD505-2E9C-101B-9397-08002B2CF9AE}" pid="5" name="MSIP_Label_f42aa342-8706-4288-bd11-ebb85995028c_SetDate">
    <vt:lpwstr>2019-10-14T20:32:54.6668229Z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45a4e93e-08db-4040-b4bd-5b45d7118f4a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