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aTaverna/Downloads/"/>
    </mc:Choice>
  </mc:AlternateContent>
  <xr:revisionPtr revIDLastSave="0" documentId="8_{7C639D88-6A75-7F4A-BA7A-45F304AD5DBD}" xr6:coauthVersionLast="47" xr6:coauthVersionMax="47" xr10:uidLastSave="{00000000-0000-0000-0000-000000000000}"/>
  <bookViews>
    <workbookView xWindow="780" yWindow="1000" windowWidth="21740" windowHeight="16440" activeTab="1" xr2:uid="{1FC2F976-9C53-0C43-8D45-CA5DC803C08B}"/>
  </bookViews>
  <sheets>
    <sheet name="Phone numbers to send" sheetId="1" r:id="rId1"/>
    <sheet name="Demographic dat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00" i="2" l="1"/>
  <c r="AA100" i="2"/>
  <c r="Y100" i="2"/>
  <c r="X100" i="2"/>
  <c r="V100" i="2"/>
  <c r="S100" i="2"/>
  <c r="J100" i="2"/>
  <c r="AD99" i="2"/>
  <c r="AA99" i="2"/>
  <c r="Y99" i="2"/>
  <c r="X99" i="2"/>
  <c r="V99" i="2"/>
  <c r="S99" i="2"/>
  <c r="J99" i="2"/>
  <c r="AD98" i="2"/>
  <c r="AA98" i="2"/>
  <c r="Y98" i="2"/>
  <c r="X98" i="2"/>
  <c r="V98" i="2"/>
  <c r="S98" i="2"/>
  <c r="J98" i="2"/>
  <c r="AD97" i="2"/>
  <c r="AA97" i="2"/>
  <c r="Y97" i="2"/>
  <c r="X97" i="2"/>
  <c r="V97" i="2"/>
  <c r="S97" i="2"/>
  <c r="J97" i="2"/>
  <c r="AD96" i="2"/>
  <c r="AA96" i="2"/>
  <c r="Y96" i="2"/>
  <c r="X96" i="2"/>
  <c r="V96" i="2"/>
  <c r="S96" i="2"/>
  <c r="J96" i="2"/>
  <c r="AD95" i="2"/>
  <c r="AA95" i="2"/>
  <c r="Y95" i="2"/>
  <c r="X95" i="2"/>
  <c r="V95" i="2"/>
  <c r="S95" i="2"/>
  <c r="J95" i="2"/>
  <c r="AD94" i="2"/>
  <c r="AA94" i="2"/>
  <c r="Y94" i="2"/>
  <c r="X94" i="2"/>
  <c r="V94" i="2"/>
  <c r="S94" i="2"/>
  <c r="J94" i="2"/>
  <c r="AD93" i="2"/>
  <c r="AA93" i="2"/>
  <c r="Y93" i="2"/>
  <c r="X93" i="2"/>
  <c r="V93" i="2"/>
  <c r="S93" i="2"/>
  <c r="J93" i="2"/>
  <c r="AD92" i="2"/>
  <c r="AA92" i="2"/>
  <c r="Y92" i="2"/>
  <c r="X92" i="2"/>
  <c r="V92" i="2"/>
  <c r="S92" i="2"/>
  <c r="J92" i="2"/>
  <c r="AD91" i="2"/>
  <c r="AA91" i="2"/>
  <c r="Y91" i="2"/>
  <c r="X91" i="2"/>
  <c r="V91" i="2"/>
  <c r="S91" i="2"/>
  <c r="J91" i="2"/>
  <c r="AD90" i="2"/>
  <c r="AA90" i="2"/>
  <c r="Y90" i="2"/>
  <c r="X90" i="2"/>
  <c r="V90" i="2"/>
  <c r="S90" i="2"/>
  <c r="J90" i="2"/>
  <c r="AD89" i="2"/>
  <c r="AA89" i="2"/>
  <c r="Y89" i="2"/>
  <c r="X89" i="2"/>
  <c r="V89" i="2"/>
  <c r="S89" i="2"/>
  <c r="J89" i="2"/>
  <c r="AD88" i="2"/>
  <c r="AA88" i="2"/>
  <c r="Y88" i="2"/>
  <c r="X88" i="2"/>
  <c r="V88" i="2"/>
  <c r="S88" i="2"/>
  <c r="J88" i="2"/>
  <c r="AD87" i="2"/>
  <c r="AA87" i="2"/>
  <c r="Y87" i="2"/>
  <c r="X87" i="2"/>
  <c r="V87" i="2"/>
  <c r="S87" i="2"/>
  <c r="J87" i="2"/>
  <c r="AD86" i="2"/>
  <c r="AA86" i="2"/>
  <c r="Y86" i="2"/>
  <c r="X86" i="2"/>
  <c r="V86" i="2"/>
  <c r="S86" i="2"/>
  <c r="J86" i="2"/>
  <c r="AD85" i="2"/>
  <c r="AA85" i="2"/>
  <c r="Y85" i="2"/>
  <c r="X85" i="2"/>
  <c r="V85" i="2"/>
  <c r="S85" i="2"/>
  <c r="J85" i="2"/>
  <c r="AD84" i="2"/>
  <c r="AA84" i="2"/>
  <c r="Y84" i="2"/>
  <c r="X84" i="2"/>
  <c r="V84" i="2"/>
  <c r="S84" i="2"/>
  <c r="J84" i="2"/>
  <c r="AD83" i="2"/>
  <c r="AA83" i="2"/>
  <c r="Y83" i="2"/>
  <c r="X83" i="2"/>
  <c r="V83" i="2"/>
  <c r="S83" i="2"/>
  <c r="J83" i="2"/>
  <c r="AD82" i="2"/>
  <c r="AA82" i="2"/>
  <c r="Y82" i="2"/>
  <c r="X82" i="2"/>
  <c r="V82" i="2"/>
  <c r="S82" i="2"/>
  <c r="J82" i="2"/>
  <c r="AD81" i="2"/>
  <c r="AA81" i="2"/>
  <c r="Y81" i="2"/>
  <c r="X81" i="2"/>
  <c r="V81" i="2"/>
  <c r="S81" i="2"/>
  <c r="J81" i="2"/>
  <c r="AD80" i="2"/>
  <c r="AA80" i="2"/>
  <c r="Y80" i="2"/>
  <c r="X80" i="2"/>
  <c r="V80" i="2"/>
  <c r="S80" i="2"/>
  <c r="J80" i="2"/>
  <c r="AD79" i="2"/>
  <c r="AA79" i="2"/>
  <c r="Y79" i="2"/>
  <c r="X79" i="2"/>
  <c r="V79" i="2"/>
  <c r="S79" i="2"/>
  <c r="J79" i="2"/>
  <c r="AD78" i="2"/>
  <c r="AA78" i="2"/>
  <c r="Y78" i="2"/>
  <c r="X78" i="2"/>
  <c r="V78" i="2"/>
  <c r="S78" i="2"/>
  <c r="J78" i="2"/>
  <c r="AD77" i="2"/>
  <c r="AA77" i="2"/>
  <c r="Y77" i="2"/>
  <c r="X77" i="2"/>
  <c r="V77" i="2"/>
  <c r="S77" i="2"/>
  <c r="J77" i="2"/>
  <c r="AD76" i="2"/>
  <c r="AA76" i="2"/>
  <c r="Y76" i="2"/>
  <c r="X76" i="2"/>
  <c r="V76" i="2"/>
  <c r="S76" i="2"/>
  <c r="J76" i="2"/>
  <c r="AD75" i="2"/>
  <c r="AA75" i="2"/>
  <c r="Y75" i="2"/>
  <c r="X75" i="2"/>
  <c r="V75" i="2"/>
  <c r="S75" i="2"/>
  <c r="J75" i="2"/>
  <c r="AD74" i="2"/>
  <c r="AA74" i="2"/>
  <c r="Y74" i="2"/>
  <c r="X74" i="2"/>
  <c r="V74" i="2"/>
  <c r="S74" i="2"/>
  <c r="J74" i="2"/>
  <c r="AD73" i="2"/>
  <c r="AA73" i="2"/>
  <c r="Y73" i="2"/>
  <c r="X73" i="2"/>
  <c r="V73" i="2"/>
  <c r="S73" i="2"/>
  <c r="J73" i="2"/>
  <c r="AD72" i="2"/>
  <c r="AA72" i="2"/>
  <c r="Y72" i="2"/>
  <c r="X72" i="2"/>
  <c r="V72" i="2"/>
  <c r="S72" i="2"/>
  <c r="J72" i="2"/>
  <c r="AD71" i="2"/>
  <c r="AA71" i="2"/>
  <c r="Y71" i="2"/>
  <c r="X71" i="2"/>
  <c r="V71" i="2"/>
  <c r="S71" i="2"/>
  <c r="J71" i="2"/>
  <c r="AD70" i="2"/>
  <c r="AA70" i="2"/>
  <c r="Y70" i="2"/>
  <c r="X70" i="2"/>
  <c r="V70" i="2"/>
  <c r="S70" i="2"/>
  <c r="J70" i="2"/>
  <c r="AD69" i="2"/>
  <c r="AA69" i="2"/>
  <c r="Y69" i="2"/>
  <c r="X69" i="2"/>
  <c r="V69" i="2"/>
  <c r="S69" i="2"/>
  <c r="J69" i="2"/>
  <c r="AD68" i="2"/>
  <c r="AA68" i="2"/>
  <c r="Y68" i="2"/>
  <c r="X68" i="2"/>
  <c r="V68" i="2"/>
  <c r="S68" i="2"/>
  <c r="J68" i="2"/>
  <c r="AD67" i="2"/>
  <c r="AA67" i="2"/>
  <c r="Y67" i="2"/>
  <c r="X67" i="2"/>
  <c r="V67" i="2"/>
  <c r="S67" i="2"/>
  <c r="J67" i="2"/>
  <c r="AD66" i="2"/>
  <c r="AA66" i="2"/>
  <c r="Y66" i="2"/>
  <c r="X66" i="2"/>
  <c r="V66" i="2"/>
  <c r="S66" i="2"/>
  <c r="J66" i="2"/>
  <c r="AD65" i="2"/>
  <c r="AA65" i="2"/>
  <c r="Y65" i="2"/>
  <c r="X65" i="2"/>
  <c r="V65" i="2"/>
  <c r="S65" i="2"/>
  <c r="J65" i="2"/>
  <c r="AD64" i="2"/>
  <c r="AA64" i="2"/>
  <c r="Y64" i="2"/>
  <c r="X64" i="2"/>
  <c r="V64" i="2"/>
  <c r="S64" i="2"/>
  <c r="J64" i="2"/>
  <c r="AD63" i="2"/>
  <c r="AA63" i="2"/>
  <c r="Y63" i="2"/>
  <c r="X63" i="2"/>
  <c r="V63" i="2"/>
  <c r="S63" i="2"/>
  <c r="J63" i="2"/>
  <c r="AD62" i="2"/>
  <c r="AA62" i="2"/>
  <c r="Y62" i="2"/>
  <c r="X62" i="2"/>
  <c r="V62" i="2"/>
  <c r="S62" i="2"/>
  <c r="J62" i="2"/>
  <c r="AD61" i="2"/>
  <c r="AA61" i="2"/>
  <c r="Y61" i="2"/>
  <c r="X61" i="2"/>
  <c r="V61" i="2"/>
  <c r="S61" i="2"/>
  <c r="J61" i="2"/>
  <c r="AD60" i="2"/>
  <c r="AA60" i="2"/>
  <c r="Y60" i="2"/>
  <c r="X60" i="2"/>
  <c r="V60" i="2"/>
  <c r="S60" i="2"/>
  <c r="J60" i="2"/>
  <c r="AD59" i="2"/>
  <c r="AA59" i="2"/>
  <c r="Y59" i="2"/>
  <c r="X59" i="2"/>
  <c r="V59" i="2"/>
  <c r="S59" i="2"/>
  <c r="J59" i="2"/>
  <c r="AD58" i="2"/>
  <c r="AA58" i="2"/>
  <c r="Y58" i="2"/>
  <c r="X58" i="2"/>
  <c r="V58" i="2"/>
  <c r="S58" i="2"/>
  <c r="J58" i="2"/>
  <c r="AD57" i="2"/>
  <c r="AA57" i="2"/>
  <c r="Y57" i="2"/>
  <c r="X57" i="2"/>
  <c r="V57" i="2"/>
  <c r="S57" i="2"/>
  <c r="J57" i="2"/>
  <c r="AD56" i="2"/>
  <c r="AA56" i="2"/>
  <c r="Y56" i="2"/>
  <c r="X56" i="2"/>
  <c r="V56" i="2"/>
  <c r="S56" i="2"/>
  <c r="J56" i="2"/>
  <c r="AD55" i="2"/>
  <c r="AA55" i="2"/>
  <c r="Y55" i="2"/>
  <c r="X55" i="2"/>
  <c r="V55" i="2"/>
  <c r="S55" i="2"/>
  <c r="J55" i="2"/>
  <c r="AD54" i="2"/>
  <c r="AA54" i="2"/>
  <c r="Y54" i="2"/>
  <c r="X54" i="2"/>
  <c r="V54" i="2"/>
  <c r="S54" i="2"/>
  <c r="J54" i="2"/>
  <c r="AD53" i="2"/>
  <c r="AA53" i="2"/>
  <c r="Y53" i="2"/>
  <c r="X53" i="2"/>
  <c r="V53" i="2"/>
  <c r="S53" i="2"/>
  <c r="J53" i="2"/>
  <c r="AD52" i="2"/>
  <c r="AA52" i="2"/>
  <c r="Y52" i="2"/>
  <c r="X52" i="2"/>
  <c r="V52" i="2"/>
  <c r="S52" i="2"/>
  <c r="J52" i="2"/>
  <c r="AD51" i="2"/>
  <c r="AA51" i="2"/>
  <c r="Y51" i="2"/>
  <c r="X51" i="2"/>
  <c r="V51" i="2"/>
  <c r="S51" i="2"/>
  <c r="J51" i="2"/>
  <c r="AD50" i="2"/>
  <c r="AA50" i="2"/>
  <c r="Y50" i="2"/>
  <c r="X50" i="2"/>
  <c r="V50" i="2"/>
  <c r="S50" i="2"/>
  <c r="J50" i="2"/>
  <c r="AD49" i="2"/>
  <c r="AA49" i="2"/>
  <c r="Y49" i="2"/>
  <c r="X49" i="2"/>
  <c r="V49" i="2"/>
  <c r="S49" i="2"/>
  <c r="J49" i="2"/>
  <c r="AD48" i="2"/>
  <c r="AA48" i="2"/>
  <c r="Y48" i="2"/>
  <c r="X48" i="2"/>
  <c r="V48" i="2"/>
  <c r="S48" i="2"/>
  <c r="J48" i="2"/>
  <c r="AD47" i="2"/>
  <c r="AA47" i="2"/>
  <c r="Y47" i="2"/>
  <c r="X47" i="2"/>
  <c r="V47" i="2"/>
  <c r="S47" i="2"/>
  <c r="J47" i="2"/>
  <c r="AD46" i="2"/>
  <c r="AA46" i="2"/>
  <c r="Y46" i="2"/>
  <c r="X46" i="2"/>
  <c r="V46" i="2"/>
  <c r="S46" i="2"/>
  <c r="J46" i="2"/>
  <c r="AD45" i="2"/>
  <c r="AA45" i="2"/>
  <c r="Y45" i="2"/>
  <c r="X45" i="2"/>
  <c r="V45" i="2"/>
  <c r="S45" i="2"/>
  <c r="J45" i="2"/>
  <c r="AD44" i="2"/>
  <c r="AA44" i="2"/>
  <c r="Y44" i="2"/>
  <c r="X44" i="2"/>
  <c r="V44" i="2"/>
  <c r="S44" i="2"/>
  <c r="J44" i="2"/>
  <c r="AD43" i="2"/>
  <c r="AA43" i="2"/>
  <c r="Y43" i="2"/>
  <c r="X43" i="2"/>
  <c r="V43" i="2"/>
  <c r="S43" i="2"/>
  <c r="J43" i="2"/>
  <c r="AD42" i="2"/>
  <c r="AA42" i="2"/>
  <c r="Y42" i="2"/>
  <c r="X42" i="2"/>
  <c r="V42" i="2"/>
  <c r="S42" i="2"/>
  <c r="J42" i="2"/>
  <c r="AD41" i="2"/>
  <c r="AA41" i="2"/>
  <c r="Y41" i="2"/>
  <c r="X41" i="2"/>
  <c r="V41" i="2"/>
  <c r="S41" i="2"/>
  <c r="J41" i="2"/>
  <c r="AD40" i="2"/>
  <c r="AA40" i="2"/>
  <c r="Y40" i="2"/>
  <c r="X40" i="2"/>
  <c r="V40" i="2"/>
  <c r="S40" i="2"/>
  <c r="J40" i="2"/>
  <c r="AD39" i="2"/>
  <c r="AA39" i="2"/>
  <c r="Y39" i="2"/>
  <c r="X39" i="2"/>
  <c r="V39" i="2"/>
  <c r="S39" i="2"/>
  <c r="J39" i="2"/>
  <c r="AD38" i="2"/>
  <c r="AA38" i="2"/>
  <c r="Y38" i="2"/>
  <c r="X38" i="2"/>
  <c r="V38" i="2"/>
  <c r="S38" i="2"/>
  <c r="J38" i="2"/>
  <c r="AD37" i="2"/>
  <c r="AA37" i="2"/>
  <c r="Y37" i="2"/>
  <c r="X37" i="2"/>
  <c r="V37" i="2"/>
  <c r="S37" i="2"/>
  <c r="J37" i="2"/>
  <c r="AD36" i="2"/>
  <c r="AA36" i="2"/>
  <c r="Y36" i="2"/>
  <c r="X36" i="2"/>
  <c r="V36" i="2"/>
  <c r="S36" i="2"/>
  <c r="J36" i="2"/>
  <c r="AD35" i="2"/>
  <c r="AA35" i="2"/>
  <c r="Y35" i="2"/>
  <c r="X35" i="2"/>
  <c r="V35" i="2"/>
  <c r="S35" i="2"/>
  <c r="J35" i="2"/>
  <c r="AD34" i="2"/>
  <c r="AA34" i="2"/>
  <c r="Y34" i="2"/>
  <c r="X34" i="2"/>
  <c r="V34" i="2"/>
  <c r="S34" i="2"/>
  <c r="J34" i="2"/>
  <c r="AD33" i="2"/>
  <c r="AA33" i="2"/>
  <c r="Y33" i="2"/>
  <c r="X33" i="2"/>
  <c r="V33" i="2"/>
  <c r="S33" i="2"/>
  <c r="J33" i="2"/>
  <c r="AD32" i="2"/>
  <c r="AA32" i="2"/>
  <c r="Y32" i="2"/>
  <c r="X32" i="2"/>
  <c r="V32" i="2"/>
  <c r="S32" i="2"/>
  <c r="J32" i="2"/>
  <c r="AD31" i="2"/>
  <c r="AA31" i="2"/>
  <c r="Y31" i="2"/>
  <c r="X31" i="2"/>
  <c r="V31" i="2"/>
  <c r="S31" i="2"/>
  <c r="J31" i="2"/>
  <c r="AD30" i="2"/>
  <c r="AA30" i="2"/>
  <c r="Y30" i="2"/>
  <c r="X30" i="2"/>
  <c r="V30" i="2"/>
  <c r="S30" i="2"/>
  <c r="J30" i="2"/>
  <c r="AD29" i="2"/>
  <c r="AA29" i="2"/>
  <c r="Y29" i="2"/>
  <c r="X29" i="2"/>
  <c r="V29" i="2"/>
  <c r="S29" i="2"/>
  <c r="J29" i="2"/>
  <c r="AD28" i="2"/>
  <c r="AA28" i="2"/>
  <c r="Y28" i="2"/>
  <c r="X28" i="2"/>
  <c r="V28" i="2"/>
  <c r="S28" i="2"/>
  <c r="J28" i="2"/>
  <c r="AD27" i="2"/>
  <c r="AA27" i="2"/>
  <c r="Y27" i="2"/>
  <c r="X27" i="2"/>
  <c r="V27" i="2"/>
  <c r="S27" i="2"/>
  <c r="J27" i="2"/>
  <c r="AD26" i="2"/>
  <c r="AA26" i="2"/>
  <c r="Y26" i="2"/>
  <c r="X26" i="2"/>
  <c r="V26" i="2"/>
  <c r="S26" i="2"/>
  <c r="J26" i="2"/>
  <c r="AD25" i="2"/>
  <c r="AA25" i="2"/>
  <c r="Y25" i="2"/>
  <c r="X25" i="2"/>
  <c r="V25" i="2"/>
  <c r="S25" i="2"/>
  <c r="J25" i="2"/>
  <c r="AD24" i="2"/>
  <c r="AA24" i="2"/>
  <c r="Y24" i="2"/>
  <c r="X24" i="2"/>
  <c r="V24" i="2"/>
  <c r="S24" i="2"/>
  <c r="J24" i="2"/>
  <c r="AD23" i="2"/>
  <c r="AA23" i="2"/>
  <c r="Y23" i="2"/>
  <c r="X23" i="2"/>
  <c r="V23" i="2"/>
  <c r="S23" i="2"/>
  <c r="J23" i="2"/>
  <c r="AD22" i="2"/>
  <c r="AA22" i="2"/>
  <c r="Y22" i="2"/>
  <c r="X22" i="2"/>
  <c r="V22" i="2"/>
  <c r="S22" i="2"/>
  <c r="J22" i="2"/>
  <c r="AD21" i="2"/>
  <c r="AA21" i="2"/>
  <c r="Y21" i="2"/>
  <c r="X21" i="2"/>
  <c r="V21" i="2"/>
  <c r="S21" i="2"/>
  <c r="J21" i="2"/>
  <c r="AD20" i="2"/>
  <c r="AA20" i="2"/>
  <c r="Y20" i="2"/>
  <c r="X20" i="2"/>
  <c r="V20" i="2"/>
  <c r="S20" i="2"/>
  <c r="J20" i="2"/>
  <c r="AD19" i="2"/>
  <c r="AA19" i="2"/>
  <c r="Y19" i="2"/>
  <c r="X19" i="2"/>
  <c r="V19" i="2"/>
  <c r="S19" i="2"/>
  <c r="J19" i="2"/>
  <c r="AD18" i="2"/>
  <c r="AA18" i="2"/>
  <c r="Y18" i="2"/>
  <c r="X18" i="2"/>
  <c r="V18" i="2"/>
  <c r="S18" i="2"/>
  <c r="J18" i="2"/>
  <c r="AD17" i="2"/>
  <c r="AA17" i="2"/>
  <c r="Y17" i="2"/>
  <c r="X17" i="2"/>
  <c r="V17" i="2"/>
  <c r="S17" i="2"/>
  <c r="J17" i="2"/>
  <c r="AD16" i="2"/>
  <c r="AA16" i="2"/>
  <c r="Y16" i="2"/>
  <c r="X16" i="2"/>
  <c r="V16" i="2"/>
  <c r="S16" i="2"/>
  <c r="J16" i="2"/>
  <c r="AD15" i="2"/>
  <c r="AA15" i="2"/>
  <c r="Y15" i="2"/>
  <c r="X15" i="2"/>
  <c r="V15" i="2"/>
  <c r="S15" i="2"/>
  <c r="J15" i="2"/>
  <c r="AD14" i="2"/>
  <c r="AA14" i="2"/>
  <c r="Y14" i="2"/>
  <c r="X14" i="2"/>
  <c r="V14" i="2"/>
  <c r="S14" i="2"/>
  <c r="J14" i="2"/>
  <c r="AD13" i="2"/>
  <c r="AA13" i="2"/>
  <c r="Y13" i="2"/>
  <c r="X13" i="2"/>
  <c r="V13" i="2"/>
  <c r="S13" i="2"/>
  <c r="J13" i="2"/>
  <c r="AD12" i="2"/>
  <c r="AA12" i="2"/>
  <c r="Y12" i="2"/>
  <c r="X12" i="2"/>
  <c r="V12" i="2"/>
  <c r="S12" i="2"/>
  <c r="J12" i="2"/>
  <c r="AD11" i="2"/>
  <c r="AA11" i="2"/>
  <c r="Y11" i="2"/>
  <c r="X11" i="2"/>
  <c r="V11" i="2"/>
  <c r="S11" i="2"/>
  <c r="J11" i="2"/>
  <c r="AD10" i="2"/>
  <c r="AA10" i="2"/>
  <c r="Y10" i="2"/>
  <c r="X10" i="2"/>
  <c r="V10" i="2"/>
  <c r="S10" i="2"/>
  <c r="J10" i="2"/>
  <c r="AD9" i="2"/>
  <c r="AA9" i="2"/>
  <c r="Y9" i="2"/>
  <c r="X9" i="2"/>
  <c r="V9" i="2"/>
  <c r="S9" i="2"/>
  <c r="J9" i="2"/>
  <c r="AD8" i="2"/>
  <c r="AA8" i="2"/>
  <c r="Y8" i="2"/>
  <c r="X8" i="2"/>
  <c r="V8" i="2"/>
  <c r="S8" i="2"/>
  <c r="J8" i="2"/>
  <c r="AD7" i="2"/>
  <c r="AA7" i="2"/>
  <c r="Y7" i="2"/>
  <c r="X7" i="2"/>
  <c r="V7" i="2"/>
  <c r="S7" i="2"/>
  <c r="J7" i="2"/>
  <c r="AD6" i="2"/>
  <c r="AA6" i="2"/>
  <c r="Y6" i="2"/>
  <c r="X6" i="2"/>
  <c r="V6" i="2"/>
  <c r="S6" i="2"/>
  <c r="J6" i="2"/>
  <c r="AD5" i="2"/>
  <c r="AA5" i="2"/>
  <c r="Y5" i="2"/>
  <c r="X5" i="2"/>
  <c r="V5" i="2"/>
  <c r="S5" i="2"/>
  <c r="J5" i="2"/>
  <c r="AD4" i="2"/>
  <c r="AA4" i="2"/>
  <c r="Y4" i="2"/>
  <c r="X4" i="2"/>
  <c r="V4" i="2"/>
  <c r="S4" i="2"/>
  <c r="J4" i="2"/>
  <c r="AD3" i="2"/>
  <c r="AA3" i="2"/>
  <c r="Y3" i="2"/>
  <c r="X3" i="2"/>
  <c r="V3" i="2"/>
  <c r="S3" i="2"/>
  <c r="J3" i="2"/>
  <c r="AD2" i="2"/>
  <c r="AA2" i="2"/>
  <c r="Y2" i="2"/>
  <c r="X2" i="2"/>
  <c r="V2" i="2"/>
  <c r="S2" i="2"/>
  <c r="J2" i="2"/>
  <c r="AD1" i="2"/>
  <c r="AA1" i="2"/>
  <c r="Y1" i="2"/>
  <c r="X1" i="2"/>
  <c r="V1" i="2"/>
  <c r="S1" i="2"/>
  <c r="J1" i="2"/>
</calcChain>
</file>

<file path=xl/sharedStrings.xml><?xml version="1.0" encoding="utf-8"?>
<sst xmlns="http://schemas.openxmlformats.org/spreadsheetml/2006/main" count="1794" uniqueCount="356">
  <si>
    <t>086 010 2043</t>
  </si>
  <si>
    <t>084 917 8742</t>
  </si>
  <si>
    <t>084 896 6064</t>
  </si>
  <si>
    <t>084 896 0083</t>
  </si>
  <si>
    <t>084 890 0382</t>
  </si>
  <si>
    <t>084 881 3680</t>
  </si>
  <si>
    <t>084 856 2157</t>
  </si>
  <si>
    <t>084 820 3961</t>
  </si>
  <si>
    <t>084 807 5454</t>
  </si>
  <si>
    <t>084 794 5673</t>
  </si>
  <si>
    <t>084 793 5992</t>
  </si>
  <si>
    <t>084 789 7479</t>
  </si>
  <si>
    <t>084 783 5212</t>
  </si>
  <si>
    <t>084 741 3322</t>
  </si>
  <si>
    <t>084 738 9329</t>
  </si>
  <si>
    <t>084 732 9457</t>
  </si>
  <si>
    <t>084 729 3996</t>
  </si>
  <si>
    <t>084 719 3501</t>
  </si>
  <si>
    <t>084 718 5559</t>
  </si>
  <si>
    <t>084 667 4334</t>
  </si>
  <si>
    <t>084 647 5906</t>
  </si>
  <si>
    <t>084 637 5443</t>
  </si>
  <si>
    <t>084 628 5081</t>
  </si>
  <si>
    <t>084 526 6390</t>
  </si>
  <si>
    <t>084 489 5217</t>
  </si>
  <si>
    <t>084 477 2327</t>
  </si>
  <si>
    <t>084 468 3453</t>
  </si>
  <si>
    <t>084 464 4135</t>
  </si>
  <si>
    <t>084 460 0941</t>
  </si>
  <si>
    <t>084 433 8042</t>
  </si>
  <si>
    <t>084 418 1791</t>
  </si>
  <si>
    <t>084 409 9581</t>
  </si>
  <si>
    <t>084 382 6109</t>
  </si>
  <si>
    <t>084 278 6789</t>
  </si>
  <si>
    <t>084 258 5248</t>
  </si>
  <si>
    <t>084 099 2687</t>
  </si>
  <si>
    <t>084 083 9268</t>
  </si>
  <si>
    <t>084 073 8480</t>
  </si>
  <si>
    <t>084 058 8648</t>
  </si>
  <si>
    <t>084 039 4679</t>
  </si>
  <si>
    <t>083 993 1950</t>
  </si>
  <si>
    <t>083 990 8430</t>
  </si>
  <si>
    <t>083 987 7935</t>
  </si>
  <si>
    <t>083 986 4731</t>
  </si>
  <si>
    <t>083 985 5084</t>
  </si>
  <si>
    <t>083 984 8562</t>
  </si>
  <si>
    <t>083 982 1731</t>
  </si>
  <si>
    <t>083 976 7445</t>
  </si>
  <si>
    <t>083 973 8885</t>
  </si>
  <si>
    <t>083 969 3850</t>
  </si>
  <si>
    <t>083 968 5611</t>
  </si>
  <si>
    <t>083 964 0321</t>
  </si>
  <si>
    <t>083 955 1371</t>
  </si>
  <si>
    <t>083 946 8164</t>
  </si>
  <si>
    <t>083 942 1753</t>
  </si>
  <si>
    <t>083 940 5908</t>
  </si>
  <si>
    <t>083 929 1548</t>
  </si>
  <si>
    <t>083 926 5154</t>
  </si>
  <si>
    <t>083 897 7156</t>
  </si>
  <si>
    <t>083 895 3165</t>
  </si>
  <si>
    <t>083 893 4783</t>
  </si>
  <si>
    <t>083 886 1267</t>
  </si>
  <si>
    <t>083 882 2375</t>
  </si>
  <si>
    <t>083 876 4168</t>
  </si>
  <si>
    <t>083 864 0516</t>
  </si>
  <si>
    <t>083 781 2647</t>
  </si>
  <si>
    <t>083 781 2054</t>
  </si>
  <si>
    <t>083 771 0833</t>
  </si>
  <si>
    <t>083 763 0405</t>
  </si>
  <si>
    <t>083 760 2889</t>
  </si>
  <si>
    <t>083 757 2856</t>
  </si>
  <si>
    <t>083 756 0877</t>
  </si>
  <si>
    <t>083 754 7514</t>
  </si>
  <si>
    <t>083 753 0210</t>
  </si>
  <si>
    <t>083 752 5366</t>
  </si>
  <si>
    <t>083 748 3528</t>
  </si>
  <si>
    <t>083 748 2121</t>
  </si>
  <si>
    <t>083 747 5591</t>
  </si>
  <si>
    <t>083 742 0873</t>
  </si>
  <si>
    <t>083 734 5785</t>
  </si>
  <si>
    <t>083 730 5422</t>
  </si>
  <si>
    <t>083 723 5828</t>
  </si>
  <si>
    <t>083 716 0009</t>
  </si>
  <si>
    <t>083 695 6576</t>
  </si>
  <si>
    <t>083 692 4654</t>
  </si>
  <si>
    <t>083 686 7196</t>
  </si>
  <si>
    <t>083 686 5169</t>
  </si>
  <si>
    <t>083 683 8949</t>
  </si>
  <si>
    <t>083 678 5411</t>
  </si>
  <si>
    <t>083 674 4375</t>
  </si>
  <si>
    <t>083 646 4684</t>
  </si>
  <si>
    <t>083 645 7084</t>
  </si>
  <si>
    <t>083 620 2581</t>
  </si>
  <si>
    <t>083 597 6797</t>
  </si>
  <si>
    <t>083 596 4651</t>
  </si>
  <si>
    <t>083 589 5124</t>
  </si>
  <si>
    <t>083 583 9804</t>
  </si>
  <si>
    <t>083 583 8897</t>
  </si>
  <si>
    <t>083 571 2111</t>
  </si>
  <si>
    <t>083 559 9955</t>
  </si>
  <si>
    <t>WageWise</t>
  </si>
  <si>
    <t>Face-to-face</t>
  </si>
  <si>
    <t>14th Mar 2022</t>
  </si>
  <si>
    <t>Verulam</t>
  </si>
  <si>
    <t>KZN</t>
  </si>
  <si>
    <t>Nelihle</t>
  </si>
  <si>
    <t>Maphumulo</t>
  </si>
  <si>
    <t>Ndwedwe</t>
  </si>
  <si>
    <t>Female</t>
  </si>
  <si>
    <t>35 - 50</t>
  </si>
  <si>
    <t>Yes</t>
  </si>
  <si>
    <t>African</t>
  </si>
  <si>
    <t>No</t>
  </si>
  <si>
    <t>Employed</t>
  </si>
  <si>
    <t>3001 - 8000</t>
  </si>
  <si>
    <t>Completed matric</t>
  </si>
  <si>
    <t>16th Mar 2022</t>
  </si>
  <si>
    <t>Durban</t>
  </si>
  <si>
    <t>Bajubulile</t>
  </si>
  <si>
    <t>Ndlovu</t>
  </si>
  <si>
    <t>15001 - 25500</t>
  </si>
  <si>
    <t>Post matric</t>
  </si>
  <si>
    <t>Utrecht</t>
  </si>
  <si>
    <t>Nomgcibelo</t>
  </si>
  <si>
    <t>Malindisa</t>
  </si>
  <si>
    <t>Madadeni</t>
  </si>
  <si>
    <t>Over 25500</t>
  </si>
  <si>
    <t>15th Mar 2022</t>
  </si>
  <si>
    <t>Kranskop</t>
  </si>
  <si>
    <t>Sipho</t>
  </si>
  <si>
    <t>Ngwane</t>
  </si>
  <si>
    <t>Greytown</t>
  </si>
  <si>
    <t>Male</t>
  </si>
  <si>
    <t>51 - 65</t>
  </si>
  <si>
    <t>Grade 10 - less matric</t>
  </si>
  <si>
    <t>Thomas Mthokozisi</t>
  </si>
  <si>
    <t>Dladla</t>
  </si>
  <si>
    <t>Ntuzuma</t>
  </si>
  <si>
    <t>18 - 29</t>
  </si>
  <si>
    <t>Pinetown</t>
  </si>
  <si>
    <t>Ntokozo</t>
  </si>
  <si>
    <t>Shezi</t>
  </si>
  <si>
    <t>Siyabonga</t>
  </si>
  <si>
    <t>Shangase</t>
  </si>
  <si>
    <t>8001 - 15000</t>
  </si>
  <si>
    <t>Highflats</t>
  </si>
  <si>
    <t>Lwazi</t>
  </si>
  <si>
    <t>Mkhize</t>
  </si>
  <si>
    <t>Part time</t>
  </si>
  <si>
    <t>Thandi</t>
  </si>
  <si>
    <t>Hlophe</t>
  </si>
  <si>
    <t>Newcastle</t>
  </si>
  <si>
    <t>Mzwandile Mtimande</t>
  </si>
  <si>
    <t>Madonsela</t>
  </si>
  <si>
    <t>Ntsikie</t>
  </si>
  <si>
    <t>Gwiji</t>
  </si>
  <si>
    <t>Andile</t>
  </si>
  <si>
    <t>Magwanyana</t>
  </si>
  <si>
    <t>Student</t>
  </si>
  <si>
    <t>No Income</t>
  </si>
  <si>
    <t>Mlahleni</t>
  </si>
  <si>
    <t>Mbithamkhono</t>
  </si>
  <si>
    <t>083 268 2716</t>
  </si>
  <si>
    <t>Ulundi</t>
  </si>
  <si>
    <t>Mfundo</t>
  </si>
  <si>
    <t>Ngubane</t>
  </si>
  <si>
    <t>Vryheid</t>
  </si>
  <si>
    <t>Zandile</t>
  </si>
  <si>
    <t>Mtshali</t>
  </si>
  <si>
    <t>Sifiso</t>
  </si>
  <si>
    <t>Shongwe</t>
  </si>
  <si>
    <t>Innocent Siyanda</t>
  </si>
  <si>
    <t>Nkosi</t>
  </si>
  <si>
    <t>22nd Mar 2022</t>
  </si>
  <si>
    <t>Nonhle</t>
  </si>
  <si>
    <t>Mdluli</t>
  </si>
  <si>
    <t>Nobuhle</t>
  </si>
  <si>
    <t>Madida</t>
  </si>
  <si>
    <t>Avoca Hills</t>
  </si>
  <si>
    <t>Mzokhona</t>
  </si>
  <si>
    <t>Nzama</t>
  </si>
  <si>
    <t>Siphesihle Precious</t>
  </si>
  <si>
    <t>11th Mar 2022</t>
  </si>
  <si>
    <t>Gingindlovu</t>
  </si>
  <si>
    <t>Zodwa</t>
  </si>
  <si>
    <t>Mdunge</t>
  </si>
  <si>
    <t>Mandeni</t>
  </si>
  <si>
    <t>Siphiwe</t>
  </si>
  <si>
    <t>Miya</t>
  </si>
  <si>
    <t>Kwa Mashu</t>
  </si>
  <si>
    <t>Kokstad</t>
  </si>
  <si>
    <t>Lindela</t>
  </si>
  <si>
    <t>Silangwe</t>
  </si>
  <si>
    <t>Lindiwe</t>
  </si>
  <si>
    <t>Zungu</t>
  </si>
  <si>
    <t>Raymond</t>
  </si>
  <si>
    <t>Mutunu</t>
  </si>
  <si>
    <t>Ixopo</t>
  </si>
  <si>
    <t>Thandokazi Adelaide</t>
  </si>
  <si>
    <t>Dlamini</t>
  </si>
  <si>
    <t>074 759 5979</t>
  </si>
  <si>
    <t>Ncakubane</t>
  </si>
  <si>
    <t>30 - 34</t>
  </si>
  <si>
    <t>Sinenhlanhla</t>
  </si>
  <si>
    <t>Vilakazi</t>
  </si>
  <si>
    <t>Zandile Angel</t>
  </si>
  <si>
    <t>Ngidi</t>
  </si>
  <si>
    <t>New Germany</t>
  </si>
  <si>
    <t>Jabulani P</t>
  </si>
  <si>
    <t>Msane</t>
  </si>
  <si>
    <t>Peterson</t>
  </si>
  <si>
    <t>Mbele</t>
  </si>
  <si>
    <t>Zinhle</t>
  </si>
  <si>
    <t>Ndawonde</t>
  </si>
  <si>
    <t>Zama</t>
  </si>
  <si>
    <t>Mabaso</t>
  </si>
  <si>
    <t>Nomusa</t>
  </si>
  <si>
    <t>Zwane</t>
  </si>
  <si>
    <t>Noxolo</t>
  </si>
  <si>
    <t>Zulu</t>
  </si>
  <si>
    <t>01 - 3000</t>
  </si>
  <si>
    <t xml:space="preserve">Philisile </t>
  </si>
  <si>
    <t>Zuma</t>
  </si>
  <si>
    <t>066 106 6464</t>
  </si>
  <si>
    <t>Hloniphile</t>
  </si>
  <si>
    <t>Buthelezi</t>
  </si>
  <si>
    <t>Tongaat</t>
  </si>
  <si>
    <t>Mthokozisi</t>
  </si>
  <si>
    <t>Mashaba</t>
  </si>
  <si>
    <t>Siphokazi</t>
  </si>
  <si>
    <t>Empangeni</t>
  </si>
  <si>
    <t xml:space="preserve">Nombuyiselo </t>
  </si>
  <si>
    <t>Xaba</t>
  </si>
  <si>
    <t>Sithembile Nontuthuko</t>
  </si>
  <si>
    <t>Xulu</t>
  </si>
  <si>
    <t>Veronica</t>
  </si>
  <si>
    <t>Kunene</t>
  </si>
  <si>
    <t>Sifiso M</t>
  </si>
  <si>
    <t>Shandu</t>
  </si>
  <si>
    <t>Nomzamo</t>
  </si>
  <si>
    <t>Mngxalaba</t>
  </si>
  <si>
    <t>Silindile Khambisile</t>
  </si>
  <si>
    <t>Khumalo</t>
  </si>
  <si>
    <t>Bathabile</t>
  </si>
  <si>
    <t>Inanda</t>
  </si>
  <si>
    <t>Veli N</t>
  </si>
  <si>
    <t>Mthethwa</t>
  </si>
  <si>
    <t>Happiness Jabu</t>
  </si>
  <si>
    <t>Mshengu</t>
  </si>
  <si>
    <t>Nozipho T</t>
  </si>
  <si>
    <t>Mthembu</t>
  </si>
  <si>
    <t>Thembisa</t>
  </si>
  <si>
    <t>Zimase</t>
  </si>
  <si>
    <t>Sakhile</t>
  </si>
  <si>
    <t>Msitshama</t>
  </si>
  <si>
    <t>Bongi M</t>
  </si>
  <si>
    <t>Radebe</t>
  </si>
  <si>
    <t>Zoleka</t>
  </si>
  <si>
    <t>Msiya - Taca</t>
  </si>
  <si>
    <t>Phelelani</t>
  </si>
  <si>
    <t>Alen Mphiwa</t>
  </si>
  <si>
    <t>Mdlalose</t>
  </si>
  <si>
    <t>Above 65</t>
  </si>
  <si>
    <t>Thandekile</t>
  </si>
  <si>
    <t>Sibisi</t>
  </si>
  <si>
    <t>Nonhlanhla Olipha</t>
  </si>
  <si>
    <t>Tembane</t>
  </si>
  <si>
    <t>Duduzile Gladness</t>
  </si>
  <si>
    <t>Mathunjwa</t>
  </si>
  <si>
    <t>Sandile</t>
  </si>
  <si>
    <t>Nomfundo</t>
  </si>
  <si>
    <t>Mayaba</t>
  </si>
  <si>
    <t>Morningside Durban</t>
  </si>
  <si>
    <t>Dundee</t>
  </si>
  <si>
    <t>Nondumiso</t>
  </si>
  <si>
    <t>Mbatha</t>
  </si>
  <si>
    <t>0208110537080</t>
  </si>
  <si>
    <t>No income</t>
  </si>
  <si>
    <t>Mathapelo Beatrice</t>
  </si>
  <si>
    <t>Moletsane</t>
  </si>
  <si>
    <t>S'Bonisile Patricia</t>
  </si>
  <si>
    <t>Jili</t>
  </si>
  <si>
    <t>Sipho GM</t>
  </si>
  <si>
    <t>Zodidi</t>
  </si>
  <si>
    <t>Conana</t>
  </si>
  <si>
    <t>Philiswa</t>
  </si>
  <si>
    <t>Mngonyama</t>
  </si>
  <si>
    <t>Pietermaritzburg</t>
  </si>
  <si>
    <t>Khanyisile</t>
  </si>
  <si>
    <t>Inchanga</t>
  </si>
  <si>
    <t>Lucky Mehlesizwe</t>
  </si>
  <si>
    <t>Ngema</t>
  </si>
  <si>
    <t>Ntombikayise</t>
  </si>
  <si>
    <t>Gxula</t>
  </si>
  <si>
    <t>Remgia Phumzile</t>
  </si>
  <si>
    <t>Xolani J</t>
  </si>
  <si>
    <t>Sibiya</t>
  </si>
  <si>
    <t>Thembelihle Nombuso</t>
  </si>
  <si>
    <t>Mlambo</t>
  </si>
  <si>
    <t>Slungile</t>
  </si>
  <si>
    <t>Msweli</t>
  </si>
  <si>
    <t>Chaunell</t>
  </si>
  <si>
    <t>Brown</t>
  </si>
  <si>
    <t>Lucia Gugu</t>
  </si>
  <si>
    <t>Khanyi</t>
  </si>
  <si>
    <t>8001 -15000</t>
  </si>
  <si>
    <t>Pollate Silindile</t>
  </si>
  <si>
    <t>Zikalala</t>
  </si>
  <si>
    <t>076 748 6620</t>
  </si>
  <si>
    <t>Phoenix</t>
  </si>
  <si>
    <t>Thobeka Sylvia</t>
  </si>
  <si>
    <t>Dlakanu</t>
  </si>
  <si>
    <t>Precious Ntombi</t>
  </si>
  <si>
    <t>Motaung</t>
  </si>
  <si>
    <t>Kwa Da Beka</t>
  </si>
  <si>
    <t>Onke</t>
  </si>
  <si>
    <t>Jalile</t>
  </si>
  <si>
    <t>Thembekile</t>
  </si>
  <si>
    <t>Fihla</t>
  </si>
  <si>
    <t>Dludla</t>
  </si>
  <si>
    <t>24th Mar 2022</t>
  </si>
  <si>
    <t>Kwa Dukuza</t>
  </si>
  <si>
    <t>Thabile Gugulethu</t>
  </si>
  <si>
    <t>Ngcobo</t>
  </si>
  <si>
    <t>Phumla</t>
  </si>
  <si>
    <t>Mtolo</t>
  </si>
  <si>
    <t>Sinethemba</t>
  </si>
  <si>
    <t>Queen</t>
  </si>
  <si>
    <t>Kubheka</t>
  </si>
  <si>
    <t>Bhekisisa</t>
  </si>
  <si>
    <t>Nkabinde</t>
  </si>
  <si>
    <t>Thuliswa</t>
  </si>
  <si>
    <t>Macubeni</t>
  </si>
  <si>
    <t>Bomkazi</t>
  </si>
  <si>
    <t>Nomfula</t>
  </si>
  <si>
    <t>8608261000089</t>
  </si>
  <si>
    <t>Simphiwe</t>
  </si>
  <si>
    <t>Mpanza</t>
  </si>
  <si>
    <t>19850327(Not Comf)</t>
  </si>
  <si>
    <t>Lushozi</t>
  </si>
  <si>
    <t>Nonhlanhla</t>
  </si>
  <si>
    <t>Francis</t>
  </si>
  <si>
    <t>Ndumiso</t>
  </si>
  <si>
    <t>Mbhele</t>
  </si>
  <si>
    <t>Andiswa</t>
  </si>
  <si>
    <t>Dzanibe</t>
  </si>
  <si>
    <t>Thokozile</t>
  </si>
  <si>
    <t>Lukhele</t>
  </si>
  <si>
    <t>Nokuthula</t>
  </si>
  <si>
    <t>Job</t>
  </si>
  <si>
    <t>Pungwayo</t>
  </si>
  <si>
    <t>Philile Princess</t>
  </si>
  <si>
    <t>Thandelakhe M</t>
  </si>
  <si>
    <t>Magoso</t>
  </si>
  <si>
    <t>Caida</t>
  </si>
  <si>
    <t>Khobo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</si>
</sst>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Border="1" applyProtection="1">
      <protection locked="0"/>
    </xf>
    <xf numFmtId="14" fontId="1" fillId="2" borderId="1" xfId="0" applyNumberFormat="1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" fontId="2" fillId="2" borderId="1" xfId="0" applyNumberFormat="1" applyFont="1" applyFill="1" applyBorder="1" applyAlignment="1" applyProtection="1">
      <alignment horizontal="left"/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left"/>
      <protection locked="0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49" fontId="4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7" fontId="3" fillId="0" borderId="1" xfId="0" applyNumberFormat="1" applyFon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3" fontId="0" fillId="2" borderId="1" xfId="0" applyNumberFormat="1" applyFill="1" applyBorder="1" applyAlignment="1">
      <alignment horizontal="left"/>
    </xf>
    <xf numFmtId="14" fontId="1" fillId="0" borderId="1" xfId="0" applyNumberFormat="1" applyFont="1" applyBorder="1" applyAlignment="1" applyProtection="1">
      <alignment horizontal="left"/>
      <protection locked="0"/>
    </xf>
    <xf numFmtId="1" fontId="2" fillId="0" borderId="1" xfId="0" applyNumberFormat="1" applyFont="1" applyBorder="1" applyAlignment="1" applyProtection="1">
      <alignment horizontal="left"/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4" fontId="3" fillId="2" borderId="1" xfId="0" applyNumberFormat="1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 applyProtection="1">
      <alignment horizontal="left"/>
      <protection locked="0"/>
    </xf>
    <xf numFmtId="49" fontId="3" fillId="2" borderId="1" xfId="0" applyNumberFormat="1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left"/>
    </xf>
    <xf numFmtId="3" fontId="0" fillId="0" borderId="1" xfId="0" applyNumberFormat="1" applyBorder="1" applyAlignment="1">
      <alignment horizontal="left"/>
    </xf>
    <xf numFmtId="14" fontId="2" fillId="0" borderId="1" xfId="0" applyNumberFormat="1" applyFont="1" applyBorder="1" applyAlignment="1" applyProtection="1">
      <alignment horizontal="left"/>
      <protection locked="0"/>
    </xf>
    <xf numFmtId="49" fontId="2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left"/>
      <protection locked="0"/>
    </xf>
    <xf numFmtId="17" fontId="1" fillId="2" borderId="1" xfId="0" applyNumberFormat="1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geWise%20Data%20Sheet%202022_Amended%20130522.xlsxGM2022April-M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-Old Version database"/>
      <sheetName val="WageWise 2022-2023_Data"/>
      <sheetName val="ID_verifier"/>
      <sheetName val="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C41E-B1A9-1340-9A70-5847E3E0E930}">
  <dimension ref="A1:A100"/>
  <sheetViews>
    <sheetView workbookViewId="0">
      <selection sqref="A1:A100"/>
    </sheetView>
  </sheetViews>
  <sheetFormatPr baseColWidth="10" defaultRowHeight="16" x14ac:dyDescent="0.2"/>
  <cols>
    <col min="1" max="1" width="30.33203125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3" t="s">
        <v>2</v>
      </c>
    </row>
    <row r="4" spans="1:1" x14ac:dyDescent="0.2">
      <c r="A4" s="1" t="s">
        <v>3</v>
      </c>
    </row>
    <row r="5" spans="1:1" x14ac:dyDescent="0.2">
      <c r="A5" s="4" t="s">
        <v>4</v>
      </c>
    </row>
    <row r="6" spans="1:1" x14ac:dyDescent="0.2">
      <c r="A6" s="5" t="s">
        <v>5</v>
      </c>
    </row>
    <row r="7" spans="1:1" x14ac:dyDescent="0.2">
      <c r="A7" s="1" t="s">
        <v>6</v>
      </c>
    </row>
    <row r="8" spans="1:1" x14ac:dyDescent="0.2">
      <c r="A8" s="6" t="s">
        <v>7</v>
      </c>
    </row>
    <row r="9" spans="1:1" x14ac:dyDescent="0.2">
      <c r="A9" s="1" t="s">
        <v>8</v>
      </c>
    </row>
    <row r="10" spans="1:1" x14ac:dyDescent="0.2">
      <c r="A10" s="5" t="s">
        <v>9</v>
      </c>
    </row>
    <row r="11" spans="1:1" x14ac:dyDescent="0.2">
      <c r="A11" s="1" t="s">
        <v>10</v>
      </c>
    </row>
    <row r="12" spans="1:1" x14ac:dyDescent="0.2">
      <c r="A12" s="7" t="s">
        <v>11</v>
      </c>
    </row>
    <row r="13" spans="1:1" x14ac:dyDescent="0.2">
      <c r="A13" s="4" t="s">
        <v>12</v>
      </c>
    </row>
    <row r="14" spans="1:1" x14ac:dyDescent="0.2">
      <c r="A14" s="5" t="s">
        <v>13</v>
      </c>
    </row>
    <row r="15" spans="1:1" x14ac:dyDescent="0.2">
      <c r="A15" s="3" t="s">
        <v>14</v>
      </c>
    </row>
    <row r="16" spans="1:1" x14ac:dyDescent="0.2">
      <c r="A16" s="6" t="s">
        <v>15</v>
      </c>
    </row>
    <row r="17" spans="1:1" x14ac:dyDescent="0.2">
      <c r="A17" s="3" t="s">
        <v>16</v>
      </c>
    </row>
    <row r="18" spans="1:1" x14ac:dyDescent="0.2">
      <c r="A18" s="1" t="s">
        <v>17</v>
      </c>
    </row>
    <row r="19" spans="1:1" x14ac:dyDescent="0.2">
      <c r="A19" s="4" t="s">
        <v>18</v>
      </c>
    </row>
    <row r="20" spans="1:1" x14ac:dyDescent="0.2">
      <c r="A20" s="1" t="s">
        <v>19</v>
      </c>
    </row>
    <row r="21" spans="1:1" x14ac:dyDescent="0.2">
      <c r="A21" s="3" t="s">
        <v>20</v>
      </c>
    </row>
    <row r="22" spans="1:1" x14ac:dyDescent="0.2">
      <c r="A22" s="1" t="s">
        <v>21</v>
      </c>
    </row>
    <row r="23" spans="1:1" x14ac:dyDescent="0.2">
      <c r="A23" s="4" t="s">
        <v>22</v>
      </c>
    </row>
    <row r="24" spans="1:1" x14ac:dyDescent="0.2">
      <c r="A24" s="5" t="s">
        <v>23</v>
      </c>
    </row>
    <row r="25" spans="1:1" x14ac:dyDescent="0.2">
      <c r="A25" s="3" t="s">
        <v>24</v>
      </c>
    </row>
    <row r="26" spans="1:1" x14ac:dyDescent="0.2">
      <c r="A26" s="1" t="s">
        <v>25</v>
      </c>
    </row>
    <row r="27" spans="1:1" x14ac:dyDescent="0.2">
      <c r="A27" s="3" t="s">
        <v>26</v>
      </c>
    </row>
    <row r="28" spans="1:1" x14ac:dyDescent="0.2">
      <c r="A28" s="5" t="s">
        <v>27</v>
      </c>
    </row>
    <row r="29" spans="1:1" x14ac:dyDescent="0.2">
      <c r="A29" s="3" t="s">
        <v>28</v>
      </c>
    </row>
    <row r="30" spans="1:1" x14ac:dyDescent="0.2">
      <c r="A30" s="1" t="s">
        <v>29</v>
      </c>
    </row>
    <row r="31" spans="1:1" x14ac:dyDescent="0.2">
      <c r="A31" s="3" t="s">
        <v>30</v>
      </c>
    </row>
    <row r="32" spans="1:1" x14ac:dyDescent="0.2">
      <c r="A32" s="8" t="s">
        <v>31</v>
      </c>
    </row>
    <row r="33" spans="1:1" x14ac:dyDescent="0.2">
      <c r="A33" s="3" t="s">
        <v>32</v>
      </c>
    </row>
    <row r="34" spans="1:1" x14ac:dyDescent="0.2">
      <c r="A34" s="9" t="s">
        <v>33</v>
      </c>
    </row>
    <row r="35" spans="1:1" x14ac:dyDescent="0.2">
      <c r="A35" s="3" t="s">
        <v>34</v>
      </c>
    </row>
    <row r="36" spans="1:1" x14ac:dyDescent="0.2">
      <c r="A36" s="5" t="s">
        <v>35</v>
      </c>
    </row>
    <row r="37" spans="1:1" x14ac:dyDescent="0.2">
      <c r="A37" s="1" t="s">
        <v>36</v>
      </c>
    </row>
    <row r="38" spans="1:1" x14ac:dyDescent="0.2">
      <c r="A38" s="6" t="s">
        <v>37</v>
      </c>
    </row>
    <row r="39" spans="1:1" x14ac:dyDescent="0.2">
      <c r="A39" s="3" t="s">
        <v>38</v>
      </c>
    </row>
    <row r="40" spans="1:1" x14ac:dyDescent="0.2">
      <c r="A40" s="5" t="s">
        <v>39</v>
      </c>
    </row>
    <row r="41" spans="1:1" x14ac:dyDescent="0.2">
      <c r="A41" s="3" t="s">
        <v>40</v>
      </c>
    </row>
    <row r="42" spans="1:1" x14ac:dyDescent="0.2">
      <c r="A42" s="5" t="s">
        <v>41</v>
      </c>
    </row>
    <row r="43" spans="1:1" x14ac:dyDescent="0.2">
      <c r="A43" s="1" t="s">
        <v>42</v>
      </c>
    </row>
    <row r="44" spans="1:1" x14ac:dyDescent="0.2">
      <c r="A44" s="5" t="s">
        <v>43</v>
      </c>
    </row>
    <row r="45" spans="1:1" x14ac:dyDescent="0.2">
      <c r="A45" s="3" t="s">
        <v>44</v>
      </c>
    </row>
    <row r="46" spans="1:1" x14ac:dyDescent="0.2">
      <c r="A46" s="5" t="s">
        <v>45</v>
      </c>
    </row>
    <row r="47" spans="1:1" x14ac:dyDescent="0.2">
      <c r="A47" s="1" t="s">
        <v>46</v>
      </c>
    </row>
    <row r="48" spans="1:1" x14ac:dyDescent="0.2">
      <c r="A48" s="5" t="s">
        <v>47</v>
      </c>
    </row>
    <row r="49" spans="1:1" x14ac:dyDescent="0.2">
      <c r="A49" s="1" t="s">
        <v>48</v>
      </c>
    </row>
    <row r="50" spans="1:1" x14ac:dyDescent="0.2">
      <c r="A50" s="6" t="s">
        <v>49</v>
      </c>
    </row>
    <row r="51" spans="1:1" x14ac:dyDescent="0.2">
      <c r="A51" s="3" t="s">
        <v>50</v>
      </c>
    </row>
    <row r="52" spans="1:1" x14ac:dyDescent="0.2">
      <c r="A52" s="5" t="s">
        <v>51</v>
      </c>
    </row>
    <row r="53" spans="1:1" x14ac:dyDescent="0.2">
      <c r="A53" s="3" t="s">
        <v>52</v>
      </c>
    </row>
    <row r="54" spans="1:1" x14ac:dyDescent="0.2">
      <c r="A54" s="8" t="s">
        <v>53</v>
      </c>
    </row>
    <row r="55" spans="1:1" x14ac:dyDescent="0.2">
      <c r="A55" s="3" t="s">
        <v>54</v>
      </c>
    </row>
    <row r="56" spans="1:1" x14ac:dyDescent="0.2">
      <c r="A56" s="6" t="s">
        <v>55</v>
      </c>
    </row>
    <row r="57" spans="1:1" x14ac:dyDescent="0.2">
      <c r="A57" s="3" t="s">
        <v>56</v>
      </c>
    </row>
    <row r="58" spans="1:1" x14ac:dyDescent="0.2">
      <c r="A58" s="9" t="s">
        <v>57</v>
      </c>
    </row>
    <row r="59" spans="1:1" x14ac:dyDescent="0.2">
      <c r="A59" s="4" t="s">
        <v>58</v>
      </c>
    </row>
    <row r="60" spans="1:1" x14ac:dyDescent="0.2">
      <c r="A60" s="6" t="s">
        <v>59</v>
      </c>
    </row>
    <row r="61" spans="1:1" x14ac:dyDescent="0.2">
      <c r="A61" s="3" t="s">
        <v>60</v>
      </c>
    </row>
    <row r="62" spans="1:1" x14ac:dyDescent="0.2">
      <c r="A62" s="5" t="s">
        <v>61</v>
      </c>
    </row>
    <row r="63" spans="1:1" x14ac:dyDescent="0.2">
      <c r="A63" s="4" t="s">
        <v>62</v>
      </c>
    </row>
    <row r="64" spans="1:1" x14ac:dyDescent="0.2">
      <c r="A64" s="1" t="s">
        <v>63</v>
      </c>
    </row>
    <row r="65" spans="1:1" x14ac:dyDescent="0.2">
      <c r="A65" s="3" t="s">
        <v>64</v>
      </c>
    </row>
    <row r="66" spans="1:1" x14ac:dyDescent="0.2">
      <c r="A66" s="5" t="s">
        <v>65</v>
      </c>
    </row>
    <row r="67" spans="1:1" x14ac:dyDescent="0.2">
      <c r="A67" s="3" t="s">
        <v>66</v>
      </c>
    </row>
    <row r="68" spans="1:1" x14ac:dyDescent="0.2">
      <c r="A68" s="6" t="s">
        <v>67</v>
      </c>
    </row>
    <row r="69" spans="1:1" x14ac:dyDescent="0.2">
      <c r="A69" s="3" t="s">
        <v>68</v>
      </c>
    </row>
    <row r="70" spans="1:1" x14ac:dyDescent="0.2">
      <c r="A70" s="5" t="s">
        <v>69</v>
      </c>
    </row>
    <row r="71" spans="1:1" x14ac:dyDescent="0.2">
      <c r="A71" s="3" t="s">
        <v>70</v>
      </c>
    </row>
    <row r="72" spans="1:1" x14ac:dyDescent="0.2">
      <c r="A72" s="5" t="s">
        <v>71</v>
      </c>
    </row>
    <row r="73" spans="1:1" x14ac:dyDescent="0.2">
      <c r="A73" s="3" t="s">
        <v>72</v>
      </c>
    </row>
    <row r="74" spans="1:1" x14ac:dyDescent="0.2">
      <c r="A74" s="6" t="s">
        <v>73</v>
      </c>
    </row>
    <row r="75" spans="1:1" x14ac:dyDescent="0.2">
      <c r="A75" s="10" t="s">
        <v>74</v>
      </c>
    </row>
    <row r="76" spans="1:1" x14ac:dyDescent="0.2">
      <c r="A76" s="5" t="s">
        <v>75</v>
      </c>
    </row>
    <row r="77" spans="1:1" x14ac:dyDescent="0.2">
      <c r="A77" s="3" t="s">
        <v>76</v>
      </c>
    </row>
    <row r="78" spans="1:1" x14ac:dyDescent="0.2">
      <c r="A78" s="5" t="s">
        <v>77</v>
      </c>
    </row>
    <row r="79" spans="1:1" x14ac:dyDescent="0.2">
      <c r="A79" s="4" t="s">
        <v>78</v>
      </c>
    </row>
    <row r="80" spans="1:1" x14ac:dyDescent="0.2">
      <c r="A80" s="5" t="s">
        <v>79</v>
      </c>
    </row>
    <row r="81" spans="1:1" x14ac:dyDescent="0.2">
      <c r="A81" s="3" t="s">
        <v>80</v>
      </c>
    </row>
    <row r="82" spans="1:1" x14ac:dyDescent="0.2">
      <c r="A82" s="1" t="s">
        <v>81</v>
      </c>
    </row>
    <row r="83" spans="1:1" x14ac:dyDescent="0.2">
      <c r="A83" s="3" t="s">
        <v>82</v>
      </c>
    </row>
    <row r="84" spans="1:1" x14ac:dyDescent="0.2">
      <c r="A84" s="5" t="s">
        <v>83</v>
      </c>
    </row>
    <row r="85" spans="1:1" x14ac:dyDescent="0.2">
      <c r="A85" s="3" t="s">
        <v>84</v>
      </c>
    </row>
    <row r="86" spans="1:1" x14ac:dyDescent="0.2">
      <c r="A86" s="6" t="s">
        <v>85</v>
      </c>
    </row>
    <row r="87" spans="1:1" x14ac:dyDescent="0.2">
      <c r="A87" s="3" t="s">
        <v>86</v>
      </c>
    </row>
    <row r="88" spans="1:1" x14ac:dyDescent="0.2">
      <c r="A88" s="5" t="s">
        <v>87</v>
      </c>
    </row>
    <row r="89" spans="1:1" x14ac:dyDescent="0.2">
      <c r="A89" s="8" t="s">
        <v>88</v>
      </c>
    </row>
    <row r="90" spans="1:1" x14ac:dyDescent="0.2">
      <c r="A90" s="1" t="s">
        <v>89</v>
      </c>
    </row>
    <row r="91" spans="1:1" x14ac:dyDescent="0.2">
      <c r="A91" s="3" t="s">
        <v>90</v>
      </c>
    </row>
    <row r="92" spans="1:1" x14ac:dyDescent="0.2">
      <c r="A92" s="1" t="s">
        <v>91</v>
      </c>
    </row>
    <row r="93" spans="1:1" x14ac:dyDescent="0.2">
      <c r="A93" s="3" t="s">
        <v>92</v>
      </c>
    </row>
    <row r="94" spans="1:1" x14ac:dyDescent="0.2">
      <c r="A94" s="5" t="s">
        <v>93</v>
      </c>
    </row>
    <row r="95" spans="1:1" x14ac:dyDescent="0.2">
      <c r="A95" s="3" t="s">
        <v>94</v>
      </c>
    </row>
    <row r="96" spans="1:1" x14ac:dyDescent="0.2">
      <c r="A96" s="1" t="s">
        <v>95</v>
      </c>
    </row>
    <row r="97" spans="1:1" x14ac:dyDescent="0.2">
      <c r="A97" s="3" t="s">
        <v>96</v>
      </c>
    </row>
    <row r="98" spans="1:1" x14ac:dyDescent="0.2">
      <c r="A98" s="1" t="s">
        <v>97</v>
      </c>
    </row>
    <row r="99" spans="1:1" x14ac:dyDescent="0.2">
      <c r="A99" s="4" t="s">
        <v>98</v>
      </c>
    </row>
    <row r="100" spans="1:1" x14ac:dyDescent="0.2">
      <c r="A100" s="5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A5BF-02D8-8C41-891C-CCF5C6AC1FBF}">
  <dimension ref="C1:AF100"/>
  <sheetViews>
    <sheetView tabSelected="1" topLeftCell="T1" workbookViewId="0">
      <selection activeCell="AF12" sqref="AF12"/>
    </sheetView>
  </sheetViews>
  <sheetFormatPr baseColWidth="10" defaultRowHeight="16" x14ac:dyDescent="0.2"/>
  <cols>
    <col min="14" max="14" width="17.5" bestFit="1" customWidth="1"/>
    <col min="31" max="31" width="18.1640625" bestFit="1" customWidth="1"/>
  </cols>
  <sheetData>
    <row r="1" spans="3:32" x14ac:dyDescent="0.2">
      <c r="C1" s="11">
        <v>123</v>
      </c>
      <c r="D1" s="12" t="s">
        <v>100</v>
      </c>
      <c r="E1" s="12" t="s">
        <v>101</v>
      </c>
      <c r="F1" s="13" t="s">
        <v>102</v>
      </c>
      <c r="G1" s="14" t="s">
        <v>103</v>
      </c>
      <c r="H1" s="14"/>
      <c r="I1" s="14"/>
      <c r="J1" s="15" t="str">
        <f>IF(I1="urban metro",0,IF(I1="","",1))</f>
        <v/>
      </c>
      <c r="K1" s="14" t="s">
        <v>104</v>
      </c>
      <c r="L1" s="14" t="s">
        <v>105</v>
      </c>
      <c r="M1" s="14" t="s">
        <v>106</v>
      </c>
      <c r="N1" s="16">
        <v>9401031528087</v>
      </c>
      <c r="O1" s="17" t="s">
        <v>0</v>
      </c>
      <c r="P1" s="1"/>
      <c r="Q1" s="14" t="s">
        <v>107</v>
      </c>
      <c r="R1" s="14" t="s">
        <v>108</v>
      </c>
      <c r="S1" s="15">
        <f>IF(R1="Female",1, IF(R1="","",0))</f>
        <v>1</v>
      </c>
      <c r="T1" s="18" t="s">
        <v>109</v>
      </c>
      <c r="U1" s="19" t="s">
        <v>110</v>
      </c>
      <c r="V1" s="15">
        <f>IF(U1="Yes",1,IF(U1="","",0))</f>
        <v>1</v>
      </c>
      <c r="W1" s="14" t="s">
        <v>111</v>
      </c>
      <c r="X1" s="15">
        <f>IF(W1="White",0,IF(W1="","",1))</f>
        <v>1</v>
      </c>
      <c r="Y1" s="15" t="e">
        <f>IF(AND([1]!Table1[[#This Row],[SA_citizen_Ans]]=1,[1]!Table1[[#This Row],[Population Group_Ans]]=1),"Black SA","")</f>
        <v>#VALUE!</v>
      </c>
      <c r="Z1" s="14" t="s">
        <v>112</v>
      </c>
      <c r="AA1" s="15">
        <f>IF(Z1="Yes",1,IF(Z1="","",0))</f>
        <v>0</v>
      </c>
      <c r="AB1" s="14" t="s">
        <v>113</v>
      </c>
      <c r="AC1" s="14" t="s">
        <v>114</v>
      </c>
      <c r="AD1" s="15">
        <f>IF(AC1="Over R25 500",0,IF(AC1="","",1))</f>
        <v>1</v>
      </c>
      <c r="AE1" s="14" t="s">
        <v>115</v>
      </c>
      <c r="AF1" s="20" t="s">
        <v>110</v>
      </c>
    </row>
    <row r="2" spans="3:32" x14ac:dyDescent="0.2">
      <c r="C2" s="11">
        <v>197</v>
      </c>
      <c r="D2" s="12" t="s">
        <v>100</v>
      </c>
      <c r="E2" s="12" t="s">
        <v>101</v>
      </c>
      <c r="F2" s="13" t="s">
        <v>116</v>
      </c>
      <c r="G2" s="14" t="s">
        <v>117</v>
      </c>
      <c r="H2" s="14"/>
      <c r="I2" s="14"/>
      <c r="J2" s="15" t="str">
        <f>IF(I2="urban metro",0,IF(I2="","",1))</f>
        <v/>
      </c>
      <c r="K2" s="14" t="s">
        <v>104</v>
      </c>
      <c r="L2" s="14" t="s">
        <v>118</v>
      </c>
      <c r="M2" s="14" t="s">
        <v>119</v>
      </c>
      <c r="N2" s="16">
        <v>7706090773081</v>
      </c>
      <c r="O2" s="21" t="s">
        <v>1</v>
      </c>
      <c r="P2" s="1"/>
      <c r="Q2" s="14" t="s">
        <v>117</v>
      </c>
      <c r="R2" s="14" t="s">
        <v>108</v>
      </c>
      <c r="S2" s="15">
        <f>IF(R2="Female",1, IF(R2="","",0))</f>
        <v>1</v>
      </c>
      <c r="T2" s="18" t="s">
        <v>109</v>
      </c>
      <c r="U2" s="19" t="s">
        <v>110</v>
      </c>
      <c r="V2" s="15">
        <f>IF(U2="Yes",1,IF(U2="","",0))</f>
        <v>1</v>
      </c>
      <c r="W2" s="14" t="s">
        <v>111</v>
      </c>
      <c r="X2" s="15">
        <f>IF(W2="White",0,IF(W2="","",1))</f>
        <v>1</v>
      </c>
      <c r="Y2" s="15" t="e">
        <f>IF(AND([1]!Table1[[#This Row],[SA_citizen_Ans]]=1,[1]!Table1[[#This Row],[Population Group_Ans]]=1),"Black SA","")</f>
        <v>#VALUE!</v>
      </c>
      <c r="Z2" s="14" t="s">
        <v>112</v>
      </c>
      <c r="AA2" s="15">
        <f>IF(Z2="Yes",1,IF(Z2="","",0))</f>
        <v>0</v>
      </c>
      <c r="AB2" s="14" t="s">
        <v>113</v>
      </c>
      <c r="AC2" s="14" t="s">
        <v>120</v>
      </c>
      <c r="AD2" s="15">
        <f>IF(AC2="Over R25 500",0,IF(AC2="","",1))</f>
        <v>1</v>
      </c>
      <c r="AE2" s="14" t="s">
        <v>121</v>
      </c>
      <c r="AF2" s="20" t="s">
        <v>110</v>
      </c>
    </row>
    <row r="3" spans="3:32" x14ac:dyDescent="0.2">
      <c r="C3" s="11"/>
      <c r="D3" s="12" t="s">
        <v>100</v>
      </c>
      <c r="E3" s="12" t="s">
        <v>101</v>
      </c>
      <c r="F3" s="22">
        <v>44671</v>
      </c>
      <c r="G3" s="23" t="s">
        <v>122</v>
      </c>
      <c r="H3" s="23"/>
      <c r="I3" s="24"/>
      <c r="J3" s="15" t="str">
        <f>IF(I3="urban metro",0,IF(I3="","",1))</f>
        <v/>
      </c>
      <c r="K3" s="23" t="s">
        <v>104</v>
      </c>
      <c r="L3" s="23" t="s">
        <v>123</v>
      </c>
      <c r="M3" s="23" t="s">
        <v>124</v>
      </c>
      <c r="N3" s="25">
        <v>7802010540088</v>
      </c>
      <c r="O3" s="3" t="s">
        <v>2</v>
      </c>
      <c r="P3" s="3"/>
      <c r="Q3" s="24" t="s">
        <v>125</v>
      </c>
      <c r="R3" s="23" t="s">
        <v>108</v>
      </c>
      <c r="S3" s="15">
        <f>IF(R3="Female",1, IF(R3="","",0))</f>
        <v>1</v>
      </c>
      <c r="T3" s="23" t="s">
        <v>109</v>
      </c>
      <c r="U3" s="23" t="s">
        <v>110</v>
      </c>
      <c r="V3" s="15">
        <f>IF(U3="Yes",1,IF(U3="","",0))</f>
        <v>1</v>
      </c>
      <c r="W3" s="23" t="s">
        <v>111</v>
      </c>
      <c r="X3" s="15">
        <f>IF(W3="White",0,IF(W3="","",1))</f>
        <v>1</v>
      </c>
      <c r="Y3" s="15" t="str">
        <f>IF(AND([1]!Table1[[#This Row],[SA_citizen_Ans]]=1,[1]!Table1[[#This Row],[Population Group_Ans]]=1),"Black SA","")</f>
        <v>Black SA</v>
      </c>
      <c r="Z3" s="23" t="s">
        <v>112</v>
      </c>
      <c r="AA3" s="15">
        <f>IF(Z3="Yes",1,IF(Z3="","",0))</f>
        <v>0</v>
      </c>
      <c r="AB3" s="23" t="s">
        <v>113</v>
      </c>
      <c r="AC3" s="23" t="s">
        <v>126</v>
      </c>
      <c r="AD3" s="15">
        <f>IF(AC3="Over R25 500",0,IF(AC3="","",1))</f>
        <v>1</v>
      </c>
      <c r="AE3" s="23" t="s">
        <v>121</v>
      </c>
      <c r="AF3" s="20" t="s">
        <v>110</v>
      </c>
    </row>
    <row r="4" spans="3:32" x14ac:dyDescent="0.2">
      <c r="C4" s="11">
        <v>150</v>
      </c>
      <c r="D4" s="12" t="s">
        <v>100</v>
      </c>
      <c r="E4" s="12" t="s">
        <v>101</v>
      </c>
      <c r="F4" s="13" t="s">
        <v>127</v>
      </c>
      <c r="G4" s="14" t="s">
        <v>128</v>
      </c>
      <c r="H4" s="14"/>
      <c r="I4" s="14"/>
      <c r="J4" s="15" t="str">
        <f>IF(I4="urban metro",0,IF(I4="","",1))</f>
        <v/>
      </c>
      <c r="K4" s="14" t="s">
        <v>104</v>
      </c>
      <c r="L4" s="14" t="s">
        <v>129</v>
      </c>
      <c r="M4" s="14" t="s">
        <v>130</v>
      </c>
      <c r="N4" s="16">
        <v>6612115649085</v>
      </c>
      <c r="O4" s="17" t="s">
        <v>3</v>
      </c>
      <c r="P4" s="26"/>
      <c r="Q4" s="14" t="s">
        <v>131</v>
      </c>
      <c r="R4" s="14" t="s">
        <v>132</v>
      </c>
      <c r="S4" s="15">
        <f>IF(R4="Female",1, IF(R4="","",0))</f>
        <v>0</v>
      </c>
      <c r="T4" s="18" t="s">
        <v>133</v>
      </c>
      <c r="U4" s="19" t="s">
        <v>110</v>
      </c>
      <c r="V4" s="15">
        <f>IF(U4="Yes",1,IF(U4="","",0))</f>
        <v>1</v>
      </c>
      <c r="W4" s="14" t="s">
        <v>111</v>
      </c>
      <c r="X4" s="15">
        <f>IF(W4="White",0,IF(W4="","",1))</f>
        <v>1</v>
      </c>
      <c r="Y4" s="15" t="str">
        <f>IF(AND([1]!Table1[[#This Row],[SA_citizen_Ans]]=1,[1]!Table1[[#This Row],[Population Group_Ans]]=1),"Black SA","")</f>
        <v>Black SA</v>
      </c>
      <c r="Z4" s="14" t="s">
        <v>112</v>
      </c>
      <c r="AA4" s="15">
        <f>IF(Z4="Yes",1,IF(Z4="","",0))</f>
        <v>0</v>
      </c>
      <c r="AB4" s="14" t="s">
        <v>113</v>
      </c>
      <c r="AC4" s="14" t="s">
        <v>114</v>
      </c>
      <c r="AD4" s="15">
        <f>IF(AC4="Over R25 500",0,IF(AC4="","",1))</f>
        <v>1</v>
      </c>
      <c r="AE4" s="14" t="s">
        <v>134</v>
      </c>
      <c r="AF4" s="20" t="s">
        <v>110</v>
      </c>
    </row>
    <row r="5" spans="3:32" x14ac:dyDescent="0.2">
      <c r="C5" s="11"/>
      <c r="D5" s="12" t="s">
        <v>100</v>
      </c>
      <c r="E5" s="12" t="s">
        <v>101</v>
      </c>
      <c r="F5" s="22">
        <v>44677</v>
      </c>
      <c r="G5" s="23" t="s">
        <v>117</v>
      </c>
      <c r="H5" s="23"/>
      <c r="I5" s="23"/>
      <c r="J5" s="15" t="str">
        <f>IF(I5="urban metro",0,IF(I5="","",1))</f>
        <v/>
      </c>
      <c r="K5" s="23" t="s">
        <v>104</v>
      </c>
      <c r="L5" s="23" t="s">
        <v>135</v>
      </c>
      <c r="M5" s="23" t="s">
        <v>136</v>
      </c>
      <c r="N5" s="25">
        <v>9310035510084</v>
      </c>
      <c r="O5" s="4" t="s">
        <v>4</v>
      </c>
      <c r="P5" s="3"/>
      <c r="Q5" s="23" t="s">
        <v>137</v>
      </c>
      <c r="R5" s="23" t="s">
        <v>132</v>
      </c>
      <c r="S5" s="15">
        <f>IF(R5="Female",1, IF(R5="","",0))</f>
        <v>0</v>
      </c>
      <c r="T5" s="23" t="s">
        <v>138</v>
      </c>
      <c r="U5" s="23" t="s">
        <v>110</v>
      </c>
      <c r="V5" s="15">
        <f>IF(U5="Yes",1,IF(U5="","",0))</f>
        <v>1</v>
      </c>
      <c r="W5" s="23" t="s">
        <v>111</v>
      </c>
      <c r="X5" s="15">
        <f>IF(W5="White",0,IF(W5="","",1))</f>
        <v>1</v>
      </c>
      <c r="Y5" s="15" t="str">
        <f>IF(AND([1]!Table1[[#This Row],[SA_citizen_Ans]]=1,[1]!Table1[[#This Row],[Population Group_Ans]]=1),"Black SA","")</f>
        <v>Black SA</v>
      </c>
      <c r="Z5" s="23" t="s">
        <v>112</v>
      </c>
      <c r="AA5" s="15">
        <f>IF(Z5="Yes",1,IF(Z5="","",0))</f>
        <v>0</v>
      </c>
      <c r="AB5" s="23" t="s">
        <v>113</v>
      </c>
      <c r="AC5" s="23" t="s">
        <v>120</v>
      </c>
      <c r="AD5" s="15">
        <f>IF(AC5="Over R25 500",0,IF(AC5="","",1))</f>
        <v>1</v>
      </c>
      <c r="AE5" s="23" t="s">
        <v>121</v>
      </c>
      <c r="AF5" s="20" t="s">
        <v>110</v>
      </c>
    </row>
    <row r="6" spans="3:32" x14ac:dyDescent="0.2">
      <c r="C6" s="11"/>
      <c r="D6" s="12" t="s">
        <v>100</v>
      </c>
      <c r="E6" s="12" t="s">
        <v>101</v>
      </c>
      <c r="F6" s="27">
        <v>44707</v>
      </c>
      <c r="G6" s="23" t="s">
        <v>139</v>
      </c>
      <c r="H6" s="12"/>
      <c r="I6" s="20"/>
      <c r="J6" s="15" t="str">
        <f>IF(I6="urban metro",0,IF(I6="","",1))</f>
        <v/>
      </c>
      <c r="K6" s="28" t="s">
        <v>104</v>
      </c>
      <c r="L6" s="23" t="s">
        <v>140</v>
      </c>
      <c r="M6" s="23" t="s">
        <v>141</v>
      </c>
      <c r="N6" s="25">
        <v>9906010472081</v>
      </c>
      <c r="O6" s="3" t="s">
        <v>5</v>
      </c>
      <c r="P6" s="29"/>
      <c r="Q6" s="23" t="s">
        <v>117</v>
      </c>
      <c r="R6" s="23" t="s">
        <v>108</v>
      </c>
      <c r="S6" s="15">
        <f>IF(R6="Female",1, IF(R6="","",0))</f>
        <v>1</v>
      </c>
      <c r="T6" s="23" t="s">
        <v>138</v>
      </c>
      <c r="U6" s="23" t="s">
        <v>110</v>
      </c>
      <c r="V6" s="15">
        <f>IF(U6="Yes",1,IF(U6="","",0))</f>
        <v>1</v>
      </c>
      <c r="W6" s="23" t="s">
        <v>111</v>
      </c>
      <c r="X6" s="15">
        <f>IF(W6="White",0,IF(W6="","",1))</f>
        <v>1</v>
      </c>
      <c r="Y6" s="15" t="str">
        <f>IF(AND([1]!Table1[[#This Row],[SA_citizen_Ans]]=1,[1]!Table1[[#This Row],[Population Group_Ans]]=1),"Black SA","")</f>
        <v>Black SA</v>
      </c>
      <c r="Z6" s="23" t="s">
        <v>112</v>
      </c>
      <c r="AA6" s="15">
        <f>IF(Z6="Yes",1,IF(Z6="","",0))</f>
        <v>0</v>
      </c>
      <c r="AB6" s="23" t="s">
        <v>113</v>
      </c>
      <c r="AC6" s="23" t="s">
        <v>114</v>
      </c>
      <c r="AD6" s="15">
        <f>IF(AC6="Over R25 500",0,IF(AC6="","",1))</f>
        <v>1</v>
      </c>
      <c r="AE6" s="23" t="s">
        <v>121</v>
      </c>
      <c r="AF6" s="20"/>
    </row>
    <row r="7" spans="3:32" x14ac:dyDescent="0.2">
      <c r="C7" s="11">
        <v>83</v>
      </c>
      <c r="D7" s="12" t="s">
        <v>100</v>
      </c>
      <c r="E7" s="12" t="s">
        <v>101</v>
      </c>
      <c r="F7" s="13" t="s">
        <v>102</v>
      </c>
      <c r="G7" s="14" t="s">
        <v>103</v>
      </c>
      <c r="H7" s="14"/>
      <c r="I7" s="14"/>
      <c r="J7" s="15" t="str">
        <f>IF(I7="urban metro",0,IF(I7="","",1))</f>
        <v/>
      </c>
      <c r="K7" s="14" t="s">
        <v>104</v>
      </c>
      <c r="L7" s="14" t="s">
        <v>142</v>
      </c>
      <c r="M7" s="14" t="s">
        <v>143</v>
      </c>
      <c r="N7" s="16">
        <v>6709025650086</v>
      </c>
      <c r="O7" s="17" t="s">
        <v>6</v>
      </c>
      <c r="P7" s="26"/>
      <c r="Q7" s="14" t="s">
        <v>103</v>
      </c>
      <c r="R7" s="14" t="s">
        <v>132</v>
      </c>
      <c r="S7" s="15">
        <f>IF(R7="Female",1, IF(R7="","",0))</f>
        <v>0</v>
      </c>
      <c r="T7" s="18" t="s">
        <v>133</v>
      </c>
      <c r="U7" s="19" t="s">
        <v>110</v>
      </c>
      <c r="V7" s="15">
        <f>IF(U7="Yes",1,IF(U7="","",0))</f>
        <v>1</v>
      </c>
      <c r="W7" s="14" t="s">
        <v>111</v>
      </c>
      <c r="X7" s="15">
        <f>IF(W7="White",0,IF(W7="","",1))</f>
        <v>1</v>
      </c>
      <c r="Y7" s="15" t="str">
        <f>IF(AND([1]!Table1[[#This Row],[SA_citizen_Ans]]=1,[1]!Table1[[#This Row],[Population Group_Ans]]=1),"Black SA","")</f>
        <v>Black SA</v>
      </c>
      <c r="Z7" s="14" t="s">
        <v>112</v>
      </c>
      <c r="AA7" s="15">
        <f>IF(Z7="Yes",1,IF(Z7="","",0))</f>
        <v>0</v>
      </c>
      <c r="AB7" s="14" t="s">
        <v>113</v>
      </c>
      <c r="AC7" s="14" t="s">
        <v>144</v>
      </c>
      <c r="AD7" s="15">
        <f>IF(AC7="Over R25 500",0,IF(AC7="","",1))</f>
        <v>1</v>
      </c>
      <c r="AE7" s="14" t="s">
        <v>134</v>
      </c>
      <c r="AF7" s="20" t="s">
        <v>110</v>
      </c>
    </row>
    <row r="8" spans="3:32" x14ac:dyDescent="0.2">
      <c r="C8" s="11"/>
      <c r="D8" s="12" t="s">
        <v>100</v>
      </c>
      <c r="E8" s="12" t="s">
        <v>101</v>
      </c>
      <c r="F8" s="30">
        <v>44699</v>
      </c>
      <c r="G8" s="28" t="s">
        <v>145</v>
      </c>
      <c r="H8" s="12"/>
      <c r="I8" s="20"/>
      <c r="J8" s="15" t="str">
        <f>IF(I8="urban metro",0,IF(I8="","",1))</f>
        <v/>
      </c>
      <c r="K8" s="28" t="s">
        <v>104</v>
      </c>
      <c r="L8" s="23" t="s">
        <v>146</v>
      </c>
      <c r="M8" s="23" t="s">
        <v>147</v>
      </c>
      <c r="N8" s="25">
        <v>9403236189087</v>
      </c>
      <c r="O8" s="4" t="s">
        <v>7</v>
      </c>
      <c r="P8" s="3"/>
      <c r="Q8" s="23" t="s">
        <v>145</v>
      </c>
      <c r="R8" s="23" t="s">
        <v>132</v>
      </c>
      <c r="S8" s="15">
        <f>IF(R8="Female",1, IF(R8="","",0))</f>
        <v>0</v>
      </c>
      <c r="T8" s="23" t="s">
        <v>138</v>
      </c>
      <c r="U8" s="23" t="s">
        <v>110</v>
      </c>
      <c r="V8" s="15">
        <f>IF(U8="Yes",1,IF(U8="","",0))</f>
        <v>1</v>
      </c>
      <c r="W8" s="23" t="s">
        <v>111</v>
      </c>
      <c r="X8" s="15">
        <f>IF(W8="White",0,IF(W8="","",1))</f>
        <v>1</v>
      </c>
      <c r="Y8" s="15" t="str">
        <f>IF(AND([1]!Table1[[#This Row],[SA_citizen_Ans]]=1,[1]!Table1[[#This Row],[Population Group_Ans]]=1),"Black SA","")</f>
        <v>Black SA</v>
      </c>
      <c r="Z8" s="23" t="s">
        <v>112</v>
      </c>
      <c r="AA8" s="15">
        <f>IF(Z8="Yes",1,IF(Z8="","",0))</f>
        <v>0</v>
      </c>
      <c r="AB8" s="23" t="s">
        <v>148</v>
      </c>
      <c r="AC8" s="23" t="s">
        <v>114</v>
      </c>
      <c r="AD8" s="15">
        <f>IF(AC8="Over R25 500",0,IF(AC8="","",1))</f>
        <v>1</v>
      </c>
      <c r="AE8" s="23" t="s">
        <v>115</v>
      </c>
      <c r="AF8" s="20"/>
    </row>
    <row r="9" spans="3:32" x14ac:dyDescent="0.2">
      <c r="C9" s="11">
        <v>222</v>
      </c>
      <c r="D9" s="12" t="s">
        <v>100</v>
      </c>
      <c r="E9" s="12" t="s">
        <v>101</v>
      </c>
      <c r="F9" s="13" t="s">
        <v>116</v>
      </c>
      <c r="G9" s="14" t="s">
        <v>117</v>
      </c>
      <c r="H9" s="14"/>
      <c r="I9" s="14"/>
      <c r="J9" s="15" t="str">
        <f>IF(I9="urban metro",0,IF(I9="","",1))</f>
        <v/>
      </c>
      <c r="K9" s="14" t="s">
        <v>104</v>
      </c>
      <c r="L9" s="14" t="s">
        <v>149</v>
      </c>
      <c r="M9" s="14" t="s">
        <v>150</v>
      </c>
      <c r="N9" s="16">
        <v>6604300239087</v>
      </c>
      <c r="O9" s="17" t="s">
        <v>8</v>
      </c>
      <c r="P9" s="26"/>
      <c r="Q9" s="14" t="s">
        <v>117</v>
      </c>
      <c r="R9" s="14" t="s">
        <v>108</v>
      </c>
      <c r="S9" s="15">
        <f>IF(R9="Female",1, IF(R9="","",0))</f>
        <v>1</v>
      </c>
      <c r="T9" s="18" t="s">
        <v>133</v>
      </c>
      <c r="U9" s="19" t="s">
        <v>110</v>
      </c>
      <c r="V9" s="15">
        <f>IF(U9="Yes",1,IF(U9="","",0))</f>
        <v>1</v>
      </c>
      <c r="W9" s="14" t="s">
        <v>111</v>
      </c>
      <c r="X9" s="15">
        <f>IF(W9="White",0,IF(W9="","",1))</f>
        <v>1</v>
      </c>
      <c r="Y9" s="15" t="str">
        <f>IF(AND([1]!Table1[[#This Row],[SA_citizen_Ans]]=1,[1]!Table1[[#This Row],[Population Group_Ans]]=1),"Black SA","")</f>
        <v>Black SA</v>
      </c>
      <c r="Z9" s="14" t="s">
        <v>112</v>
      </c>
      <c r="AA9" s="15">
        <f>IF(Z9="Yes",1,IF(Z9="","",0))</f>
        <v>0</v>
      </c>
      <c r="AB9" s="14" t="s">
        <v>113</v>
      </c>
      <c r="AC9" s="14" t="s">
        <v>120</v>
      </c>
      <c r="AD9" s="15">
        <f>IF(AC9="Over R25 500",0,IF(AC9="","",1))</f>
        <v>1</v>
      </c>
      <c r="AE9" s="14" t="s">
        <v>121</v>
      </c>
      <c r="AF9" s="20" t="s">
        <v>110</v>
      </c>
    </row>
    <row r="10" spans="3:32" x14ac:dyDescent="0.2">
      <c r="C10" s="11"/>
      <c r="D10" s="12" t="s">
        <v>100</v>
      </c>
      <c r="E10" s="12" t="s">
        <v>101</v>
      </c>
      <c r="F10" s="22">
        <v>44671</v>
      </c>
      <c r="G10" s="23" t="s">
        <v>151</v>
      </c>
      <c r="H10" s="23"/>
      <c r="I10" s="23"/>
      <c r="J10" s="15" t="str">
        <f>IF(I10="urban metro",0,IF(I10="","",1))</f>
        <v/>
      </c>
      <c r="K10" s="23" t="s">
        <v>104</v>
      </c>
      <c r="L10" s="23" t="s">
        <v>152</v>
      </c>
      <c r="M10" s="23" t="s">
        <v>153</v>
      </c>
      <c r="N10" s="25">
        <v>9709146106080</v>
      </c>
      <c r="O10" s="3" t="s">
        <v>9</v>
      </c>
      <c r="P10" s="31"/>
      <c r="Q10" s="23" t="s">
        <v>151</v>
      </c>
      <c r="R10" s="23" t="s">
        <v>132</v>
      </c>
      <c r="S10" s="15">
        <f>IF(R10="Female",1, IF(R10="","",0))</f>
        <v>0</v>
      </c>
      <c r="T10" s="23" t="s">
        <v>138</v>
      </c>
      <c r="U10" s="23" t="s">
        <v>110</v>
      </c>
      <c r="V10" s="15">
        <f>IF(U10="Yes",1,IF(U10="","",0))</f>
        <v>1</v>
      </c>
      <c r="W10" s="23" t="s">
        <v>111</v>
      </c>
      <c r="X10" s="15">
        <f>IF(W10="White",0,IF(W10="","",1))</f>
        <v>1</v>
      </c>
      <c r="Y10" s="15" t="str">
        <f>IF(AND([1]!Table1[[#This Row],[SA_citizen_Ans]]=1,[1]!Table1[[#This Row],[Population Group_Ans]]=1),"Black SA","")</f>
        <v>Black SA</v>
      </c>
      <c r="Z10" s="23" t="s">
        <v>112</v>
      </c>
      <c r="AA10" s="15">
        <f>IF(Z10="Yes",1,IF(Z10="","",0))</f>
        <v>0</v>
      </c>
      <c r="AB10" s="23" t="s">
        <v>113</v>
      </c>
      <c r="AC10" s="23" t="s">
        <v>114</v>
      </c>
      <c r="AD10" s="15">
        <f>IF(AC10="Over R25 500",0,IF(AC10="","",1))</f>
        <v>1</v>
      </c>
      <c r="AE10" s="23" t="s">
        <v>121</v>
      </c>
      <c r="AF10" s="20" t="s">
        <v>110</v>
      </c>
    </row>
    <row r="11" spans="3:32" x14ac:dyDescent="0.2">
      <c r="C11" s="11">
        <v>216</v>
      </c>
      <c r="D11" s="12" t="s">
        <v>100</v>
      </c>
      <c r="E11" s="12" t="s">
        <v>101</v>
      </c>
      <c r="F11" s="13" t="s">
        <v>116</v>
      </c>
      <c r="G11" s="14" t="s">
        <v>117</v>
      </c>
      <c r="H11" s="14"/>
      <c r="I11" s="14"/>
      <c r="J11" s="15" t="str">
        <f>IF(I11="urban metro",0,IF(I11="","",1))</f>
        <v/>
      </c>
      <c r="K11" s="14" t="s">
        <v>104</v>
      </c>
      <c r="L11" s="14" t="s">
        <v>154</v>
      </c>
      <c r="M11" s="14" t="s">
        <v>155</v>
      </c>
      <c r="N11" s="16">
        <v>6305280590081</v>
      </c>
      <c r="O11" s="17" t="s">
        <v>10</v>
      </c>
      <c r="P11" s="26"/>
      <c r="Q11" s="14" t="s">
        <v>139</v>
      </c>
      <c r="R11" s="14" t="s">
        <v>108</v>
      </c>
      <c r="S11" s="15">
        <f>IF(R11="Female",1, IF(R11="","",0))</f>
        <v>1</v>
      </c>
      <c r="T11" s="18" t="s">
        <v>133</v>
      </c>
      <c r="U11" s="19" t="s">
        <v>110</v>
      </c>
      <c r="V11" s="15">
        <f>IF(U11="Yes",1,IF(U11="","",0))</f>
        <v>1</v>
      </c>
      <c r="W11" s="14" t="s">
        <v>111</v>
      </c>
      <c r="X11" s="15">
        <f>IF(W11="White",0,IF(W11="","",1))</f>
        <v>1</v>
      </c>
      <c r="Y11" s="15" t="str">
        <f>IF(AND([1]!Table1[[#This Row],[SA_citizen_Ans]]=1,[1]!Table1[[#This Row],[Population Group_Ans]]=1),"Black SA","")</f>
        <v>Black SA</v>
      </c>
      <c r="Z11" s="14" t="s">
        <v>112</v>
      </c>
      <c r="AA11" s="15">
        <f>IF(Z11="Yes",1,IF(Z11="","",0))</f>
        <v>0</v>
      </c>
      <c r="AB11" s="14" t="s">
        <v>113</v>
      </c>
      <c r="AC11" s="32" t="s">
        <v>120</v>
      </c>
      <c r="AD11" s="15">
        <f>IF(AC11="Over R25 500",0,IF(AC11="","",1))</f>
        <v>1</v>
      </c>
      <c r="AE11" s="14" t="s">
        <v>121</v>
      </c>
      <c r="AF11" s="20" t="s">
        <v>110</v>
      </c>
    </row>
    <row r="12" spans="3:32" x14ac:dyDescent="0.2">
      <c r="C12" s="11"/>
      <c r="D12" s="12" t="s">
        <v>100</v>
      </c>
      <c r="E12" s="12" t="s">
        <v>101</v>
      </c>
      <c r="F12" s="33">
        <v>44662</v>
      </c>
      <c r="G12" s="34" t="s">
        <v>151</v>
      </c>
      <c r="H12" s="34"/>
      <c r="I12" s="34"/>
      <c r="J12" s="15" t="str">
        <f>IF(I12="urban metro",0,IF(I12="","",1))</f>
        <v/>
      </c>
      <c r="K12" s="34" t="s">
        <v>104</v>
      </c>
      <c r="L12" s="34" t="s">
        <v>156</v>
      </c>
      <c r="M12" s="35" t="s">
        <v>157</v>
      </c>
      <c r="N12" s="36">
        <v>9605165846089</v>
      </c>
      <c r="O12" s="10" t="s">
        <v>11</v>
      </c>
      <c r="P12" s="10"/>
      <c r="Q12" s="34" t="s">
        <v>151</v>
      </c>
      <c r="R12" s="34" t="s">
        <v>132</v>
      </c>
      <c r="S12" s="15">
        <f>IF(R12="Female",1, IF(R12="","",0))</f>
        <v>0</v>
      </c>
      <c r="T12" s="34" t="s">
        <v>138</v>
      </c>
      <c r="U12" s="34" t="s">
        <v>110</v>
      </c>
      <c r="V12" s="15">
        <f>IF(U12="Yes",1,IF(U12="","",0))</f>
        <v>1</v>
      </c>
      <c r="W12" s="34" t="s">
        <v>111</v>
      </c>
      <c r="X12" s="15">
        <f>IF(W12="White",0,IF(W12="","",1))</f>
        <v>1</v>
      </c>
      <c r="Y12" s="15" t="str">
        <f>IF(AND([1]!Table1[[#This Row],[SA_citizen_Ans]]=1,[1]!Table1[[#This Row],[Population Group_Ans]]=1),"Black SA","")</f>
        <v>Black SA</v>
      </c>
      <c r="Z12" s="34" t="s">
        <v>112</v>
      </c>
      <c r="AA12" s="15">
        <f>IF(Z12="Yes",1,IF(Z12="","",0))</f>
        <v>0</v>
      </c>
      <c r="AB12" s="34" t="s">
        <v>158</v>
      </c>
      <c r="AC12" s="37" t="s">
        <v>159</v>
      </c>
      <c r="AD12" s="15">
        <f>IF(AC12="Over R25 500",0,IF(AC12="","",1))</f>
        <v>1</v>
      </c>
      <c r="AE12" s="34" t="s">
        <v>115</v>
      </c>
      <c r="AF12" s="20" t="s">
        <v>110</v>
      </c>
    </row>
    <row r="13" spans="3:32" x14ac:dyDescent="0.2">
      <c r="C13" s="11"/>
      <c r="D13" s="12" t="s">
        <v>100</v>
      </c>
      <c r="E13" s="12" t="s">
        <v>101</v>
      </c>
      <c r="F13" s="30">
        <v>44699</v>
      </c>
      <c r="G13" s="28" t="s">
        <v>145</v>
      </c>
      <c r="H13" s="12"/>
      <c r="I13" s="20"/>
      <c r="J13" s="15" t="str">
        <f>IF(I13="urban metro",0,IF(I13="","",1))</f>
        <v/>
      </c>
      <c r="K13" s="28" t="s">
        <v>104</v>
      </c>
      <c r="L13" s="23" t="s">
        <v>160</v>
      </c>
      <c r="M13" s="23" t="s">
        <v>161</v>
      </c>
      <c r="N13" s="25">
        <v>7812155513089</v>
      </c>
      <c r="O13" s="4" t="s">
        <v>12</v>
      </c>
      <c r="P13" s="29" t="s">
        <v>162</v>
      </c>
      <c r="Q13" s="23" t="s">
        <v>145</v>
      </c>
      <c r="R13" s="23" t="s">
        <v>132</v>
      </c>
      <c r="S13" s="15">
        <f>IF(R13="Female",1, IF(R13="","",0))</f>
        <v>0</v>
      </c>
      <c r="T13" s="23" t="s">
        <v>109</v>
      </c>
      <c r="U13" s="23" t="s">
        <v>110</v>
      </c>
      <c r="V13" s="15">
        <f>IF(U13="Yes",1,IF(U13="","",0))</f>
        <v>1</v>
      </c>
      <c r="W13" s="23" t="s">
        <v>111</v>
      </c>
      <c r="X13" s="15">
        <f>IF(W13="White",0,IF(W13="","",1))</f>
        <v>1</v>
      </c>
      <c r="Y13" s="15" t="str">
        <f>IF(AND([1]!Table1[[#This Row],[SA_citizen_Ans]]=1,[1]!Table1[[#This Row],[Population Group_Ans]]=1),"Black SA","")</f>
        <v>Black SA</v>
      </c>
      <c r="Z13" s="23" t="s">
        <v>112</v>
      </c>
      <c r="AA13" s="15">
        <f>IF(Z13="Yes",1,IF(Z13="","",0))</f>
        <v>0</v>
      </c>
      <c r="AB13" s="23" t="s">
        <v>113</v>
      </c>
      <c r="AC13" s="23" t="s">
        <v>120</v>
      </c>
      <c r="AD13" s="15">
        <f>IF(AC13="Over R25 500",0,IF(AC13="","",1))</f>
        <v>1</v>
      </c>
      <c r="AE13" s="23" t="s">
        <v>121</v>
      </c>
      <c r="AF13" s="20"/>
    </row>
    <row r="14" spans="3:32" x14ac:dyDescent="0.2">
      <c r="C14" s="11"/>
      <c r="D14" s="12" t="s">
        <v>100</v>
      </c>
      <c r="E14" s="12" t="s">
        <v>101</v>
      </c>
      <c r="F14" s="27">
        <v>44706</v>
      </c>
      <c r="G14" s="23" t="s">
        <v>163</v>
      </c>
      <c r="H14" s="12"/>
      <c r="I14" s="20"/>
      <c r="J14" s="15" t="str">
        <f>IF(I14="urban metro",0,IF(I14="","",1))</f>
        <v/>
      </c>
      <c r="K14" s="23" t="s">
        <v>104</v>
      </c>
      <c r="L14" s="23" t="s">
        <v>164</v>
      </c>
      <c r="M14" s="23" t="s">
        <v>165</v>
      </c>
      <c r="N14" s="25">
        <v>9706075122088</v>
      </c>
      <c r="O14" s="3" t="s">
        <v>13</v>
      </c>
      <c r="P14" s="29"/>
      <c r="Q14" s="23" t="s">
        <v>166</v>
      </c>
      <c r="R14" s="23" t="s">
        <v>132</v>
      </c>
      <c r="S14" s="15">
        <f>IF(R14="Female",1, IF(R14="","",0))</f>
        <v>0</v>
      </c>
      <c r="T14" s="38" t="s">
        <v>138</v>
      </c>
      <c r="U14" s="23" t="s">
        <v>110</v>
      </c>
      <c r="V14" s="15">
        <f>IF(U14="Yes",1,IF(U14="","",0))</f>
        <v>1</v>
      </c>
      <c r="W14" s="23" t="s">
        <v>111</v>
      </c>
      <c r="X14" s="15">
        <f>IF(W14="White",0,IF(W14="","",1))</f>
        <v>1</v>
      </c>
      <c r="Y14" s="15" t="str">
        <f>IF(AND([1]!Table1[[#This Row],[SA_citizen_Ans]]=1,[1]!Table1[[#This Row],[Population Group_Ans]]=1),"Black SA","")</f>
        <v>Black SA</v>
      </c>
      <c r="Z14" s="23" t="s">
        <v>112</v>
      </c>
      <c r="AA14" s="15">
        <f>IF(Z14="Yes",1,IF(Z14="","",0))</f>
        <v>0</v>
      </c>
      <c r="AB14" s="23" t="s">
        <v>113</v>
      </c>
      <c r="AC14" s="23" t="s">
        <v>114</v>
      </c>
      <c r="AD14" s="15">
        <f>IF(AC14="Over R25 500",0,IF(AC14="","",1))</f>
        <v>1</v>
      </c>
      <c r="AE14" s="23" t="s">
        <v>121</v>
      </c>
      <c r="AF14" s="20"/>
    </row>
    <row r="15" spans="3:32" x14ac:dyDescent="0.2">
      <c r="C15" s="11"/>
      <c r="D15" s="12" t="s">
        <v>100</v>
      </c>
      <c r="E15" s="12" t="s">
        <v>101</v>
      </c>
      <c r="F15" s="30">
        <v>44672</v>
      </c>
      <c r="G15" s="23" t="s">
        <v>151</v>
      </c>
      <c r="H15" s="23"/>
      <c r="I15" s="23"/>
      <c r="J15" s="15" t="str">
        <f>IF(I15="urban metro",0,IF(I15="","",1))</f>
        <v/>
      </c>
      <c r="K15" s="23" t="s">
        <v>104</v>
      </c>
      <c r="L15" s="23" t="s">
        <v>167</v>
      </c>
      <c r="M15" s="23" t="s">
        <v>168</v>
      </c>
      <c r="N15" s="25">
        <v>6412250114080</v>
      </c>
      <c r="O15" s="3" t="s">
        <v>14</v>
      </c>
      <c r="P15" s="29"/>
      <c r="Q15" s="23" t="s">
        <v>151</v>
      </c>
      <c r="R15" s="23" t="s">
        <v>108</v>
      </c>
      <c r="S15" s="15">
        <f>IF(R15="Female",1, IF(R15="","",0))</f>
        <v>1</v>
      </c>
      <c r="T15" s="23" t="s">
        <v>133</v>
      </c>
      <c r="U15" s="23" t="s">
        <v>110</v>
      </c>
      <c r="V15" s="15">
        <f>IF(U15="Yes",1,IF(U15="","",0))</f>
        <v>1</v>
      </c>
      <c r="W15" s="23" t="s">
        <v>111</v>
      </c>
      <c r="X15" s="15">
        <f>IF(W15="White",0,IF(W15="","",1))</f>
        <v>1</v>
      </c>
      <c r="Y15" s="15" t="str">
        <f>IF(AND([1]!Table1[[#This Row],[SA_citizen_Ans]]=1,[1]!Table1[[#This Row],[Population Group_Ans]]=1),"Black SA","")</f>
        <v>Black SA</v>
      </c>
      <c r="Z15" s="23" t="s">
        <v>112</v>
      </c>
      <c r="AA15" s="15">
        <f>IF(Z15="Yes",1,IF(Z15="","",0))</f>
        <v>0</v>
      </c>
      <c r="AB15" s="23" t="s">
        <v>113</v>
      </c>
      <c r="AC15" s="23" t="s">
        <v>126</v>
      </c>
      <c r="AD15" s="15">
        <f>IF(AC15="Over R25 500",0,IF(AC15="","",1))</f>
        <v>1</v>
      </c>
      <c r="AE15" s="23" t="s">
        <v>121</v>
      </c>
      <c r="AF15" s="20" t="s">
        <v>110</v>
      </c>
    </row>
    <row r="16" spans="3:32" x14ac:dyDescent="0.2">
      <c r="C16" s="11"/>
      <c r="D16" s="12" t="s">
        <v>100</v>
      </c>
      <c r="E16" s="12" t="s">
        <v>101</v>
      </c>
      <c r="F16" s="33">
        <v>44664</v>
      </c>
      <c r="G16" s="39" t="s">
        <v>151</v>
      </c>
      <c r="H16" s="39"/>
      <c r="I16" s="39"/>
      <c r="J16" s="15" t="str">
        <f>IF(I16="urban metro",0,IF(I16="","",1))</f>
        <v/>
      </c>
      <c r="K16" s="39" t="s">
        <v>104</v>
      </c>
      <c r="L16" s="39" t="s">
        <v>169</v>
      </c>
      <c r="M16" s="39" t="s">
        <v>170</v>
      </c>
      <c r="N16" s="25">
        <v>9404205812089</v>
      </c>
      <c r="O16" s="4" t="s">
        <v>15</v>
      </c>
      <c r="P16" s="40"/>
      <c r="Q16" s="39" t="s">
        <v>151</v>
      </c>
      <c r="R16" s="39" t="s">
        <v>132</v>
      </c>
      <c r="S16" s="15">
        <f>IF(R16="Female",1, IF(R16="","",0))</f>
        <v>0</v>
      </c>
      <c r="T16" s="39" t="s">
        <v>138</v>
      </c>
      <c r="U16" s="39" t="s">
        <v>110</v>
      </c>
      <c r="V16" s="15">
        <f>IF(U16="Yes",1,IF(U16="","",0))</f>
        <v>1</v>
      </c>
      <c r="W16" s="39" t="s">
        <v>111</v>
      </c>
      <c r="X16" s="15">
        <f>IF(W16="White",0,IF(W16="","",1))</f>
        <v>1</v>
      </c>
      <c r="Y16" s="15" t="str">
        <f>IF(AND([1]!Table1[[#This Row],[SA_citizen_Ans]]=1,[1]!Table1[[#This Row],[Population Group_Ans]]=1),"Black SA","")</f>
        <v>Black SA</v>
      </c>
      <c r="Z16" s="39" t="s">
        <v>112</v>
      </c>
      <c r="AA16" s="15">
        <f>IF(Z16="Yes",1,IF(Z16="","",0))</f>
        <v>0</v>
      </c>
      <c r="AB16" s="39" t="s">
        <v>148</v>
      </c>
      <c r="AC16" s="39" t="s">
        <v>114</v>
      </c>
      <c r="AD16" s="15">
        <f>IF(AC16="Over R25 500",0,IF(AC16="","",1))</f>
        <v>1</v>
      </c>
      <c r="AE16" s="39" t="s">
        <v>121</v>
      </c>
      <c r="AF16" s="20" t="s">
        <v>110</v>
      </c>
    </row>
    <row r="17" spans="3:32" x14ac:dyDescent="0.2">
      <c r="C17" s="11"/>
      <c r="D17" s="12" t="s">
        <v>100</v>
      </c>
      <c r="E17" s="12" t="s">
        <v>101</v>
      </c>
      <c r="F17" s="22">
        <v>44671</v>
      </c>
      <c r="G17" s="23" t="s">
        <v>122</v>
      </c>
      <c r="H17" s="23"/>
      <c r="I17" s="23"/>
      <c r="J17" s="15" t="str">
        <f>IF(I17="urban metro",0,IF(I17="","",1))</f>
        <v/>
      </c>
      <c r="K17" s="23" t="s">
        <v>104</v>
      </c>
      <c r="L17" s="23" t="s">
        <v>171</v>
      </c>
      <c r="M17" s="23" t="s">
        <v>172</v>
      </c>
      <c r="N17" s="25">
        <v>8412165592089</v>
      </c>
      <c r="O17" s="3" t="s">
        <v>16</v>
      </c>
      <c r="P17" s="29"/>
      <c r="Q17" s="23" t="s">
        <v>151</v>
      </c>
      <c r="R17" s="23" t="s">
        <v>132</v>
      </c>
      <c r="S17" s="15">
        <f>IF(R17="Female",1, IF(R17="","",0))</f>
        <v>0</v>
      </c>
      <c r="T17" s="23" t="s">
        <v>109</v>
      </c>
      <c r="U17" s="23" t="s">
        <v>110</v>
      </c>
      <c r="V17" s="15">
        <f>IF(U17="Yes",1,IF(U17="","",0))</f>
        <v>1</v>
      </c>
      <c r="W17" s="23" t="s">
        <v>111</v>
      </c>
      <c r="X17" s="15">
        <f>IF(W17="White",0,IF(W17="","",1))</f>
        <v>1</v>
      </c>
      <c r="Y17" s="15" t="str">
        <f>IF(AND([1]!Table1[[#This Row],[SA_citizen_Ans]]=1,[1]!Table1[[#This Row],[Population Group_Ans]]=1),"Black SA","")</f>
        <v>Black SA</v>
      </c>
      <c r="Z17" s="23" t="s">
        <v>112</v>
      </c>
      <c r="AA17" s="15">
        <f>IF(Z17="Yes",1,IF(Z17="","",0))</f>
        <v>0</v>
      </c>
      <c r="AB17" s="23" t="s">
        <v>113</v>
      </c>
      <c r="AC17" s="23" t="s">
        <v>120</v>
      </c>
      <c r="AD17" s="15">
        <f>IF(AC17="Over R25 500",0,IF(AC17="","",1))</f>
        <v>1</v>
      </c>
      <c r="AE17" s="23" t="s">
        <v>121</v>
      </c>
      <c r="AF17" s="20" t="s">
        <v>110</v>
      </c>
    </row>
    <row r="18" spans="3:32" x14ac:dyDescent="0.2">
      <c r="C18" s="11">
        <v>275</v>
      </c>
      <c r="D18" s="12" t="s">
        <v>100</v>
      </c>
      <c r="E18" s="12" t="s">
        <v>101</v>
      </c>
      <c r="F18" s="13" t="s">
        <v>173</v>
      </c>
      <c r="G18" s="14" t="s">
        <v>103</v>
      </c>
      <c r="H18" s="14"/>
      <c r="I18" s="14"/>
      <c r="J18" s="15" t="str">
        <f>IF(I18="urban metro",0,IF(I18="","",1))</f>
        <v/>
      </c>
      <c r="K18" s="14" t="s">
        <v>104</v>
      </c>
      <c r="L18" s="14" t="s">
        <v>174</v>
      </c>
      <c r="M18" s="14" t="s">
        <v>175</v>
      </c>
      <c r="N18" s="16">
        <v>9206291050080</v>
      </c>
      <c r="O18" s="17" t="s">
        <v>17</v>
      </c>
      <c r="P18" s="1"/>
      <c r="Q18" s="14" t="s">
        <v>107</v>
      </c>
      <c r="R18" s="14" t="s">
        <v>108</v>
      </c>
      <c r="S18" s="15">
        <f>IF(R18="Female",1, IF(R18="","",0))</f>
        <v>1</v>
      </c>
      <c r="T18" s="18" t="s">
        <v>138</v>
      </c>
      <c r="U18" s="19" t="s">
        <v>110</v>
      </c>
      <c r="V18" s="15">
        <f>IF(U18="Yes",1,IF(U18="","",0))</f>
        <v>1</v>
      </c>
      <c r="W18" s="14" t="s">
        <v>111</v>
      </c>
      <c r="X18" s="15">
        <f>IF(W18="White",0,IF(W18="","",1))</f>
        <v>1</v>
      </c>
      <c r="Y18" s="15" t="str">
        <f>IF(AND([1]!Table1[[#This Row],[SA_citizen_Ans]]=1,[1]!Table1[[#This Row],[Population Group_Ans]]=1),"Black SA","")</f>
        <v>Black SA</v>
      </c>
      <c r="Z18" s="14" t="s">
        <v>112</v>
      </c>
      <c r="AA18" s="15">
        <f>IF(Z18="Yes",1,IF(Z18="","",0))</f>
        <v>0</v>
      </c>
      <c r="AB18" s="14" t="s">
        <v>113</v>
      </c>
      <c r="AC18" s="14" t="s">
        <v>114</v>
      </c>
      <c r="AD18" s="15">
        <f>IF(AC18="Over R25 500",0,IF(AC18="","",1))</f>
        <v>1</v>
      </c>
      <c r="AE18" s="14" t="s">
        <v>121</v>
      </c>
      <c r="AF18" s="20" t="s">
        <v>110</v>
      </c>
    </row>
    <row r="19" spans="3:32" x14ac:dyDescent="0.2">
      <c r="C19" s="11"/>
      <c r="D19" s="12" t="s">
        <v>100</v>
      </c>
      <c r="E19" s="12" t="s">
        <v>101</v>
      </c>
      <c r="F19" s="22">
        <v>44677</v>
      </c>
      <c r="G19" s="23" t="s">
        <v>117</v>
      </c>
      <c r="H19" s="23"/>
      <c r="I19" s="23"/>
      <c r="J19" s="15" t="str">
        <f>IF(I19="urban metro",0,IF(I19="","",1))</f>
        <v/>
      </c>
      <c r="K19" s="23" t="s">
        <v>104</v>
      </c>
      <c r="L19" s="23" t="s">
        <v>176</v>
      </c>
      <c r="M19" s="23" t="s">
        <v>177</v>
      </c>
      <c r="N19" s="41">
        <v>7909270981082</v>
      </c>
      <c r="O19" s="4" t="s">
        <v>18</v>
      </c>
      <c r="P19" s="29"/>
      <c r="Q19" s="23" t="s">
        <v>178</v>
      </c>
      <c r="R19" s="23" t="s">
        <v>108</v>
      </c>
      <c r="S19" s="15">
        <f>IF(R19="Female",1, IF(R19="","",0))</f>
        <v>1</v>
      </c>
      <c r="T19" s="23" t="s">
        <v>109</v>
      </c>
      <c r="U19" s="23" t="s">
        <v>110</v>
      </c>
      <c r="V19" s="15">
        <f>IF(U19="Yes",1,IF(U19="","",0))</f>
        <v>1</v>
      </c>
      <c r="W19" s="23" t="s">
        <v>111</v>
      </c>
      <c r="X19" s="15">
        <f>IF(W19="White",0,IF(W19="","",1))</f>
        <v>1</v>
      </c>
      <c r="Y19" s="15" t="str">
        <f>IF(AND([1]!Table1[[#This Row],[SA_citizen_Ans]]=1,[1]!Table1[[#This Row],[Population Group_Ans]]=1),"Black SA","")</f>
        <v>Black SA</v>
      </c>
      <c r="Z19" s="23" t="s">
        <v>112</v>
      </c>
      <c r="AA19" s="15">
        <f>IF(Z19="Yes",1,IF(Z19="","",0))</f>
        <v>0</v>
      </c>
      <c r="AB19" s="23" t="s">
        <v>113</v>
      </c>
      <c r="AC19" s="23" t="s">
        <v>120</v>
      </c>
      <c r="AD19" s="15">
        <f>IF(AC19="Over R25 500",0,IF(AC19="","",1))</f>
        <v>1</v>
      </c>
      <c r="AE19" s="23" t="s">
        <v>121</v>
      </c>
      <c r="AF19" s="20" t="s">
        <v>110</v>
      </c>
    </row>
    <row r="20" spans="3:32" x14ac:dyDescent="0.2">
      <c r="C20" s="11">
        <v>167</v>
      </c>
      <c r="D20" s="12" t="s">
        <v>100</v>
      </c>
      <c r="E20" s="12" t="s">
        <v>101</v>
      </c>
      <c r="F20" s="13" t="s">
        <v>127</v>
      </c>
      <c r="G20" s="14" t="s">
        <v>128</v>
      </c>
      <c r="H20" s="14"/>
      <c r="I20" s="14"/>
      <c r="J20" s="15" t="str">
        <f>IF(I20="urban metro",0,IF(I20="","",1))</f>
        <v/>
      </c>
      <c r="K20" s="14" t="s">
        <v>104</v>
      </c>
      <c r="L20" s="14" t="s">
        <v>179</v>
      </c>
      <c r="M20" s="14" t="s">
        <v>180</v>
      </c>
      <c r="N20" s="16">
        <v>7005085418087</v>
      </c>
      <c r="O20" s="17" t="s">
        <v>19</v>
      </c>
      <c r="P20" s="42"/>
      <c r="Q20" s="14" t="s">
        <v>128</v>
      </c>
      <c r="R20" s="14" t="s">
        <v>132</v>
      </c>
      <c r="S20" s="15">
        <f>IF(R20="Female",1, IF(R20="","",0))</f>
        <v>0</v>
      </c>
      <c r="T20" s="18" t="s">
        <v>133</v>
      </c>
      <c r="U20" s="19" t="s">
        <v>110</v>
      </c>
      <c r="V20" s="15">
        <f>IF(U20="Yes",1,IF(U20="","",0))</f>
        <v>1</v>
      </c>
      <c r="W20" s="14" t="s">
        <v>111</v>
      </c>
      <c r="X20" s="15">
        <f>IF(W20="White",0,IF(W20="","",1))</f>
        <v>1</v>
      </c>
      <c r="Y20" s="15" t="str">
        <f>IF(AND([1]!Table1[[#This Row],[SA_citizen_Ans]]=1,[1]!Table1[[#This Row],[Population Group_Ans]]=1),"Black SA","")</f>
        <v>Black SA</v>
      </c>
      <c r="Z20" s="14" t="s">
        <v>112</v>
      </c>
      <c r="AA20" s="15">
        <f>IF(Z20="Yes",1,IF(Z20="","",0))</f>
        <v>0</v>
      </c>
      <c r="AB20" s="14" t="s">
        <v>113</v>
      </c>
      <c r="AC20" s="14" t="s">
        <v>144</v>
      </c>
      <c r="AD20" s="15">
        <f>IF(AC20="Over R25 500",0,IF(AC20="","",1))</f>
        <v>1</v>
      </c>
      <c r="AE20" s="14" t="s">
        <v>115</v>
      </c>
      <c r="AF20" s="20" t="s">
        <v>110</v>
      </c>
    </row>
    <row r="21" spans="3:32" x14ac:dyDescent="0.2">
      <c r="C21" s="11"/>
      <c r="D21" s="12" t="s">
        <v>100</v>
      </c>
      <c r="E21" s="12" t="s">
        <v>101</v>
      </c>
      <c r="F21" s="27">
        <v>44707</v>
      </c>
      <c r="G21" s="23" t="s">
        <v>139</v>
      </c>
      <c r="H21" s="12"/>
      <c r="I21" s="20"/>
      <c r="J21" s="15" t="str">
        <f>IF(I21="urban metro",0,IF(I21="","",1))</f>
        <v/>
      </c>
      <c r="K21" s="28" t="s">
        <v>104</v>
      </c>
      <c r="L21" s="23" t="s">
        <v>181</v>
      </c>
      <c r="M21" s="23" t="s">
        <v>147</v>
      </c>
      <c r="N21" s="25">
        <v>9811211082087</v>
      </c>
      <c r="O21" s="3" t="s">
        <v>20</v>
      </c>
      <c r="P21" s="29"/>
      <c r="Q21" s="23" t="s">
        <v>139</v>
      </c>
      <c r="R21" s="23" t="s">
        <v>108</v>
      </c>
      <c r="S21" s="15">
        <f>IF(R21="Female",1, IF(R21="","",0))</f>
        <v>1</v>
      </c>
      <c r="T21" s="23" t="s">
        <v>138</v>
      </c>
      <c r="U21" s="23" t="s">
        <v>110</v>
      </c>
      <c r="V21" s="15">
        <f>IF(U21="Yes",1,IF(U21="","",0))</f>
        <v>1</v>
      </c>
      <c r="W21" s="23" t="s">
        <v>111</v>
      </c>
      <c r="X21" s="15">
        <f>IF(W21="White",0,IF(W21="","",1))</f>
        <v>1</v>
      </c>
      <c r="Y21" s="15" t="str">
        <f>IF(AND([1]!Table1[[#This Row],[SA_citizen_Ans]]=1,[1]!Table1[[#This Row],[Population Group_Ans]]=1),"Black SA","")</f>
        <v>Black SA</v>
      </c>
      <c r="Z21" s="23" t="s">
        <v>112</v>
      </c>
      <c r="AA21" s="15">
        <f>IF(Z21="Yes",1,IF(Z21="","",0))</f>
        <v>0</v>
      </c>
      <c r="AB21" s="23" t="s">
        <v>113</v>
      </c>
      <c r="AC21" s="23" t="s">
        <v>114</v>
      </c>
      <c r="AD21" s="15">
        <f>IF(AC21="Over R25 500",0,IF(AC21="","",1))</f>
        <v>1</v>
      </c>
      <c r="AE21" s="39" t="s">
        <v>121</v>
      </c>
      <c r="AF21" s="20"/>
    </row>
    <row r="22" spans="3:32" x14ac:dyDescent="0.2">
      <c r="C22" s="11">
        <v>68</v>
      </c>
      <c r="D22" s="12" t="s">
        <v>100</v>
      </c>
      <c r="E22" s="12" t="s">
        <v>101</v>
      </c>
      <c r="F22" s="13" t="s">
        <v>182</v>
      </c>
      <c r="G22" s="14" t="s">
        <v>183</v>
      </c>
      <c r="H22" s="14"/>
      <c r="I22" s="14"/>
      <c r="J22" s="15" t="str">
        <f>IF(I22="urban metro",0,IF(I22="","",1))</f>
        <v/>
      </c>
      <c r="K22" s="14" t="s">
        <v>104</v>
      </c>
      <c r="L22" s="14" t="s">
        <v>184</v>
      </c>
      <c r="M22" s="14" t="s">
        <v>185</v>
      </c>
      <c r="N22" s="16">
        <v>7109231077084</v>
      </c>
      <c r="O22" s="17" t="s">
        <v>21</v>
      </c>
      <c r="P22" s="1"/>
      <c r="Q22" s="14" t="s">
        <v>186</v>
      </c>
      <c r="R22" s="14" t="s">
        <v>108</v>
      </c>
      <c r="S22" s="15">
        <f>IF(R22="Female",1, IF(R22="","",0))</f>
        <v>1</v>
      </c>
      <c r="T22" s="18" t="s">
        <v>109</v>
      </c>
      <c r="U22" s="19" t="s">
        <v>110</v>
      </c>
      <c r="V22" s="15">
        <f>IF(U22="Yes",1,IF(U22="","",0))</f>
        <v>1</v>
      </c>
      <c r="W22" s="14" t="s">
        <v>111</v>
      </c>
      <c r="X22" s="15">
        <f>IF(W22="White",0,IF(W22="","",1))</f>
        <v>1</v>
      </c>
      <c r="Y22" s="15" t="str">
        <f>IF(AND([1]!Table1[[#This Row],[SA_citizen_Ans]]=1,[1]!Table1[[#This Row],[Population Group_Ans]]=1),"Black SA","")</f>
        <v>Black SA</v>
      </c>
      <c r="Z22" s="14" t="s">
        <v>112</v>
      </c>
      <c r="AA22" s="15">
        <f>IF(Z22="Yes",1,IF(Z22="","",0))</f>
        <v>0</v>
      </c>
      <c r="AB22" s="14" t="s">
        <v>113</v>
      </c>
      <c r="AC22" s="14" t="s">
        <v>114</v>
      </c>
      <c r="AD22" s="15">
        <f>IF(AC22="Over R25 500",0,IF(AC22="","",1))</f>
        <v>1</v>
      </c>
      <c r="AE22" s="14" t="s">
        <v>115</v>
      </c>
      <c r="AF22" s="20" t="s">
        <v>110</v>
      </c>
    </row>
    <row r="23" spans="3:32" x14ac:dyDescent="0.2">
      <c r="C23" s="11"/>
      <c r="D23" s="12" t="s">
        <v>100</v>
      </c>
      <c r="E23" s="12" t="s">
        <v>101</v>
      </c>
      <c r="F23" s="22">
        <v>44677</v>
      </c>
      <c r="G23" s="23" t="s">
        <v>117</v>
      </c>
      <c r="H23" s="23"/>
      <c r="I23" s="23"/>
      <c r="J23" s="15" t="str">
        <f>IF(I23="urban metro",0,IF(I23="","",1))</f>
        <v/>
      </c>
      <c r="K23" s="23" t="s">
        <v>104</v>
      </c>
      <c r="L23" s="23" t="s">
        <v>187</v>
      </c>
      <c r="M23" s="23" t="s">
        <v>188</v>
      </c>
      <c r="N23" s="25">
        <v>6211175817086</v>
      </c>
      <c r="O23" s="4" t="s">
        <v>22</v>
      </c>
      <c r="P23" s="29"/>
      <c r="Q23" s="23" t="s">
        <v>189</v>
      </c>
      <c r="R23" s="23" t="s">
        <v>132</v>
      </c>
      <c r="S23" s="15">
        <f>IF(R23="Female",1, IF(R23="","",0))</f>
        <v>0</v>
      </c>
      <c r="T23" s="23" t="s">
        <v>133</v>
      </c>
      <c r="U23" s="23" t="s">
        <v>110</v>
      </c>
      <c r="V23" s="15">
        <f>IF(U23="Yes",1,IF(U23="","",0))</f>
        <v>1</v>
      </c>
      <c r="W23" s="23" t="s">
        <v>111</v>
      </c>
      <c r="X23" s="15">
        <f>IF(W23="White",0,IF(W23="","",1))</f>
        <v>1</v>
      </c>
      <c r="Y23" s="15" t="str">
        <f>IF(AND([1]!Table1[[#This Row],[SA_citizen_Ans]]=1,[1]!Table1[[#This Row],[Population Group_Ans]]=1),"Black SA","")</f>
        <v>Black SA</v>
      </c>
      <c r="Z23" s="23" t="s">
        <v>112</v>
      </c>
      <c r="AA23" s="15">
        <f>IF(Z23="Yes",1,IF(Z23="","",0))</f>
        <v>0</v>
      </c>
      <c r="AB23" s="23" t="s">
        <v>113</v>
      </c>
      <c r="AC23" s="23" t="s">
        <v>126</v>
      </c>
      <c r="AD23" s="15">
        <f>IF(AC23="Over R25 500",0,IF(AC23="","",1))</f>
        <v>1</v>
      </c>
      <c r="AE23" s="23" t="s">
        <v>121</v>
      </c>
      <c r="AF23" s="20" t="s">
        <v>110</v>
      </c>
    </row>
    <row r="24" spans="3:32" x14ac:dyDescent="0.2">
      <c r="C24" s="11"/>
      <c r="D24" s="12" t="s">
        <v>100</v>
      </c>
      <c r="E24" s="12" t="s">
        <v>101</v>
      </c>
      <c r="F24" s="22">
        <v>44692</v>
      </c>
      <c r="G24" s="23" t="s">
        <v>190</v>
      </c>
      <c r="H24" s="12"/>
      <c r="I24" s="20"/>
      <c r="J24" s="15" t="str">
        <f>IF(I24="urban metro",0,IF(I24="","",1))</f>
        <v/>
      </c>
      <c r="K24" s="23" t="s">
        <v>104</v>
      </c>
      <c r="L24" s="23" t="s">
        <v>191</v>
      </c>
      <c r="M24" s="23" t="s">
        <v>192</v>
      </c>
      <c r="N24" s="25">
        <v>7305055479089</v>
      </c>
      <c r="O24" s="3" t="s">
        <v>23</v>
      </c>
      <c r="P24" s="29"/>
      <c r="Q24" s="23" t="s">
        <v>190</v>
      </c>
      <c r="R24" s="23" t="s">
        <v>132</v>
      </c>
      <c r="S24" s="15">
        <f>IF(R24="Female",1, IF(R24="","",0))</f>
        <v>0</v>
      </c>
      <c r="T24" s="38" t="s">
        <v>109</v>
      </c>
      <c r="U24" s="23" t="s">
        <v>110</v>
      </c>
      <c r="V24" s="15">
        <f>IF(U24="Yes",1,IF(U24="","",0))</f>
        <v>1</v>
      </c>
      <c r="W24" s="23" t="s">
        <v>111</v>
      </c>
      <c r="X24" s="15">
        <f>IF(W24="White",0,IF(W24="","",1))</f>
        <v>1</v>
      </c>
      <c r="Y24" s="15" t="str">
        <f>IF(AND([1]!Table1[[#This Row],[SA_citizen_Ans]]=1,[1]!Table1[[#This Row],[Population Group_Ans]]=1),"Black SA","")</f>
        <v>Black SA</v>
      </c>
      <c r="Z24" s="23" t="s">
        <v>112</v>
      </c>
      <c r="AA24" s="15">
        <f>IF(Z24="Yes",1,IF(Z24="","",0))</f>
        <v>0</v>
      </c>
      <c r="AB24" s="23" t="s">
        <v>113</v>
      </c>
      <c r="AC24" s="23" t="s">
        <v>126</v>
      </c>
      <c r="AD24" s="15">
        <f>IF(AC24="Over R25 500",0,IF(AC24="","",1))</f>
        <v>1</v>
      </c>
      <c r="AE24" s="23" t="s">
        <v>121</v>
      </c>
      <c r="AF24" s="20"/>
    </row>
    <row r="25" spans="3:32" x14ac:dyDescent="0.2">
      <c r="C25" s="11"/>
      <c r="D25" s="12" t="s">
        <v>100</v>
      </c>
      <c r="E25" s="12" t="s">
        <v>101</v>
      </c>
      <c r="F25" s="22">
        <v>44677</v>
      </c>
      <c r="G25" s="23" t="s">
        <v>117</v>
      </c>
      <c r="H25" s="23"/>
      <c r="I25" s="23"/>
      <c r="J25" s="15" t="str">
        <f>IF(I25="urban metro",0,IF(I25="","",1))</f>
        <v/>
      </c>
      <c r="K25" s="23" t="s">
        <v>104</v>
      </c>
      <c r="L25" s="23" t="s">
        <v>193</v>
      </c>
      <c r="M25" s="23" t="s">
        <v>194</v>
      </c>
      <c r="N25" s="25">
        <v>7208310300084</v>
      </c>
      <c r="O25" s="3" t="s">
        <v>24</v>
      </c>
      <c r="P25" s="29"/>
      <c r="Q25" s="23" t="s">
        <v>189</v>
      </c>
      <c r="R25" s="23" t="s">
        <v>108</v>
      </c>
      <c r="S25" s="15">
        <f>IF(R25="Female",1, IF(R25="","",0))</f>
        <v>1</v>
      </c>
      <c r="T25" s="23" t="s">
        <v>109</v>
      </c>
      <c r="U25" s="23" t="s">
        <v>110</v>
      </c>
      <c r="V25" s="15">
        <f>IF(U25="Yes",1,IF(U25="","",0))</f>
        <v>1</v>
      </c>
      <c r="W25" s="23" t="s">
        <v>111</v>
      </c>
      <c r="X25" s="15">
        <f>IF(W25="White",0,IF(W25="","",1))</f>
        <v>1</v>
      </c>
      <c r="Y25" s="15" t="str">
        <f>IF(AND([1]!Table1[[#This Row],[SA_citizen_Ans]]=1,[1]!Table1[[#This Row],[Population Group_Ans]]=1),"Black SA","")</f>
        <v>Black SA</v>
      </c>
      <c r="Z25" s="23" t="s">
        <v>112</v>
      </c>
      <c r="AA25" s="15">
        <f>IF(Z25="Yes",1,IF(Z25="","",0))</f>
        <v>0</v>
      </c>
      <c r="AB25" s="23" t="s">
        <v>113</v>
      </c>
      <c r="AC25" s="23" t="s">
        <v>120</v>
      </c>
      <c r="AD25" s="15">
        <f>IF(AC25="Over R25 500",0,IF(AC25="","",1))</f>
        <v>1</v>
      </c>
      <c r="AE25" s="39" t="s">
        <v>115</v>
      </c>
      <c r="AF25" s="20" t="s">
        <v>110</v>
      </c>
    </row>
    <row r="26" spans="3:32" x14ac:dyDescent="0.2">
      <c r="C26" s="11">
        <v>80</v>
      </c>
      <c r="D26" s="12" t="s">
        <v>100</v>
      </c>
      <c r="E26" s="12" t="s">
        <v>101</v>
      </c>
      <c r="F26" s="13" t="s">
        <v>102</v>
      </c>
      <c r="G26" s="14" t="s">
        <v>103</v>
      </c>
      <c r="H26" s="14"/>
      <c r="I26" s="14"/>
      <c r="J26" s="15" t="str">
        <f>IF(I26="urban metro",0,IF(I26="","",1))</f>
        <v/>
      </c>
      <c r="K26" s="14" t="s">
        <v>104</v>
      </c>
      <c r="L26" s="14" t="s">
        <v>195</v>
      </c>
      <c r="M26" s="14" t="s">
        <v>196</v>
      </c>
      <c r="N26" s="16">
        <v>7512015906081</v>
      </c>
      <c r="O26" s="17" t="s">
        <v>25</v>
      </c>
      <c r="P26" s="26"/>
      <c r="Q26" s="14" t="s">
        <v>107</v>
      </c>
      <c r="R26" s="14" t="s">
        <v>132</v>
      </c>
      <c r="S26" s="15">
        <f>IF(R26="Female",1, IF(R26="","",0))</f>
        <v>0</v>
      </c>
      <c r="T26" s="18" t="s">
        <v>109</v>
      </c>
      <c r="U26" s="19" t="s">
        <v>110</v>
      </c>
      <c r="V26" s="15">
        <f>IF(U26="Yes",1,IF(U26="","",0))</f>
        <v>1</v>
      </c>
      <c r="W26" s="14" t="s">
        <v>111</v>
      </c>
      <c r="X26" s="15">
        <f>IF(W26="White",0,IF(W26="","",1))</f>
        <v>1</v>
      </c>
      <c r="Y26" s="15" t="str">
        <f>IF(AND([1]!Table1[[#This Row],[SA_citizen_Ans]]=1,[1]!Table1[[#This Row],[Population Group_Ans]]=1),"Black SA","")</f>
        <v/>
      </c>
      <c r="Z26" s="14" t="s">
        <v>112</v>
      </c>
      <c r="AA26" s="15">
        <f>IF(Z26="Yes",1,IF(Z26="","",0))</f>
        <v>0</v>
      </c>
      <c r="AB26" s="14" t="s">
        <v>113</v>
      </c>
      <c r="AC26" s="14" t="s">
        <v>114</v>
      </c>
      <c r="AD26" s="15">
        <f>IF(AC26="Over R25 500",0,IF(AC26="","",1))</f>
        <v>1</v>
      </c>
      <c r="AE26" s="14" t="s">
        <v>134</v>
      </c>
      <c r="AF26" s="20" t="s">
        <v>110</v>
      </c>
    </row>
    <row r="27" spans="3:32" x14ac:dyDescent="0.2">
      <c r="C27" s="11"/>
      <c r="D27" s="12" t="s">
        <v>100</v>
      </c>
      <c r="E27" s="12" t="s">
        <v>101</v>
      </c>
      <c r="F27" s="30">
        <v>44700</v>
      </c>
      <c r="G27" s="23" t="s">
        <v>197</v>
      </c>
      <c r="H27" s="12"/>
      <c r="I27" s="20"/>
      <c r="J27" s="15" t="str">
        <f>IF(I27="urban metro",0,IF(I27="","",1))</f>
        <v/>
      </c>
      <c r="K27" s="23" t="s">
        <v>104</v>
      </c>
      <c r="L27" s="23" t="s">
        <v>198</v>
      </c>
      <c r="M27" s="23" t="s">
        <v>199</v>
      </c>
      <c r="N27" s="41">
        <v>9112150327082</v>
      </c>
      <c r="O27" s="3" t="s">
        <v>26</v>
      </c>
      <c r="P27" s="29" t="s">
        <v>200</v>
      </c>
      <c r="Q27" s="23" t="s">
        <v>201</v>
      </c>
      <c r="R27" s="23" t="s">
        <v>108</v>
      </c>
      <c r="S27" s="15">
        <f>IF(R27="Female",1, IF(R27="","",0))</f>
        <v>1</v>
      </c>
      <c r="T27" s="23" t="s">
        <v>202</v>
      </c>
      <c r="U27" s="23" t="s">
        <v>110</v>
      </c>
      <c r="V27" s="15">
        <f>IF(U27="Yes",1,IF(U27="","",0))</f>
        <v>1</v>
      </c>
      <c r="W27" s="23" t="s">
        <v>111</v>
      </c>
      <c r="X27" s="15">
        <f>IF(W27="White",0,IF(W27="","",1))</f>
        <v>1</v>
      </c>
      <c r="Y27" s="15" t="str">
        <f>IF(AND([1]!Table1[[#This Row],[SA_citizen_Ans]]=1,[1]!Table1[[#This Row],[Population Group_Ans]]=1),"Black SA","")</f>
        <v>Black SA</v>
      </c>
      <c r="Z27" s="23" t="s">
        <v>112</v>
      </c>
      <c r="AA27" s="15">
        <f>IF(Z27="Yes",1,IF(Z27="","",0))</f>
        <v>0</v>
      </c>
      <c r="AB27" s="23" t="s">
        <v>148</v>
      </c>
      <c r="AC27" s="23" t="s">
        <v>114</v>
      </c>
      <c r="AD27" s="15">
        <f>IF(AC27="Over R25 500",0,IF(AC27="","",1))</f>
        <v>1</v>
      </c>
      <c r="AE27" s="23" t="s">
        <v>121</v>
      </c>
      <c r="AF27" s="20"/>
    </row>
    <row r="28" spans="3:32" x14ac:dyDescent="0.2">
      <c r="C28" s="11"/>
      <c r="D28" s="12" t="s">
        <v>100</v>
      </c>
      <c r="E28" s="12" t="s">
        <v>101</v>
      </c>
      <c r="F28" s="33">
        <v>44662</v>
      </c>
      <c r="G28" s="23" t="s">
        <v>151</v>
      </c>
      <c r="H28" s="23"/>
      <c r="I28" s="23"/>
      <c r="J28" s="15" t="str">
        <f>IF(I28="urban metro",0,IF(I28="","",1))</f>
        <v/>
      </c>
      <c r="K28" s="23" t="s">
        <v>104</v>
      </c>
      <c r="L28" s="23" t="s">
        <v>203</v>
      </c>
      <c r="M28" s="23" t="s">
        <v>204</v>
      </c>
      <c r="N28" s="41">
        <v>9303260622088</v>
      </c>
      <c r="O28" s="3" t="s">
        <v>27</v>
      </c>
      <c r="P28" s="3"/>
      <c r="Q28" s="23" t="s">
        <v>151</v>
      </c>
      <c r="R28" s="23" t="s">
        <v>108</v>
      </c>
      <c r="S28" s="15">
        <f>IF(R28="Female",1, IF(R28="","",0))</f>
        <v>1</v>
      </c>
      <c r="T28" s="23" t="s">
        <v>138</v>
      </c>
      <c r="U28" s="23" t="s">
        <v>110</v>
      </c>
      <c r="V28" s="15">
        <f>IF(U28="Yes",1,IF(U28="","",0))</f>
        <v>1</v>
      </c>
      <c r="W28" s="23" t="s">
        <v>111</v>
      </c>
      <c r="X28" s="15">
        <f>IF(W28="White",0,IF(W28="","",1))</f>
        <v>1</v>
      </c>
      <c r="Y28" s="15" t="str">
        <f>IF(AND([1]!Table1[[#This Row],[SA_citizen_Ans]]=1,[1]!Table1[[#This Row],[Population Group_Ans]]=1),"Black SA","")</f>
        <v>Black SA</v>
      </c>
      <c r="Z28" s="23" t="s">
        <v>112</v>
      </c>
      <c r="AA28" s="15">
        <f>IF(Z28="Yes",1,IF(Z28="","",0))</f>
        <v>0</v>
      </c>
      <c r="AB28" s="23" t="s">
        <v>113</v>
      </c>
      <c r="AC28" s="23" t="s">
        <v>114</v>
      </c>
      <c r="AD28" s="15">
        <f>IF(AC28="Over R25 500",0,IF(AC28="","",1))</f>
        <v>1</v>
      </c>
      <c r="AE28" s="23" t="s">
        <v>121</v>
      </c>
      <c r="AF28" s="20" t="s">
        <v>110</v>
      </c>
    </row>
    <row r="29" spans="3:32" x14ac:dyDescent="0.2">
      <c r="C29" s="11">
        <v>949</v>
      </c>
      <c r="D29" s="12" t="s">
        <v>100</v>
      </c>
      <c r="E29" s="12" t="s">
        <v>101</v>
      </c>
      <c r="F29" s="43">
        <v>44652</v>
      </c>
      <c r="G29" s="23" t="s">
        <v>139</v>
      </c>
      <c r="H29" s="23"/>
      <c r="I29" s="23"/>
      <c r="J29" s="15" t="str">
        <f>IF(I29="urban metro",0,IF(I29="","",1))</f>
        <v/>
      </c>
      <c r="K29" s="23" t="s">
        <v>104</v>
      </c>
      <c r="L29" s="23" t="s">
        <v>205</v>
      </c>
      <c r="M29" s="23" t="s">
        <v>206</v>
      </c>
      <c r="N29" s="44">
        <v>6004220762088</v>
      </c>
      <c r="O29" s="45" t="s">
        <v>28</v>
      </c>
      <c r="P29" s="29"/>
      <c r="Q29" s="23" t="s">
        <v>207</v>
      </c>
      <c r="R29" s="23" t="s">
        <v>108</v>
      </c>
      <c r="S29" s="15">
        <f>IF(R29="Female",1, IF(R29="","",0))</f>
        <v>1</v>
      </c>
      <c r="T29" s="46" t="s">
        <v>133</v>
      </c>
      <c r="U29" s="47" t="s">
        <v>110</v>
      </c>
      <c r="V29" s="15">
        <f>IF(U29="Yes",1,IF(U29="","",0))</f>
        <v>1</v>
      </c>
      <c r="W29" s="23" t="s">
        <v>111</v>
      </c>
      <c r="X29" s="15">
        <f>IF(W29="White",0,IF(W29="","",1))</f>
        <v>1</v>
      </c>
      <c r="Y29" s="15" t="str">
        <f>IF(AND([1]!Table1[[#This Row],[SA_citizen_Ans]]=1,[1]!Table1[[#This Row],[Population Group_Ans]]=1),"Black SA","")</f>
        <v>Black SA</v>
      </c>
      <c r="Z29" s="23" t="s">
        <v>112</v>
      </c>
      <c r="AA29" s="15">
        <f>IF(Z29="Yes",1,IF(Z29="","",0))</f>
        <v>0</v>
      </c>
      <c r="AB29" s="23" t="s">
        <v>113</v>
      </c>
      <c r="AC29" s="23" t="s">
        <v>144</v>
      </c>
      <c r="AD29" s="15">
        <f>IF(AC29="Over R25 500",0,IF(AC29="","",1))</f>
        <v>1</v>
      </c>
      <c r="AE29" s="23" t="s">
        <v>121</v>
      </c>
      <c r="AF29" s="20" t="s">
        <v>110</v>
      </c>
    </row>
    <row r="30" spans="3:32" x14ac:dyDescent="0.2">
      <c r="C30" s="11">
        <v>117</v>
      </c>
      <c r="D30" s="12" t="s">
        <v>100</v>
      </c>
      <c r="E30" s="12" t="s">
        <v>101</v>
      </c>
      <c r="F30" s="13" t="s">
        <v>102</v>
      </c>
      <c r="G30" s="14" t="s">
        <v>103</v>
      </c>
      <c r="H30" s="14"/>
      <c r="I30" s="14"/>
      <c r="J30" s="15" t="str">
        <f>IF(I30="urban metro",0,IF(I30="","",1))</f>
        <v/>
      </c>
      <c r="K30" s="14" t="s">
        <v>104</v>
      </c>
      <c r="L30" s="14" t="s">
        <v>208</v>
      </c>
      <c r="M30" s="14" t="s">
        <v>209</v>
      </c>
      <c r="N30" s="16">
        <v>8007225456083</v>
      </c>
      <c r="O30" s="17" t="s">
        <v>29</v>
      </c>
      <c r="P30" s="26"/>
      <c r="Q30" s="14" t="s">
        <v>107</v>
      </c>
      <c r="R30" s="14" t="s">
        <v>132</v>
      </c>
      <c r="S30" s="15">
        <f>IF(R30="Female",1, IF(R30="","",0))</f>
        <v>0</v>
      </c>
      <c r="T30" s="18" t="s">
        <v>109</v>
      </c>
      <c r="U30" s="19" t="s">
        <v>110</v>
      </c>
      <c r="V30" s="15">
        <f>IF(U30="Yes",1,IF(U30="","",0))</f>
        <v>1</v>
      </c>
      <c r="W30" s="14" t="s">
        <v>111</v>
      </c>
      <c r="X30" s="15">
        <f>IF(W30="White",0,IF(W30="","",1))</f>
        <v>1</v>
      </c>
      <c r="Y30" s="15" t="str">
        <f>IF(AND([1]!Table1[[#This Row],[SA_citizen_Ans]]=1,[1]!Table1[[#This Row],[Population Group_Ans]]=1),"Black SA","")</f>
        <v>Black SA</v>
      </c>
      <c r="Z30" s="14" t="s">
        <v>112</v>
      </c>
      <c r="AA30" s="15">
        <f>IF(Z30="Yes",1,IF(Z30="","",0))</f>
        <v>0</v>
      </c>
      <c r="AB30" s="14" t="s">
        <v>113</v>
      </c>
      <c r="AC30" s="14" t="s">
        <v>144</v>
      </c>
      <c r="AD30" s="15">
        <f>IF(AC30="Over R25 500",0,IF(AC30="","",1))</f>
        <v>1</v>
      </c>
      <c r="AE30" s="14" t="s">
        <v>115</v>
      </c>
      <c r="AF30" s="20" t="s">
        <v>110</v>
      </c>
    </row>
    <row r="31" spans="3:32" x14ac:dyDescent="0.2">
      <c r="C31" s="11"/>
      <c r="D31" s="12" t="s">
        <v>100</v>
      </c>
      <c r="E31" s="12" t="s">
        <v>101</v>
      </c>
      <c r="F31" s="30">
        <v>44700</v>
      </c>
      <c r="G31" s="23" t="s">
        <v>197</v>
      </c>
      <c r="H31" s="12"/>
      <c r="I31" s="20"/>
      <c r="J31" s="15" t="str">
        <f>IF(I31="urban metro",0,IF(I31="","",1))</f>
        <v/>
      </c>
      <c r="K31" s="23" t="s">
        <v>104</v>
      </c>
      <c r="L31" s="23" t="s">
        <v>210</v>
      </c>
      <c r="M31" s="24" t="s">
        <v>211</v>
      </c>
      <c r="N31" s="25">
        <v>9408195901083</v>
      </c>
      <c r="O31" s="3" t="s">
        <v>30</v>
      </c>
      <c r="P31" s="3"/>
      <c r="Q31" s="23" t="s">
        <v>197</v>
      </c>
      <c r="R31" s="23" t="s">
        <v>132</v>
      </c>
      <c r="S31" s="15">
        <f>IF(R31="Female",1, IF(R31="","",0))</f>
        <v>0</v>
      </c>
      <c r="T31" s="23" t="s">
        <v>138</v>
      </c>
      <c r="U31" s="23" t="s">
        <v>110</v>
      </c>
      <c r="V31" s="15">
        <f>IF(U31="Yes",1,IF(U31="","",0))</f>
        <v>1</v>
      </c>
      <c r="W31" s="23" t="s">
        <v>111</v>
      </c>
      <c r="X31" s="15">
        <f>IF(W31="White",0,IF(W31="","",1))</f>
        <v>1</v>
      </c>
      <c r="Y31" s="15" t="str">
        <f>IF(AND([1]!Table1[[#This Row],[SA_citizen_Ans]]=1,[1]!Table1[[#This Row],[Population Group_Ans]]=1),"Black SA","")</f>
        <v>Black SA</v>
      </c>
      <c r="Z31" s="23" t="s">
        <v>112</v>
      </c>
      <c r="AA31" s="15">
        <f>IF(Z31="Yes",1,IF(Z31="","",0))</f>
        <v>0</v>
      </c>
      <c r="AB31" s="23" t="s">
        <v>113</v>
      </c>
      <c r="AC31" s="38" t="s">
        <v>114</v>
      </c>
      <c r="AD31" s="15">
        <f>IF(AC31="Over R25 500",0,IF(AC31="","",1))</f>
        <v>1</v>
      </c>
      <c r="AE31" s="23" t="s">
        <v>121</v>
      </c>
      <c r="AF31" s="20"/>
    </row>
    <row r="32" spans="3:32" x14ac:dyDescent="0.2">
      <c r="C32" s="11">
        <v>310</v>
      </c>
      <c r="D32" s="12" t="s">
        <v>100</v>
      </c>
      <c r="E32" s="12" t="s">
        <v>101</v>
      </c>
      <c r="F32" s="48" t="s">
        <v>173</v>
      </c>
      <c r="G32" s="49" t="s">
        <v>103</v>
      </c>
      <c r="H32" s="49"/>
      <c r="I32" s="49"/>
      <c r="J32" s="15" t="str">
        <f>IF(I32="urban metro",0,IF(I32="","",1))</f>
        <v/>
      </c>
      <c r="K32" s="49" t="s">
        <v>104</v>
      </c>
      <c r="L32" s="49" t="s">
        <v>212</v>
      </c>
      <c r="M32" s="49" t="s">
        <v>213</v>
      </c>
      <c r="N32" s="50">
        <v>8505300879088</v>
      </c>
      <c r="O32" s="51" t="s">
        <v>31</v>
      </c>
      <c r="P32" s="8"/>
      <c r="Q32" s="49" t="s">
        <v>107</v>
      </c>
      <c r="R32" s="49" t="s">
        <v>108</v>
      </c>
      <c r="S32" s="15">
        <f>IF(R32="Female",1, IF(R32="","",0))</f>
        <v>1</v>
      </c>
      <c r="T32" s="52" t="s">
        <v>109</v>
      </c>
      <c r="U32" s="53" t="s">
        <v>110</v>
      </c>
      <c r="V32" s="15">
        <f>IF(U32="Yes",1,IF(U32="","",0))</f>
        <v>1</v>
      </c>
      <c r="W32" s="49" t="s">
        <v>111</v>
      </c>
      <c r="X32" s="15">
        <f>IF(W32="White",0,IF(W32="","",1))</f>
        <v>1</v>
      </c>
      <c r="Y32" s="15" t="str">
        <f>IF(AND([1]!Table1[[#This Row],[SA_citizen_Ans]]=1,[1]!Table1[[#This Row],[Population Group_Ans]]=1),"Black SA","")</f>
        <v>Black SA</v>
      </c>
      <c r="Z32" s="49" t="s">
        <v>112</v>
      </c>
      <c r="AA32" s="15">
        <f>IF(Z32="Yes",1,IF(Z32="","",0))</f>
        <v>0</v>
      </c>
      <c r="AB32" s="49" t="s">
        <v>113</v>
      </c>
      <c r="AC32" s="49" t="s">
        <v>114</v>
      </c>
      <c r="AD32" s="15">
        <f>IF(AC32="Over R25 500",0,IF(AC32="","",1))</f>
        <v>1</v>
      </c>
      <c r="AE32" s="49" t="s">
        <v>121</v>
      </c>
      <c r="AF32" s="20" t="s">
        <v>110</v>
      </c>
    </row>
    <row r="33" spans="3:32" x14ac:dyDescent="0.2">
      <c r="C33" s="11"/>
      <c r="D33" s="12" t="s">
        <v>100</v>
      </c>
      <c r="E33" s="12" t="s">
        <v>101</v>
      </c>
      <c r="F33" s="33">
        <v>44664</v>
      </c>
      <c r="G33" s="23" t="s">
        <v>151</v>
      </c>
      <c r="H33" s="23"/>
      <c r="I33" s="23"/>
      <c r="J33" s="15" t="str">
        <f>IF(I33="urban metro",0,IF(I33="","",1))</f>
        <v/>
      </c>
      <c r="K33" s="23" t="s">
        <v>104</v>
      </c>
      <c r="L33" s="23" t="s">
        <v>214</v>
      </c>
      <c r="M33" s="23" t="s">
        <v>215</v>
      </c>
      <c r="N33" s="25">
        <v>8602140475083</v>
      </c>
      <c r="O33" s="3" t="s">
        <v>32</v>
      </c>
      <c r="P33" s="3"/>
      <c r="Q33" s="23" t="s">
        <v>125</v>
      </c>
      <c r="R33" s="23" t="s">
        <v>108</v>
      </c>
      <c r="S33" s="15">
        <f>IF(R33="Female",1, IF(R33="","",0))</f>
        <v>1</v>
      </c>
      <c r="T33" s="23" t="s">
        <v>109</v>
      </c>
      <c r="U33" s="23" t="s">
        <v>110</v>
      </c>
      <c r="V33" s="15">
        <f>IF(U33="Yes",1,IF(U33="","",0))</f>
        <v>1</v>
      </c>
      <c r="W33" s="23" t="s">
        <v>111</v>
      </c>
      <c r="X33" s="15">
        <f>IF(W33="White",0,IF(W33="","",1))</f>
        <v>1</v>
      </c>
      <c r="Y33" s="15" t="str">
        <f>IF(AND([1]!Table1[[#This Row],[SA_citizen_Ans]]=1,[1]!Table1[[#This Row],[Population Group_Ans]]=1),"Black SA","")</f>
        <v/>
      </c>
      <c r="Z33" s="23" t="s">
        <v>112</v>
      </c>
      <c r="AA33" s="15">
        <f>IF(Z33="Yes",1,IF(Z33="","",0))</f>
        <v>0</v>
      </c>
      <c r="AB33" s="23" t="s">
        <v>113</v>
      </c>
      <c r="AC33" s="23" t="s">
        <v>120</v>
      </c>
      <c r="AD33" s="15">
        <f>IF(AC33="Over R25 500",0,IF(AC33="","",1))</f>
        <v>1</v>
      </c>
      <c r="AE33" s="23" t="s">
        <v>115</v>
      </c>
      <c r="AF33" s="20" t="s">
        <v>110</v>
      </c>
    </row>
    <row r="34" spans="3:32" x14ac:dyDescent="0.2">
      <c r="C34" s="11"/>
      <c r="D34" s="12" t="s">
        <v>100</v>
      </c>
      <c r="E34" s="12" t="s">
        <v>101</v>
      </c>
      <c r="F34" s="33">
        <v>44664</v>
      </c>
      <c r="G34" s="23" t="s">
        <v>151</v>
      </c>
      <c r="H34" s="23"/>
      <c r="I34" s="23"/>
      <c r="J34" s="15" t="str">
        <f>IF(I34="urban metro",0,IF(I34="","",1))</f>
        <v/>
      </c>
      <c r="K34" s="23" t="s">
        <v>104</v>
      </c>
      <c r="L34" s="23" t="s">
        <v>216</v>
      </c>
      <c r="M34" s="23" t="s">
        <v>217</v>
      </c>
      <c r="N34" s="25">
        <v>6907130380082</v>
      </c>
      <c r="O34" s="29" t="s">
        <v>33</v>
      </c>
      <c r="P34" s="29"/>
      <c r="Q34" s="23" t="s">
        <v>125</v>
      </c>
      <c r="R34" s="23" t="s">
        <v>108</v>
      </c>
      <c r="S34" s="15">
        <f>IF(R34="Female",1, IF(R34="","",0))</f>
        <v>1</v>
      </c>
      <c r="T34" s="23" t="s">
        <v>133</v>
      </c>
      <c r="U34" s="23" t="s">
        <v>110</v>
      </c>
      <c r="V34" s="15">
        <f>IF(U34="Yes",1,IF(U34="","",0))</f>
        <v>1</v>
      </c>
      <c r="W34" s="23" t="s">
        <v>111</v>
      </c>
      <c r="X34" s="15">
        <f>IF(W34="White",0,IF(W34="","",1))</f>
        <v>1</v>
      </c>
      <c r="Y34" s="15" t="str">
        <f>IF(AND([1]!Table1[[#This Row],[SA_citizen_Ans]]=1,[1]!Table1[[#This Row],[Population Group_Ans]]=1),"Black SA","")</f>
        <v/>
      </c>
      <c r="Z34" s="23" t="s">
        <v>110</v>
      </c>
      <c r="AA34" s="15">
        <f>IF(Z34="Yes",1,IF(Z34="","",0))</f>
        <v>1</v>
      </c>
      <c r="AB34" s="23" t="s">
        <v>113</v>
      </c>
      <c r="AC34" s="23" t="s">
        <v>120</v>
      </c>
      <c r="AD34" s="15">
        <f>IF(AC34="Over R25 500",0,IF(AC34="","",1))</f>
        <v>1</v>
      </c>
      <c r="AE34" s="23" t="s">
        <v>115</v>
      </c>
      <c r="AF34" s="20" t="s">
        <v>110</v>
      </c>
    </row>
    <row r="35" spans="3:32" x14ac:dyDescent="0.2">
      <c r="C35" s="11"/>
      <c r="D35" s="12" t="s">
        <v>100</v>
      </c>
      <c r="E35" s="12" t="s">
        <v>101</v>
      </c>
      <c r="F35" s="33">
        <v>44662</v>
      </c>
      <c r="G35" s="23" t="s">
        <v>151</v>
      </c>
      <c r="H35" s="23"/>
      <c r="I35" s="23"/>
      <c r="J35" s="15" t="str">
        <f>IF(I35="urban metro",0,IF(I35="","",1))</f>
        <v/>
      </c>
      <c r="K35" s="23" t="s">
        <v>104</v>
      </c>
      <c r="L35" s="23" t="s">
        <v>218</v>
      </c>
      <c r="M35" s="23" t="s">
        <v>219</v>
      </c>
      <c r="N35" s="25">
        <v>8710021270083</v>
      </c>
      <c r="O35" s="3" t="s">
        <v>34</v>
      </c>
      <c r="P35" s="29"/>
      <c r="Q35" s="23" t="s">
        <v>151</v>
      </c>
      <c r="R35" s="23" t="s">
        <v>108</v>
      </c>
      <c r="S35" s="15">
        <f>IF(R35="Female",1, IF(R35="","",0))</f>
        <v>1</v>
      </c>
      <c r="T35" s="23" t="s">
        <v>202</v>
      </c>
      <c r="U35" s="23" t="s">
        <v>110</v>
      </c>
      <c r="V35" s="15">
        <f>IF(U35="Yes",1,IF(U35="","",0))</f>
        <v>1</v>
      </c>
      <c r="W35" s="23" t="s">
        <v>111</v>
      </c>
      <c r="X35" s="15">
        <f>IF(W35="White",0,IF(W35="","",1))</f>
        <v>1</v>
      </c>
      <c r="Y35" s="15" t="str">
        <f>IF(AND([1]!Table1[[#This Row],[SA_citizen_Ans]]=1,[1]!Table1[[#This Row],[Population Group_Ans]]=1),"Black SA","")</f>
        <v>Black SA</v>
      </c>
      <c r="Z35" s="23" t="s">
        <v>112</v>
      </c>
      <c r="AA35" s="15">
        <f>IF(Z35="Yes",1,IF(Z35="","",0))</f>
        <v>0</v>
      </c>
      <c r="AB35" s="23" t="s">
        <v>148</v>
      </c>
      <c r="AC35" s="24" t="s">
        <v>220</v>
      </c>
      <c r="AD35" s="15">
        <f>IF(AC35="Over R25 500",0,IF(AC35="","",1))</f>
        <v>1</v>
      </c>
      <c r="AE35" s="23" t="s">
        <v>115</v>
      </c>
      <c r="AF35" s="20" t="s">
        <v>110</v>
      </c>
    </row>
    <row r="36" spans="3:32" x14ac:dyDescent="0.2">
      <c r="C36" s="11"/>
      <c r="D36" s="12" t="s">
        <v>100</v>
      </c>
      <c r="E36" s="12" t="s">
        <v>101</v>
      </c>
      <c r="F36" s="22">
        <v>44677</v>
      </c>
      <c r="G36" s="23" t="s">
        <v>117</v>
      </c>
      <c r="H36" s="23"/>
      <c r="I36" s="23"/>
      <c r="J36" s="15" t="str">
        <f>IF(I36="urban metro",0,IF(I36="","",1))</f>
        <v/>
      </c>
      <c r="K36" s="23" t="s">
        <v>104</v>
      </c>
      <c r="L36" s="23" t="s">
        <v>221</v>
      </c>
      <c r="M36" s="23" t="s">
        <v>222</v>
      </c>
      <c r="N36" s="25">
        <v>7309180431080</v>
      </c>
      <c r="O36" s="3" t="s">
        <v>35</v>
      </c>
      <c r="P36" s="29" t="s">
        <v>223</v>
      </c>
      <c r="Q36" s="23" t="s">
        <v>117</v>
      </c>
      <c r="R36" s="23" t="s">
        <v>108</v>
      </c>
      <c r="S36" s="15">
        <f>IF(R36="Female",1, IF(R36="","",0))</f>
        <v>1</v>
      </c>
      <c r="T36" s="23" t="s">
        <v>109</v>
      </c>
      <c r="U36" s="23" t="s">
        <v>110</v>
      </c>
      <c r="V36" s="15">
        <f>IF(U36="Yes",1,IF(U36="","",0))</f>
        <v>1</v>
      </c>
      <c r="W36" s="23" t="s">
        <v>111</v>
      </c>
      <c r="X36" s="15">
        <f>IF(W36="White",0,IF(W36="","",1))</f>
        <v>1</v>
      </c>
      <c r="Y36" s="15" t="str">
        <f>IF(AND([1]!Table1[[#This Row],[SA_citizen_Ans]]=1,[1]!Table1[[#This Row],[Population Group_Ans]]=1),"Black SA","")</f>
        <v/>
      </c>
      <c r="Z36" s="23" t="s">
        <v>112</v>
      </c>
      <c r="AA36" s="15">
        <f>IF(Z36="Yes",1,IF(Z36="","",0))</f>
        <v>0</v>
      </c>
      <c r="AB36" s="23" t="s">
        <v>113</v>
      </c>
      <c r="AC36" s="38" t="s">
        <v>144</v>
      </c>
      <c r="AD36" s="15">
        <f>IF(AC36="Over R25 500",0,IF(AC36="","",1))</f>
        <v>1</v>
      </c>
      <c r="AE36" s="23" t="s">
        <v>121</v>
      </c>
      <c r="AF36" s="20" t="s">
        <v>110</v>
      </c>
    </row>
    <row r="37" spans="3:32" x14ac:dyDescent="0.2">
      <c r="C37" s="11">
        <v>133</v>
      </c>
      <c r="D37" s="12" t="s">
        <v>100</v>
      </c>
      <c r="E37" s="12" t="s">
        <v>101</v>
      </c>
      <c r="F37" s="13" t="s">
        <v>102</v>
      </c>
      <c r="G37" s="14" t="s">
        <v>103</v>
      </c>
      <c r="H37" s="14"/>
      <c r="I37" s="14"/>
      <c r="J37" s="15" t="str">
        <f>IF(I37="urban metro",0,IF(I37="","",1))</f>
        <v/>
      </c>
      <c r="K37" s="14" t="s">
        <v>104</v>
      </c>
      <c r="L37" s="14" t="s">
        <v>224</v>
      </c>
      <c r="M37" s="14" t="s">
        <v>225</v>
      </c>
      <c r="N37" s="16">
        <v>9512060278087</v>
      </c>
      <c r="O37" s="17" t="s">
        <v>36</v>
      </c>
      <c r="P37" s="26"/>
      <c r="Q37" s="14" t="s">
        <v>226</v>
      </c>
      <c r="R37" s="14" t="s">
        <v>108</v>
      </c>
      <c r="S37" s="15">
        <f>IF(R37="Female",1, IF(R37="","",0))</f>
        <v>1</v>
      </c>
      <c r="T37" s="18" t="s">
        <v>138</v>
      </c>
      <c r="U37" s="19" t="s">
        <v>110</v>
      </c>
      <c r="V37" s="15">
        <f>IF(U37="Yes",1,IF(U37="","",0))</f>
        <v>1</v>
      </c>
      <c r="W37" s="14" t="s">
        <v>111</v>
      </c>
      <c r="X37" s="15">
        <f>IF(W37="White",0,IF(W37="","",1))</f>
        <v>1</v>
      </c>
      <c r="Y37" s="15" t="str">
        <f>IF(AND([1]!Table1[[#This Row],[SA_citizen_Ans]]=1,[1]!Table1[[#This Row],[Population Group_Ans]]=1),"Black SA","")</f>
        <v/>
      </c>
      <c r="Z37" s="14" t="s">
        <v>112</v>
      </c>
      <c r="AA37" s="15">
        <f>IF(Z37="Yes",1,IF(Z37="","",0))</f>
        <v>0</v>
      </c>
      <c r="AB37" s="14" t="s">
        <v>113</v>
      </c>
      <c r="AC37" s="14" t="s">
        <v>144</v>
      </c>
      <c r="AD37" s="15">
        <f>IF(AC37="Over R25 500",0,IF(AC37="","",1))</f>
        <v>1</v>
      </c>
      <c r="AE37" s="14" t="s">
        <v>121</v>
      </c>
      <c r="AF37" s="20" t="s">
        <v>110</v>
      </c>
    </row>
    <row r="38" spans="3:32" x14ac:dyDescent="0.2">
      <c r="C38" s="11"/>
      <c r="D38" s="12" t="s">
        <v>100</v>
      </c>
      <c r="E38" s="12" t="s">
        <v>101</v>
      </c>
      <c r="F38" s="27">
        <v>44707</v>
      </c>
      <c r="G38" s="23" t="s">
        <v>139</v>
      </c>
      <c r="H38" s="12"/>
      <c r="I38" s="20"/>
      <c r="J38" s="15" t="str">
        <f>IF(I38="urban metro",0,IF(I38="","",1))</f>
        <v/>
      </c>
      <c r="K38" s="28" t="s">
        <v>104</v>
      </c>
      <c r="L38" s="23" t="s">
        <v>227</v>
      </c>
      <c r="M38" s="23" t="s">
        <v>228</v>
      </c>
      <c r="N38" s="25">
        <v>9502245670084</v>
      </c>
      <c r="O38" s="4" t="s">
        <v>37</v>
      </c>
      <c r="P38" s="3"/>
      <c r="Q38" s="23" t="s">
        <v>139</v>
      </c>
      <c r="R38" s="23" t="s">
        <v>132</v>
      </c>
      <c r="S38" s="15">
        <f>IF(R38="Female",1, IF(R38="","",0))</f>
        <v>0</v>
      </c>
      <c r="T38" s="23" t="s">
        <v>138</v>
      </c>
      <c r="U38" s="23" t="s">
        <v>110</v>
      </c>
      <c r="V38" s="15">
        <f>IF(U38="Yes",1,IF(U38="","",0))</f>
        <v>1</v>
      </c>
      <c r="W38" s="23" t="s">
        <v>111</v>
      </c>
      <c r="X38" s="15">
        <f>IF(W38="White",0,IF(W38="","",1))</f>
        <v>1</v>
      </c>
      <c r="Y38" s="15" t="str">
        <f>IF(AND([1]!Table1[[#This Row],[SA_citizen_Ans]]=1,[1]!Table1[[#This Row],[Population Group_Ans]]=1),"Black SA","")</f>
        <v/>
      </c>
      <c r="Z38" s="23" t="s">
        <v>112</v>
      </c>
      <c r="AA38" s="15">
        <f>IF(Z38="Yes",1,IF(Z38="","",0))</f>
        <v>0</v>
      </c>
      <c r="AB38" s="23" t="s">
        <v>113</v>
      </c>
      <c r="AC38" s="23" t="s">
        <v>114</v>
      </c>
      <c r="AD38" s="15">
        <f>IF(AC38="Over R25 500",0,IF(AC38="","",1))</f>
        <v>1</v>
      </c>
      <c r="AE38" s="23" t="s">
        <v>121</v>
      </c>
      <c r="AF38" s="20"/>
    </row>
    <row r="39" spans="3:32" x14ac:dyDescent="0.2">
      <c r="C39" s="11"/>
      <c r="D39" s="12" t="s">
        <v>100</v>
      </c>
      <c r="E39" s="12" t="s">
        <v>101</v>
      </c>
      <c r="F39" s="30">
        <v>44700</v>
      </c>
      <c r="G39" s="23" t="s">
        <v>197</v>
      </c>
      <c r="H39" s="12"/>
      <c r="I39" s="20"/>
      <c r="J39" s="15" t="str">
        <f>IF(I39="urban metro",0,IF(I39="","",1))</f>
        <v/>
      </c>
      <c r="K39" s="23" t="s">
        <v>104</v>
      </c>
      <c r="L39" s="23" t="s">
        <v>229</v>
      </c>
      <c r="M39" s="23" t="s">
        <v>199</v>
      </c>
      <c r="N39" s="25">
        <v>9710100324081</v>
      </c>
      <c r="O39" s="3" t="s">
        <v>38</v>
      </c>
      <c r="P39" s="29"/>
      <c r="Q39" s="23" t="s">
        <v>197</v>
      </c>
      <c r="R39" s="23" t="s">
        <v>108</v>
      </c>
      <c r="S39" s="15">
        <f>IF(R39="Female",1, IF(R39="","",0))</f>
        <v>1</v>
      </c>
      <c r="T39" s="23" t="s">
        <v>138</v>
      </c>
      <c r="U39" s="23" t="s">
        <v>110</v>
      </c>
      <c r="V39" s="15">
        <f>IF(U39="Yes",1,IF(U39="","",0))</f>
        <v>1</v>
      </c>
      <c r="W39" s="23" t="s">
        <v>111</v>
      </c>
      <c r="X39" s="15">
        <f>IF(W39="White",0,IF(W39="","",1))</f>
        <v>1</v>
      </c>
      <c r="Y39" s="15" t="str">
        <f>IF(AND([1]!Table1[[#This Row],[SA_citizen_Ans]]=1,[1]!Table1[[#This Row],[Population Group_Ans]]=1),"Black SA","")</f>
        <v/>
      </c>
      <c r="Z39" s="23" t="s">
        <v>112</v>
      </c>
      <c r="AA39" s="15">
        <f>IF(Z39="Yes",1,IF(Z39="","",0))</f>
        <v>0</v>
      </c>
      <c r="AB39" s="23" t="s">
        <v>113</v>
      </c>
      <c r="AC39" s="24" t="s">
        <v>144</v>
      </c>
      <c r="AD39" s="15">
        <f>IF(AC39="Over R25 500",0,IF(AC39="","",1))</f>
        <v>1</v>
      </c>
      <c r="AE39" s="23" t="s">
        <v>121</v>
      </c>
      <c r="AF39" s="20"/>
    </row>
    <row r="40" spans="3:32" x14ac:dyDescent="0.2">
      <c r="C40" s="11"/>
      <c r="D40" s="12" t="s">
        <v>100</v>
      </c>
      <c r="E40" s="12" t="s">
        <v>101</v>
      </c>
      <c r="F40" s="22">
        <v>44691</v>
      </c>
      <c r="G40" s="28" t="s">
        <v>230</v>
      </c>
      <c r="H40" s="12"/>
      <c r="I40" s="20"/>
      <c r="J40" s="15" t="str">
        <f>IF(I40="urban metro",0,IF(I40="","",1))</f>
        <v/>
      </c>
      <c r="K40" s="28" t="s">
        <v>104</v>
      </c>
      <c r="L40" s="23" t="s">
        <v>231</v>
      </c>
      <c r="M40" s="23" t="s">
        <v>232</v>
      </c>
      <c r="N40" s="25">
        <v>9006171020082</v>
      </c>
      <c r="O40" s="3" t="s">
        <v>39</v>
      </c>
      <c r="P40" s="29"/>
      <c r="Q40" s="23" t="s">
        <v>230</v>
      </c>
      <c r="R40" s="23" t="s">
        <v>108</v>
      </c>
      <c r="S40" s="15">
        <f>IF(R40="Female",1, IF(R40="","",0))</f>
        <v>1</v>
      </c>
      <c r="T40" s="23" t="s">
        <v>202</v>
      </c>
      <c r="U40" s="23" t="s">
        <v>110</v>
      </c>
      <c r="V40" s="15">
        <f>IF(U40="Yes",1,IF(U40="","",0))</f>
        <v>1</v>
      </c>
      <c r="W40" s="23" t="s">
        <v>111</v>
      </c>
      <c r="X40" s="15">
        <f>IF(W40="White",0,IF(W40="","",1))</f>
        <v>1</v>
      </c>
      <c r="Y40" s="15" t="str">
        <f>IF(AND([1]!Table1[[#This Row],[SA_citizen_Ans]]=1,[1]!Table1[[#This Row],[Population Group_Ans]]=1),"Black SA","")</f>
        <v>Black SA</v>
      </c>
      <c r="Z40" s="23" t="s">
        <v>112</v>
      </c>
      <c r="AA40" s="15">
        <f>IF(Z40="Yes",1,IF(Z40="","",0))</f>
        <v>0</v>
      </c>
      <c r="AB40" s="23" t="s">
        <v>113</v>
      </c>
      <c r="AC40" s="23" t="s">
        <v>114</v>
      </c>
      <c r="AD40" s="15">
        <f>IF(AC40="Over R25 500",0,IF(AC40="","",1))</f>
        <v>1</v>
      </c>
      <c r="AE40" s="23" t="s">
        <v>121</v>
      </c>
      <c r="AF40" s="20"/>
    </row>
    <row r="41" spans="3:32" x14ac:dyDescent="0.2">
      <c r="C41" s="11"/>
      <c r="D41" s="12" t="s">
        <v>100</v>
      </c>
      <c r="E41" s="12" t="s">
        <v>101</v>
      </c>
      <c r="F41" s="27">
        <v>44701</v>
      </c>
      <c r="G41" s="28" t="s">
        <v>117</v>
      </c>
      <c r="H41" s="12"/>
      <c r="I41" s="20"/>
      <c r="J41" s="15" t="str">
        <f>IF(I41="urban metro",0,IF(I41="","",1))</f>
        <v/>
      </c>
      <c r="K41" s="28" t="s">
        <v>104</v>
      </c>
      <c r="L41" s="23" t="s">
        <v>233</v>
      </c>
      <c r="M41" s="23" t="s">
        <v>234</v>
      </c>
      <c r="N41" s="25">
        <v>9509140451080</v>
      </c>
      <c r="O41" s="3" t="s">
        <v>40</v>
      </c>
      <c r="P41" s="3"/>
      <c r="Q41" s="23" t="s">
        <v>117</v>
      </c>
      <c r="R41" s="23" t="s">
        <v>108</v>
      </c>
      <c r="S41" s="15">
        <f>IF(R41="Female",1, IF(R41="","",0))</f>
        <v>1</v>
      </c>
      <c r="T41" s="23" t="s">
        <v>138</v>
      </c>
      <c r="U41" s="23" t="s">
        <v>110</v>
      </c>
      <c r="V41" s="15">
        <f>IF(U41="Yes",1,IF(U41="","",0))</f>
        <v>1</v>
      </c>
      <c r="W41" s="23" t="s">
        <v>111</v>
      </c>
      <c r="X41" s="15">
        <f>IF(W41="White",0,IF(W41="","",1))</f>
        <v>1</v>
      </c>
      <c r="Y41" s="15" t="str">
        <f>IF(AND([1]!Table1[[#This Row],[SA_citizen_Ans]]=1,[1]!Table1[[#This Row],[Population Group_Ans]]=1),"Black SA","")</f>
        <v/>
      </c>
      <c r="Z41" s="23" t="s">
        <v>112</v>
      </c>
      <c r="AA41" s="15">
        <f>IF(Z41="Yes",1,IF(Z41="","",0))</f>
        <v>0</v>
      </c>
      <c r="AB41" s="23" t="s">
        <v>113</v>
      </c>
      <c r="AC41" s="23" t="s">
        <v>114</v>
      </c>
      <c r="AD41" s="15">
        <f>IF(AC41="Over R25 500",0,IF(AC41="","",1))</f>
        <v>1</v>
      </c>
      <c r="AE41" s="39" t="s">
        <v>121</v>
      </c>
      <c r="AF41" s="20"/>
    </row>
    <row r="42" spans="3:32" x14ac:dyDescent="0.2">
      <c r="C42" s="11"/>
      <c r="D42" s="12" t="s">
        <v>100</v>
      </c>
      <c r="E42" s="12" t="s">
        <v>101</v>
      </c>
      <c r="F42" s="30">
        <v>44672</v>
      </c>
      <c r="G42" s="23" t="s">
        <v>151</v>
      </c>
      <c r="H42" s="23"/>
      <c r="I42" s="23"/>
      <c r="J42" s="15" t="str">
        <f>IF(I42="urban metro",0,IF(I42="","",1))</f>
        <v/>
      </c>
      <c r="K42" s="23" t="s">
        <v>104</v>
      </c>
      <c r="L42" s="23" t="s">
        <v>235</v>
      </c>
      <c r="M42" s="23" t="s">
        <v>236</v>
      </c>
      <c r="N42" s="25">
        <v>6906240478083</v>
      </c>
      <c r="O42" s="3" t="s">
        <v>41</v>
      </c>
      <c r="P42" s="3"/>
      <c r="Q42" s="23" t="s">
        <v>151</v>
      </c>
      <c r="R42" s="23" t="s">
        <v>108</v>
      </c>
      <c r="S42" s="15">
        <f>IF(R42="Female",1, IF(R42="","",0))</f>
        <v>1</v>
      </c>
      <c r="T42" s="23" t="s">
        <v>133</v>
      </c>
      <c r="U42" s="23" t="s">
        <v>110</v>
      </c>
      <c r="V42" s="15">
        <f>IF(U42="Yes",1,IF(U42="","",0))</f>
        <v>1</v>
      </c>
      <c r="W42" s="23" t="s">
        <v>111</v>
      </c>
      <c r="X42" s="15">
        <f>IF(W42="White",0,IF(W42="","",1))</f>
        <v>1</v>
      </c>
      <c r="Y42" s="15" t="str">
        <f>IF(AND([1]!Table1[[#This Row],[SA_citizen_Ans]]=1,[1]!Table1[[#This Row],[Population Group_Ans]]=1),"Black SA","")</f>
        <v>Black SA</v>
      </c>
      <c r="Z42" s="23" t="s">
        <v>112</v>
      </c>
      <c r="AA42" s="15">
        <f>IF(Z42="Yes",1,IF(Z42="","",0))</f>
        <v>0</v>
      </c>
      <c r="AB42" s="23" t="s">
        <v>113</v>
      </c>
      <c r="AC42" s="23" t="s">
        <v>126</v>
      </c>
      <c r="AD42" s="15">
        <f>IF(AC42="Over R25 500",0,IF(AC42="","",1))</f>
        <v>1</v>
      </c>
      <c r="AE42" s="39" t="s">
        <v>121</v>
      </c>
      <c r="AF42" s="20" t="s">
        <v>110</v>
      </c>
    </row>
    <row r="43" spans="3:32" x14ac:dyDescent="0.2">
      <c r="C43" s="11">
        <v>51</v>
      </c>
      <c r="D43" s="12" t="s">
        <v>100</v>
      </c>
      <c r="E43" s="12" t="s">
        <v>101</v>
      </c>
      <c r="F43" s="13" t="s">
        <v>182</v>
      </c>
      <c r="G43" s="14" t="s">
        <v>183</v>
      </c>
      <c r="H43" s="14"/>
      <c r="I43" s="14"/>
      <c r="J43" s="15" t="str">
        <f>IF(I43="urban metro",0,IF(I43="","",1))</f>
        <v/>
      </c>
      <c r="K43" s="14" t="s">
        <v>104</v>
      </c>
      <c r="L43" s="14" t="s">
        <v>237</v>
      </c>
      <c r="M43" s="14" t="s">
        <v>238</v>
      </c>
      <c r="N43" s="16">
        <v>7612115211083</v>
      </c>
      <c r="O43" s="17" t="s">
        <v>42</v>
      </c>
      <c r="P43" s="26"/>
      <c r="Q43" s="14" t="s">
        <v>186</v>
      </c>
      <c r="R43" s="14" t="s">
        <v>132</v>
      </c>
      <c r="S43" s="15">
        <f>IF(R43="Female",1, IF(R43="","",0))</f>
        <v>0</v>
      </c>
      <c r="T43" s="18" t="s">
        <v>109</v>
      </c>
      <c r="U43" s="19" t="s">
        <v>110</v>
      </c>
      <c r="V43" s="15">
        <f>IF(U43="Yes",1,IF(U43="","",0))</f>
        <v>1</v>
      </c>
      <c r="W43" s="14" t="s">
        <v>111</v>
      </c>
      <c r="X43" s="15">
        <f>IF(W43="White",0,IF(W43="","",1))</f>
        <v>1</v>
      </c>
      <c r="Y43" s="15" t="str">
        <f>IF(AND([1]!Table1[[#This Row],[SA_citizen_Ans]]=1,[1]!Table1[[#This Row],[Population Group_Ans]]=1),"Black SA","")</f>
        <v/>
      </c>
      <c r="Z43" s="14" t="s">
        <v>112</v>
      </c>
      <c r="AA43" s="15">
        <f>IF(Z43="Yes",1,IF(Z43="","",0))</f>
        <v>0</v>
      </c>
      <c r="AB43" s="14" t="s">
        <v>113</v>
      </c>
      <c r="AC43" s="14" t="s">
        <v>144</v>
      </c>
      <c r="AD43" s="15">
        <f>IF(AC43="Over R25 500",0,IF(AC43="","",1))</f>
        <v>1</v>
      </c>
      <c r="AE43" s="54" t="s">
        <v>121</v>
      </c>
      <c r="AF43" s="20" t="s">
        <v>110</v>
      </c>
    </row>
    <row r="44" spans="3:32" x14ac:dyDescent="0.2">
      <c r="C44" s="11"/>
      <c r="D44" s="12" t="s">
        <v>100</v>
      </c>
      <c r="E44" s="12" t="s">
        <v>101</v>
      </c>
      <c r="F44" s="22">
        <v>44692</v>
      </c>
      <c r="G44" s="23" t="s">
        <v>190</v>
      </c>
      <c r="H44" s="12"/>
      <c r="I44" s="20"/>
      <c r="J44" s="15" t="str">
        <f>IF(I44="urban metro",0,IF(I44="","",1))</f>
        <v/>
      </c>
      <c r="K44" s="23" t="s">
        <v>104</v>
      </c>
      <c r="L44" s="23" t="s">
        <v>239</v>
      </c>
      <c r="M44" s="23" t="s">
        <v>240</v>
      </c>
      <c r="N44" s="41">
        <v>8209251292081</v>
      </c>
      <c r="O44" s="3" t="s">
        <v>43</v>
      </c>
      <c r="P44" s="29"/>
      <c r="Q44" s="23" t="s">
        <v>190</v>
      </c>
      <c r="R44" s="23" t="s">
        <v>108</v>
      </c>
      <c r="S44" s="15">
        <f>IF(R44="Female",1, IF(R44="","",0))</f>
        <v>1</v>
      </c>
      <c r="T44" s="23" t="s">
        <v>109</v>
      </c>
      <c r="U44" s="23" t="s">
        <v>110</v>
      </c>
      <c r="V44" s="15">
        <f>IF(U44="Yes",1,IF(U44="","",0))</f>
        <v>1</v>
      </c>
      <c r="W44" s="23" t="s">
        <v>111</v>
      </c>
      <c r="X44" s="15">
        <f>IF(W44="White",0,IF(W44="","",1))</f>
        <v>1</v>
      </c>
      <c r="Y44" s="15" t="str">
        <f>IF(AND([1]!Table1[[#This Row],[SA_citizen_Ans]]=1,[1]!Table1[[#This Row],[Population Group_Ans]]=1),"Black SA","")</f>
        <v/>
      </c>
      <c r="Z44" s="23" t="s">
        <v>112</v>
      </c>
      <c r="AA44" s="15">
        <f>IF(Z44="Yes",1,IF(Z44="","",0))</f>
        <v>0</v>
      </c>
      <c r="AB44" s="23" t="s">
        <v>113</v>
      </c>
      <c r="AC44" s="23" t="s">
        <v>120</v>
      </c>
      <c r="AD44" s="15">
        <f>IF(AC44="Over R25 500",0,IF(AC44="","",1))</f>
        <v>1</v>
      </c>
      <c r="AE44" s="23" t="s">
        <v>121</v>
      </c>
      <c r="AF44" s="20"/>
    </row>
    <row r="45" spans="3:32" x14ac:dyDescent="0.2">
      <c r="C45" s="11"/>
      <c r="D45" s="12" t="s">
        <v>100</v>
      </c>
      <c r="E45" s="12" t="s">
        <v>101</v>
      </c>
      <c r="F45" s="22">
        <v>44677</v>
      </c>
      <c r="G45" s="23" t="s">
        <v>117</v>
      </c>
      <c r="H45" s="23"/>
      <c r="I45" s="23"/>
      <c r="J45" s="15" t="str">
        <f>IF(I45="urban metro",0,IF(I45="","",1))</f>
        <v/>
      </c>
      <c r="K45" s="23" t="s">
        <v>104</v>
      </c>
      <c r="L45" s="23" t="s">
        <v>241</v>
      </c>
      <c r="M45" s="23" t="s">
        <v>242</v>
      </c>
      <c r="N45" s="25">
        <v>8709050640083</v>
      </c>
      <c r="O45" s="3" t="s">
        <v>44</v>
      </c>
      <c r="P45" s="3"/>
      <c r="Q45" s="23" t="s">
        <v>137</v>
      </c>
      <c r="R45" s="23" t="s">
        <v>108</v>
      </c>
      <c r="S45" s="15">
        <f>IF(R45="Female",1, IF(R45="","",0))</f>
        <v>1</v>
      </c>
      <c r="T45" s="38" t="s">
        <v>202</v>
      </c>
      <c r="U45" s="23" t="s">
        <v>110</v>
      </c>
      <c r="V45" s="15">
        <f>IF(U45="Yes",1,IF(U45="","",0))</f>
        <v>1</v>
      </c>
      <c r="W45" s="23" t="s">
        <v>111</v>
      </c>
      <c r="X45" s="15">
        <f>IF(W45="White",0,IF(W45="","",1))</f>
        <v>1</v>
      </c>
      <c r="Y45" s="15" t="str">
        <f>IF(AND([1]!Table1[[#This Row],[SA_citizen_Ans]]=1,[1]!Table1[[#This Row],[Population Group_Ans]]=1),"Black SA","")</f>
        <v/>
      </c>
      <c r="Z45" s="23" t="s">
        <v>112</v>
      </c>
      <c r="AA45" s="15">
        <f>IF(Z45="Yes",1,IF(Z45="","",0))</f>
        <v>0</v>
      </c>
      <c r="AB45" s="23" t="s">
        <v>113</v>
      </c>
      <c r="AC45" s="23" t="s">
        <v>120</v>
      </c>
      <c r="AD45" s="15">
        <f>IF(AC45="Over R25 500",0,IF(AC45="","",1))</f>
        <v>1</v>
      </c>
      <c r="AE45" s="23" t="s">
        <v>121</v>
      </c>
      <c r="AF45" s="20" t="s">
        <v>110</v>
      </c>
    </row>
    <row r="46" spans="3:32" x14ac:dyDescent="0.2">
      <c r="C46" s="11"/>
      <c r="D46" s="12" t="s">
        <v>100</v>
      </c>
      <c r="E46" s="12" t="s">
        <v>101</v>
      </c>
      <c r="F46" s="22">
        <v>44677</v>
      </c>
      <c r="G46" s="23" t="s">
        <v>117</v>
      </c>
      <c r="H46" s="23"/>
      <c r="I46" s="23"/>
      <c r="J46" s="15" t="str">
        <f>IF(I46="urban metro",0,IF(I46="","",1))</f>
        <v/>
      </c>
      <c r="K46" s="23" t="s">
        <v>104</v>
      </c>
      <c r="L46" s="23" t="s">
        <v>243</v>
      </c>
      <c r="M46" s="23" t="s">
        <v>165</v>
      </c>
      <c r="N46" s="25">
        <v>8410010978081</v>
      </c>
      <c r="O46" s="3" t="s">
        <v>45</v>
      </c>
      <c r="P46" s="29"/>
      <c r="Q46" s="23" t="s">
        <v>244</v>
      </c>
      <c r="R46" s="23" t="s">
        <v>108</v>
      </c>
      <c r="S46" s="15">
        <f>IF(R46="Female",1, IF(R46="","",0))</f>
        <v>1</v>
      </c>
      <c r="T46" s="23" t="s">
        <v>109</v>
      </c>
      <c r="U46" s="23" t="s">
        <v>110</v>
      </c>
      <c r="V46" s="15">
        <f>IF(U46="Yes",1,IF(U46="","",0))</f>
        <v>1</v>
      </c>
      <c r="W46" s="23" t="s">
        <v>111</v>
      </c>
      <c r="X46" s="15">
        <f>IF(W46="White",0,IF(W46="","",1))</f>
        <v>1</v>
      </c>
      <c r="Y46" s="15" t="str">
        <f>IF(AND([1]!Table1[[#This Row],[SA_citizen_Ans]]=1,[1]!Table1[[#This Row],[Population Group_Ans]]=1),"Black SA","")</f>
        <v/>
      </c>
      <c r="Z46" s="23" t="s">
        <v>112</v>
      </c>
      <c r="AA46" s="15">
        <f>IF(Z46="Yes",1,IF(Z46="","",0))</f>
        <v>0</v>
      </c>
      <c r="AB46" s="38" t="s">
        <v>113</v>
      </c>
      <c r="AC46" s="23" t="s">
        <v>120</v>
      </c>
      <c r="AD46" s="15">
        <f>IF(AC46="Over R25 500",0,IF(AC46="","",1))</f>
        <v>1</v>
      </c>
      <c r="AE46" s="23" t="s">
        <v>121</v>
      </c>
      <c r="AF46" s="20" t="s">
        <v>110</v>
      </c>
    </row>
    <row r="47" spans="3:32" x14ac:dyDescent="0.2">
      <c r="C47" s="11">
        <v>21</v>
      </c>
      <c r="D47" s="12" t="s">
        <v>100</v>
      </c>
      <c r="E47" s="12" t="s">
        <v>101</v>
      </c>
      <c r="F47" s="13" t="s">
        <v>182</v>
      </c>
      <c r="G47" s="14" t="s">
        <v>183</v>
      </c>
      <c r="H47" s="14"/>
      <c r="I47" s="14"/>
      <c r="J47" s="15" t="str">
        <f>IF(I47="urban metro",0,IF(I47="","",1))</f>
        <v/>
      </c>
      <c r="K47" s="14" t="s">
        <v>104</v>
      </c>
      <c r="L47" s="14" t="s">
        <v>245</v>
      </c>
      <c r="M47" s="14" t="s">
        <v>246</v>
      </c>
      <c r="N47" s="16">
        <v>7512310334088</v>
      </c>
      <c r="O47" s="17" t="s">
        <v>46</v>
      </c>
      <c r="P47" s="1"/>
      <c r="Q47" s="14" t="s">
        <v>186</v>
      </c>
      <c r="R47" s="14" t="s">
        <v>108</v>
      </c>
      <c r="S47" s="15">
        <f>IF(R47="Female",1, IF(R47="","",0))</f>
        <v>1</v>
      </c>
      <c r="T47" s="18" t="s">
        <v>109</v>
      </c>
      <c r="U47" s="19" t="s">
        <v>110</v>
      </c>
      <c r="V47" s="15">
        <f>IF(U47="Yes",1,IF(U47="","",0))</f>
        <v>1</v>
      </c>
      <c r="W47" s="14" t="s">
        <v>111</v>
      </c>
      <c r="X47" s="15">
        <f>IF(W47="White",0,IF(W47="","",1))</f>
        <v>1</v>
      </c>
      <c r="Y47" s="15" t="str">
        <f>IF(AND([1]!Table1[[#This Row],[SA_citizen_Ans]]=1,[1]!Table1[[#This Row],[Population Group_Ans]]=1),"Black SA","")</f>
        <v>Black SA</v>
      </c>
      <c r="Z47" s="14" t="s">
        <v>112</v>
      </c>
      <c r="AA47" s="15">
        <f>IF(Z47="Yes",1,IF(Z47="","",0))</f>
        <v>0</v>
      </c>
      <c r="AB47" s="14" t="s">
        <v>113</v>
      </c>
      <c r="AC47" s="14" t="s">
        <v>114</v>
      </c>
      <c r="AD47" s="15">
        <f>IF(AC47="Over R25 500",0,IF(AC47="","",1))</f>
        <v>1</v>
      </c>
      <c r="AE47" s="14" t="s">
        <v>115</v>
      </c>
      <c r="AF47" s="20" t="s">
        <v>110</v>
      </c>
    </row>
    <row r="48" spans="3:32" x14ac:dyDescent="0.2">
      <c r="C48" s="11"/>
      <c r="D48" s="12" t="s">
        <v>100</v>
      </c>
      <c r="E48" s="12" t="s">
        <v>101</v>
      </c>
      <c r="F48" s="22">
        <v>44677</v>
      </c>
      <c r="G48" s="23" t="s">
        <v>117</v>
      </c>
      <c r="H48" s="23"/>
      <c r="I48" s="23"/>
      <c r="J48" s="15" t="str">
        <f>IF(I48="urban metro",0,IF(I48="","",1))</f>
        <v/>
      </c>
      <c r="K48" s="23" t="s">
        <v>104</v>
      </c>
      <c r="L48" s="23" t="s">
        <v>247</v>
      </c>
      <c r="M48" s="23" t="s">
        <v>248</v>
      </c>
      <c r="N48" s="41">
        <v>7201230464080</v>
      </c>
      <c r="O48" s="3" t="s">
        <v>47</v>
      </c>
      <c r="P48" s="29"/>
      <c r="Q48" s="23" t="s">
        <v>137</v>
      </c>
      <c r="R48" s="23" t="s">
        <v>108</v>
      </c>
      <c r="S48" s="15">
        <f>IF(R48="Female",1, IF(R48="","",0))</f>
        <v>1</v>
      </c>
      <c r="T48" s="23" t="s">
        <v>109</v>
      </c>
      <c r="U48" s="23" t="s">
        <v>110</v>
      </c>
      <c r="V48" s="15">
        <f>IF(U48="Yes",1,IF(U48="","",0))</f>
        <v>1</v>
      </c>
      <c r="W48" s="23" t="s">
        <v>111</v>
      </c>
      <c r="X48" s="15">
        <f>IF(W48="White",0,IF(W48="","",1))</f>
        <v>1</v>
      </c>
      <c r="Y48" s="15" t="str">
        <f>IF(AND([1]!Table1[[#This Row],[SA_citizen_Ans]]=1,[1]!Table1[[#This Row],[Population Group_Ans]]=1),"Black SA","")</f>
        <v>Black SA</v>
      </c>
      <c r="Z48" s="23" t="s">
        <v>112</v>
      </c>
      <c r="AA48" s="15">
        <f>IF(Z48="Yes",1,IF(Z48="","",0))</f>
        <v>0</v>
      </c>
      <c r="AB48" s="23" t="s">
        <v>113</v>
      </c>
      <c r="AC48" s="23" t="s">
        <v>120</v>
      </c>
      <c r="AD48" s="15">
        <f>IF(AC48="Over R25 500",0,IF(AC48="","",1))</f>
        <v>1</v>
      </c>
      <c r="AE48" s="23" t="s">
        <v>121</v>
      </c>
      <c r="AF48" s="20" t="s">
        <v>110</v>
      </c>
    </row>
    <row r="49" spans="3:32" x14ac:dyDescent="0.2">
      <c r="C49" s="11">
        <v>218</v>
      </c>
      <c r="D49" s="12" t="s">
        <v>100</v>
      </c>
      <c r="E49" s="12" t="s">
        <v>101</v>
      </c>
      <c r="F49" s="13" t="s">
        <v>116</v>
      </c>
      <c r="G49" s="14" t="s">
        <v>117</v>
      </c>
      <c r="H49" s="14"/>
      <c r="I49" s="14"/>
      <c r="J49" s="15" t="str">
        <f>IF(I49="urban metro",0,IF(I49="","",1))</f>
        <v/>
      </c>
      <c r="K49" s="14" t="s">
        <v>104</v>
      </c>
      <c r="L49" s="14" t="s">
        <v>249</v>
      </c>
      <c r="M49" s="14" t="s">
        <v>250</v>
      </c>
      <c r="N49" s="16">
        <v>7606080641084</v>
      </c>
      <c r="O49" s="17" t="s">
        <v>48</v>
      </c>
      <c r="P49" s="26"/>
      <c r="Q49" s="14" t="s">
        <v>244</v>
      </c>
      <c r="R49" s="14" t="s">
        <v>108</v>
      </c>
      <c r="S49" s="15">
        <f>IF(R49="Female",1, IF(R49="","",0))</f>
        <v>1</v>
      </c>
      <c r="T49" s="18" t="s">
        <v>109</v>
      </c>
      <c r="U49" s="19" t="s">
        <v>110</v>
      </c>
      <c r="V49" s="15">
        <f>IF(U49="Yes",1,IF(U49="","",0))</f>
        <v>1</v>
      </c>
      <c r="W49" s="14" t="s">
        <v>111</v>
      </c>
      <c r="X49" s="15">
        <f>IF(W49="White",0,IF(W49="","",1))</f>
        <v>1</v>
      </c>
      <c r="Y49" s="15" t="str">
        <f>IF(AND([1]!Table1[[#This Row],[SA_citizen_Ans]]=1,[1]!Table1[[#This Row],[Population Group_Ans]]=1),"Black SA","")</f>
        <v>Black SA</v>
      </c>
      <c r="Z49" s="14" t="s">
        <v>112</v>
      </c>
      <c r="AA49" s="15">
        <f>IF(Z49="Yes",1,IF(Z49="","",0))</f>
        <v>0</v>
      </c>
      <c r="AB49" s="14" t="s">
        <v>113</v>
      </c>
      <c r="AC49" s="14" t="s">
        <v>120</v>
      </c>
      <c r="AD49" s="15">
        <f>IF(AC49="Over R25 500",0,IF(AC49="","",1))</f>
        <v>1</v>
      </c>
      <c r="AE49" s="14" t="s">
        <v>121</v>
      </c>
      <c r="AF49" s="20" t="s">
        <v>110</v>
      </c>
    </row>
    <row r="50" spans="3:32" x14ac:dyDescent="0.2">
      <c r="C50" s="11"/>
      <c r="D50" s="12" t="s">
        <v>100</v>
      </c>
      <c r="E50" s="12" t="s">
        <v>101</v>
      </c>
      <c r="F50" s="22">
        <v>44692</v>
      </c>
      <c r="G50" s="23" t="s">
        <v>190</v>
      </c>
      <c r="H50" s="12"/>
      <c r="I50" s="20"/>
      <c r="J50" s="15" t="str">
        <f>IF(I50="urban metro",0,IF(I50="","",1))</f>
        <v/>
      </c>
      <c r="K50" s="23" t="s">
        <v>104</v>
      </c>
      <c r="L50" s="23" t="s">
        <v>251</v>
      </c>
      <c r="M50" s="23" t="s">
        <v>252</v>
      </c>
      <c r="N50" s="41">
        <v>8302021382082</v>
      </c>
      <c r="O50" s="4" t="s">
        <v>49</v>
      </c>
      <c r="P50" s="29"/>
      <c r="Q50" s="23" t="s">
        <v>190</v>
      </c>
      <c r="R50" s="23" t="s">
        <v>108</v>
      </c>
      <c r="S50" s="15">
        <f>IF(R50="Female",1, IF(R50="","",0))</f>
        <v>1</v>
      </c>
      <c r="T50" s="23" t="s">
        <v>109</v>
      </c>
      <c r="U50" s="23" t="s">
        <v>110</v>
      </c>
      <c r="V50" s="15">
        <f>IF(U50="Yes",1,IF(U50="","",0))</f>
        <v>1</v>
      </c>
      <c r="W50" s="23" t="s">
        <v>111</v>
      </c>
      <c r="X50" s="15">
        <f>IF(W50="White",0,IF(W50="","",1))</f>
        <v>1</v>
      </c>
      <c r="Y50" s="15" t="str">
        <f>IF(AND([1]!Table1[[#This Row],[SA_citizen_Ans]]=1,[1]!Table1[[#This Row],[Population Group_Ans]]=1),"Black SA","")</f>
        <v/>
      </c>
      <c r="Z50" s="23" t="s">
        <v>112</v>
      </c>
      <c r="AA50" s="15">
        <f>IF(Z50="Yes",1,IF(Z50="","",0))</f>
        <v>0</v>
      </c>
      <c r="AB50" s="23" t="s">
        <v>113</v>
      </c>
      <c r="AC50" s="23" t="s">
        <v>120</v>
      </c>
      <c r="AD50" s="15">
        <f>IF(AC50="Over R25 500",0,IF(AC50="","",1))</f>
        <v>1</v>
      </c>
      <c r="AE50" s="23" t="s">
        <v>121</v>
      </c>
      <c r="AF50" s="20"/>
    </row>
    <row r="51" spans="3:32" x14ac:dyDescent="0.2">
      <c r="C51" s="11"/>
      <c r="D51" s="12" t="s">
        <v>100</v>
      </c>
      <c r="E51" s="12" t="s">
        <v>101</v>
      </c>
      <c r="F51" s="22">
        <v>44692</v>
      </c>
      <c r="G51" s="23" t="s">
        <v>190</v>
      </c>
      <c r="H51" s="12"/>
      <c r="I51" s="20"/>
      <c r="J51" s="15" t="str">
        <f>IF(I51="urban metro",0,IF(I51="","",1))</f>
        <v/>
      </c>
      <c r="K51" s="23" t="s">
        <v>104</v>
      </c>
      <c r="L51" s="23" t="s">
        <v>253</v>
      </c>
      <c r="M51" s="23" t="s">
        <v>254</v>
      </c>
      <c r="N51" s="25">
        <v>7408086373089</v>
      </c>
      <c r="O51" s="3" t="s">
        <v>50</v>
      </c>
      <c r="P51" s="55"/>
      <c r="Q51" s="23" t="s">
        <v>190</v>
      </c>
      <c r="R51" s="23" t="s">
        <v>132</v>
      </c>
      <c r="S51" s="15">
        <f>IF(R51="Female",1, IF(R51="","",0))</f>
        <v>0</v>
      </c>
      <c r="T51" s="23" t="s">
        <v>109</v>
      </c>
      <c r="U51" s="23" t="s">
        <v>110</v>
      </c>
      <c r="V51" s="15">
        <f>IF(U51="Yes",1,IF(U51="","",0))</f>
        <v>1</v>
      </c>
      <c r="W51" s="23" t="s">
        <v>111</v>
      </c>
      <c r="X51" s="15">
        <f>IF(W51="White",0,IF(W51="","",1))</f>
        <v>1</v>
      </c>
      <c r="Y51" s="15" t="str">
        <f>IF(AND([1]!Table1[[#This Row],[SA_citizen_Ans]]=1,[1]!Table1[[#This Row],[Population Group_Ans]]=1),"Black SA","")</f>
        <v/>
      </c>
      <c r="Z51" s="23" t="s">
        <v>112</v>
      </c>
      <c r="AA51" s="15">
        <f>IF(Z51="Yes",1,IF(Z51="","",0))</f>
        <v>0</v>
      </c>
      <c r="AB51" s="23" t="s">
        <v>113</v>
      </c>
      <c r="AC51" s="23" t="s">
        <v>120</v>
      </c>
      <c r="AD51" s="15">
        <f>IF(AC51="Over R25 500",0,IF(AC51="","",1))</f>
        <v>1</v>
      </c>
      <c r="AE51" s="23" t="s">
        <v>121</v>
      </c>
      <c r="AF51" s="20"/>
    </row>
    <row r="52" spans="3:32" x14ac:dyDescent="0.2">
      <c r="C52" s="11"/>
      <c r="D52" s="12" t="s">
        <v>100</v>
      </c>
      <c r="E52" s="12" t="s">
        <v>101</v>
      </c>
      <c r="F52" s="30">
        <v>44699</v>
      </c>
      <c r="G52" s="28" t="s">
        <v>145</v>
      </c>
      <c r="H52" s="12"/>
      <c r="I52" s="20"/>
      <c r="J52" s="15" t="str">
        <f>IF(I52="urban metro",0,IF(I52="","",1))</f>
        <v/>
      </c>
      <c r="K52" s="28" t="s">
        <v>104</v>
      </c>
      <c r="L52" s="23" t="s">
        <v>255</v>
      </c>
      <c r="M52" s="23" t="s">
        <v>256</v>
      </c>
      <c r="N52" s="25">
        <v>7304070355085</v>
      </c>
      <c r="O52" s="3" t="s">
        <v>51</v>
      </c>
      <c r="P52" s="29"/>
      <c r="Q52" s="23" t="s">
        <v>145</v>
      </c>
      <c r="R52" s="23" t="s">
        <v>108</v>
      </c>
      <c r="S52" s="15">
        <f>IF(R52="Female",1, IF(R52="","",0))</f>
        <v>1</v>
      </c>
      <c r="T52" s="23" t="s">
        <v>109</v>
      </c>
      <c r="U52" s="23" t="s">
        <v>110</v>
      </c>
      <c r="V52" s="15">
        <f>IF(U52="Yes",1,IF(U52="","",0))</f>
        <v>1</v>
      </c>
      <c r="W52" s="23" t="s">
        <v>111</v>
      </c>
      <c r="X52" s="15">
        <f>IF(W52="White",0,IF(W52="","",1))</f>
        <v>1</v>
      </c>
      <c r="Y52" s="15" t="str">
        <f>IF(AND([1]!Table1[[#This Row],[SA_citizen_Ans]]=1,[1]!Table1[[#This Row],[Population Group_Ans]]=1),"Black SA","")</f>
        <v/>
      </c>
      <c r="Z52" s="23" t="s">
        <v>112</v>
      </c>
      <c r="AA52" s="15">
        <f>IF(Z52="Yes",1,IF(Z52="","",0))</f>
        <v>0</v>
      </c>
      <c r="AB52" s="23" t="s">
        <v>113</v>
      </c>
      <c r="AC52" s="23" t="s">
        <v>144</v>
      </c>
      <c r="AD52" s="15">
        <f>IF(AC52="Over R25 500",0,IF(AC52="","",1))</f>
        <v>1</v>
      </c>
      <c r="AE52" s="23" t="s">
        <v>121</v>
      </c>
      <c r="AF52" s="20"/>
    </row>
    <row r="53" spans="3:32" x14ac:dyDescent="0.2">
      <c r="C53" s="11"/>
      <c r="D53" s="12" t="s">
        <v>100</v>
      </c>
      <c r="E53" s="12" t="s">
        <v>101</v>
      </c>
      <c r="F53" s="22">
        <v>44693</v>
      </c>
      <c r="G53" s="28" t="s">
        <v>190</v>
      </c>
      <c r="H53" s="12"/>
      <c r="I53" s="20"/>
      <c r="J53" s="15" t="str">
        <f>IF(I53="urban metro",0,IF(I53="","",1))</f>
        <v/>
      </c>
      <c r="K53" s="28" t="s">
        <v>104</v>
      </c>
      <c r="L53" s="23" t="s">
        <v>257</v>
      </c>
      <c r="M53" s="23" t="s">
        <v>258</v>
      </c>
      <c r="N53" s="41">
        <v>8505261141089</v>
      </c>
      <c r="O53" s="3" t="s">
        <v>52</v>
      </c>
      <c r="P53" s="29"/>
      <c r="Q53" s="23" t="s">
        <v>190</v>
      </c>
      <c r="R53" s="23" t="s">
        <v>108</v>
      </c>
      <c r="S53" s="15">
        <f>IF(R53="Female",1, IF(R53="","",0))</f>
        <v>1</v>
      </c>
      <c r="T53" s="23" t="s">
        <v>133</v>
      </c>
      <c r="U53" s="23" t="s">
        <v>110</v>
      </c>
      <c r="V53" s="15">
        <f>IF(U53="Yes",1,IF(U53="","",0))</f>
        <v>1</v>
      </c>
      <c r="W53" s="23" t="s">
        <v>111</v>
      </c>
      <c r="X53" s="15">
        <f>IF(W53="White",0,IF(W53="","",1))</f>
        <v>1</v>
      </c>
      <c r="Y53" s="15" t="str">
        <f>IF(AND([1]!Table1[[#This Row],[SA_citizen_Ans]]=1,[1]!Table1[[#This Row],[Population Group_Ans]]=1),"Black SA","")</f>
        <v>Black SA</v>
      </c>
      <c r="Z53" s="23" t="s">
        <v>112</v>
      </c>
      <c r="AA53" s="15">
        <f>IF(Z53="Yes",1,IF(Z53="","",0))</f>
        <v>0</v>
      </c>
      <c r="AB53" s="23" t="s">
        <v>148</v>
      </c>
      <c r="AC53" s="23" t="s">
        <v>220</v>
      </c>
      <c r="AD53" s="15">
        <f>IF(AC53="Over R25 500",0,IF(AC53="","",1))</f>
        <v>1</v>
      </c>
      <c r="AE53" s="23" t="s">
        <v>115</v>
      </c>
      <c r="AF53" s="20"/>
    </row>
    <row r="54" spans="3:32" x14ac:dyDescent="0.2">
      <c r="C54" s="11">
        <v>118</v>
      </c>
      <c r="D54" s="12" t="s">
        <v>100</v>
      </c>
      <c r="E54" s="12" t="s">
        <v>101</v>
      </c>
      <c r="F54" s="48" t="s">
        <v>102</v>
      </c>
      <c r="G54" s="49" t="s">
        <v>103</v>
      </c>
      <c r="H54" s="49"/>
      <c r="I54" s="49"/>
      <c r="J54" s="15" t="str">
        <f>IF(I54="urban metro",0,IF(I54="","",1))</f>
        <v/>
      </c>
      <c r="K54" s="49" t="s">
        <v>104</v>
      </c>
      <c r="L54" s="49" t="s">
        <v>259</v>
      </c>
      <c r="M54" s="49" t="s">
        <v>141</v>
      </c>
      <c r="N54" s="50">
        <v>7502075831081</v>
      </c>
      <c r="O54" s="51" t="s">
        <v>53</v>
      </c>
      <c r="P54" s="8"/>
      <c r="Q54" s="49" t="s">
        <v>107</v>
      </c>
      <c r="R54" s="49" t="s">
        <v>132</v>
      </c>
      <c r="S54" s="15">
        <f>IF(R54="Female",1, IF(R54="","",0))</f>
        <v>0</v>
      </c>
      <c r="T54" s="52" t="s">
        <v>109</v>
      </c>
      <c r="U54" s="53" t="s">
        <v>110</v>
      </c>
      <c r="V54" s="15">
        <f>IF(U54="Yes",1,IF(U54="","",0))</f>
        <v>1</v>
      </c>
      <c r="W54" s="49" t="s">
        <v>111</v>
      </c>
      <c r="X54" s="15">
        <f>IF(W54="White",0,IF(W54="","",1))</f>
        <v>1</v>
      </c>
      <c r="Y54" s="15" t="str">
        <f>IF(AND([1]!Table1[[#This Row],[SA_citizen_Ans]]=1,[1]!Table1[[#This Row],[Population Group_Ans]]=1),"Black SA","")</f>
        <v>Black SA</v>
      </c>
      <c r="Z54" s="49" t="s">
        <v>112</v>
      </c>
      <c r="AA54" s="15">
        <f>IF(Z54="Yes",1,IF(Z54="","",0))</f>
        <v>0</v>
      </c>
      <c r="AB54" s="49" t="s">
        <v>113</v>
      </c>
      <c r="AC54" s="49" t="s">
        <v>144</v>
      </c>
      <c r="AD54" s="15">
        <f>IF(AC54="Over R25 500",0,IF(AC54="","",1))</f>
        <v>1</v>
      </c>
      <c r="AE54" s="49" t="s">
        <v>115</v>
      </c>
      <c r="AF54" s="20" t="s">
        <v>110</v>
      </c>
    </row>
    <row r="55" spans="3:32" x14ac:dyDescent="0.2">
      <c r="C55" s="11"/>
      <c r="D55" s="12" t="s">
        <v>100</v>
      </c>
      <c r="E55" s="12" t="s">
        <v>101</v>
      </c>
      <c r="F55" s="27">
        <v>44706</v>
      </c>
      <c r="G55" s="23" t="s">
        <v>163</v>
      </c>
      <c r="H55" s="12"/>
      <c r="I55" s="20"/>
      <c r="J55" s="15" t="str">
        <f>IF(I55="urban metro",0,IF(I55="","",1))</f>
        <v/>
      </c>
      <c r="K55" s="23" t="s">
        <v>104</v>
      </c>
      <c r="L55" s="23" t="s">
        <v>260</v>
      </c>
      <c r="M55" s="23" t="s">
        <v>261</v>
      </c>
      <c r="N55" s="25">
        <v>6609035732082</v>
      </c>
      <c r="O55" s="3" t="s">
        <v>54</v>
      </c>
      <c r="P55" s="55"/>
      <c r="Q55" s="23" t="s">
        <v>163</v>
      </c>
      <c r="R55" s="23" t="s">
        <v>132</v>
      </c>
      <c r="S55" s="15">
        <f>IF(R55="Female",1, IF(R55="","",0))</f>
        <v>0</v>
      </c>
      <c r="T55" s="23" t="s">
        <v>262</v>
      </c>
      <c r="U55" s="23" t="s">
        <v>110</v>
      </c>
      <c r="V55" s="15">
        <f>IF(U55="Yes",1,IF(U55="","",0))</f>
        <v>1</v>
      </c>
      <c r="W55" s="23" t="s">
        <v>111</v>
      </c>
      <c r="X55" s="15">
        <f>IF(W55="White",0,IF(W55="","",1))</f>
        <v>1</v>
      </c>
      <c r="Y55" s="15" t="str">
        <f>IF(AND([1]!Table1[[#This Row],[SA_citizen_Ans]]=1,[1]!Table1[[#This Row],[Population Group_Ans]]=1),"Black SA","")</f>
        <v>Black SA</v>
      </c>
      <c r="Z55" s="23" t="s">
        <v>112</v>
      </c>
      <c r="AA55" s="15">
        <f>IF(Z55="Yes",1,IF(Z55="","",0))</f>
        <v>0</v>
      </c>
      <c r="AB55" s="23" t="s">
        <v>113</v>
      </c>
      <c r="AC55" s="23" t="s">
        <v>126</v>
      </c>
      <c r="AD55" s="15">
        <f>IF(AC55="Over R25 500",0,IF(AC55="","",1))</f>
        <v>1</v>
      </c>
      <c r="AE55" s="23" t="s">
        <v>121</v>
      </c>
      <c r="AF55" s="20"/>
    </row>
    <row r="56" spans="3:32" x14ac:dyDescent="0.2">
      <c r="C56" s="11"/>
      <c r="D56" s="12" t="s">
        <v>100</v>
      </c>
      <c r="E56" s="12" t="s">
        <v>101</v>
      </c>
      <c r="F56" s="30">
        <v>44672</v>
      </c>
      <c r="G56" s="23" t="s">
        <v>151</v>
      </c>
      <c r="H56" s="23"/>
      <c r="I56" s="23"/>
      <c r="J56" s="15" t="str">
        <f>IF(I56="urban metro",0,IF(I56="","",1))</f>
        <v/>
      </c>
      <c r="K56" s="23" t="s">
        <v>104</v>
      </c>
      <c r="L56" s="23" t="s">
        <v>263</v>
      </c>
      <c r="M56" s="23" t="s">
        <v>264</v>
      </c>
      <c r="N56" s="25">
        <v>7212010631087</v>
      </c>
      <c r="O56" s="4" t="s">
        <v>55</v>
      </c>
      <c r="P56" s="29"/>
      <c r="Q56" s="23" t="s">
        <v>151</v>
      </c>
      <c r="R56" s="23" t="s">
        <v>108</v>
      </c>
      <c r="S56" s="15">
        <f>IF(R56="Female",1, IF(R56="","",0))</f>
        <v>1</v>
      </c>
      <c r="T56" s="23" t="s">
        <v>109</v>
      </c>
      <c r="U56" s="23" t="s">
        <v>110</v>
      </c>
      <c r="V56" s="15">
        <f>IF(U56="Yes",1,IF(U56="","",0))</f>
        <v>1</v>
      </c>
      <c r="W56" s="23" t="s">
        <v>111</v>
      </c>
      <c r="X56" s="15">
        <f>IF(W56="White",0,IF(W56="","",1))</f>
        <v>1</v>
      </c>
      <c r="Y56" s="15" t="str">
        <f>IF(AND([1]!Table1[[#This Row],[SA_citizen_Ans]]=1,[1]!Table1[[#This Row],[Population Group_Ans]]=1),"Black SA","")</f>
        <v>Black SA</v>
      </c>
      <c r="Z56" s="23" t="s">
        <v>112</v>
      </c>
      <c r="AA56" s="15">
        <f>IF(Z56="Yes",1,IF(Z56="","",0))</f>
        <v>0</v>
      </c>
      <c r="AB56" s="23" t="s">
        <v>113</v>
      </c>
      <c r="AC56" s="23" t="s">
        <v>120</v>
      </c>
      <c r="AD56" s="15">
        <f>IF(AC56="Over R25 500",0,IF(AC56="","",1))</f>
        <v>1</v>
      </c>
      <c r="AE56" s="23" t="s">
        <v>121</v>
      </c>
      <c r="AF56" s="20" t="s">
        <v>110</v>
      </c>
    </row>
    <row r="57" spans="3:32" x14ac:dyDescent="0.2">
      <c r="C57" s="11"/>
      <c r="D57" s="12" t="s">
        <v>100</v>
      </c>
      <c r="E57" s="12" t="s">
        <v>101</v>
      </c>
      <c r="F57" s="22">
        <v>44677</v>
      </c>
      <c r="G57" s="23" t="s">
        <v>117</v>
      </c>
      <c r="H57" s="23"/>
      <c r="I57" s="23"/>
      <c r="J57" s="15" t="str">
        <f>IF(I57="urban metro",0,IF(I57="","",1))</f>
        <v/>
      </c>
      <c r="K57" s="23" t="s">
        <v>104</v>
      </c>
      <c r="L57" s="23" t="s">
        <v>265</v>
      </c>
      <c r="M57" s="23" t="s">
        <v>266</v>
      </c>
      <c r="N57" s="25">
        <v>7204270629083</v>
      </c>
      <c r="O57" s="3" t="s">
        <v>56</v>
      </c>
      <c r="P57" s="3"/>
      <c r="Q57" s="23" t="s">
        <v>244</v>
      </c>
      <c r="R57" s="23" t="s">
        <v>108</v>
      </c>
      <c r="S57" s="15">
        <f>IF(R57="Female",1, IF(R57="","",0))</f>
        <v>1</v>
      </c>
      <c r="T57" s="23" t="s">
        <v>133</v>
      </c>
      <c r="U57" s="23" t="s">
        <v>110</v>
      </c>
      <c r="V57" s="15">
        <f>IF(U57="Yes",1,IF(U57="","",0))</f>
        <v>1</v>
      </c>
      <c r="W57" s="23" t="s">
        <v>111</v>
      </c>
      <c r="X57" s="15">
        <f>IF(W57="White",0,IF(W57="","",1))</f>
        <v>1</v>
      </c>
      <c r="Y57" s="15" t="str">
        <f>IF(AND([1]!Table1[[#This Row],[SA_citizen_Ans]]=1,[1]!Table1[[#This Row],[Population Group_Ans]]=1),"Black SA","")</f>
        <v>Black SA</v>
      </c>
      <c r="Z57" s="23" t="s">
        <v>112</v>
      </c>
      <c r="AA57" s="15">
        <f>IF(Z57="Yes",1,IF(Z57="","",0))</f>
        <v>0</v>
      </c>
      <c r="AB57" s="23" t="s">
        <v>113</v>
      </c>
      <c r="AC57" s="23" t="s">
        <v>120</v>
      </c>
      <c r="AD57" s="15">
        <f>IF(AC57="Over R25 500",0,IF(AC57="","",1))</f>
        <v>1</v>
      </c>
      <c r="AE57" s="23" t="s">
        <v>121</v>
      </c>
      <c r="AF57" s="20" t="s">
        <v>110</v>
      </c>
    </row>
    <row r="58" spans="3:32" x14ac:dyDescent="0.2">
      <c r="C58" s="11"/>
      <c r="D58" s="12" t="s">
        <v>100</v>
      </c>
      <c r="E58" s="12" t="s">
        <v>101</v>
      </c>
      <c r="F58" s="33">
        <v>44664</v>
      </c>
      <c r="G58" s="23" t="s">
        <v>151</v>
      </c>
      <c r="H58" s="23"/>
      <c r="I58" s="23"/>
      <c r="J58" s="15" t="str">
        <f>IF(I58="urban metro",0,IF(I58="","",1))</f>
        <v/>
      </c>
      <c r="K58" s="23" t="s">
        <v>104</v>
      </c>
      <c r="L58" s="23" t="s">
        <v>267</v>
      </c>
      <c r="M58" s="23" t="s">
        <v>268</v>
      </c>
      <c r="N58" s="25">
        <v>7211020509085</v>
      </c>
      <c r="O58" s="29" t="s">
        <v>57</v>
      </c>
      <c r="P58" s="29"/>
      <c r="Q58" s="23" t="s">
        <v>125</v>
      </c>
      <c r="R58" s="23" t="s">
        <v>108</v>
      </c>
      <c r="S58" s="15">
        <f>IF(R58="Female",1, IF(R58="","",0))</f>
        <v>1</v>
      </c>
      <c r="T58" s="23" t="s">
        <v>109</v>
      </c>
      <c r="U58" s="23" t="s">
        <v>110</v>
      </c>
      <c r="V58" s="15">
        <f>IF(U58="Yes",1,IF(U58="","",0))</f>
        <v>1</v>
      </c>
      <c r="W58" s="23" t="s">
        <v>111</v>
      </c>
      <c r="X58" s="15">
        <f>IF(W58="White",0,IF(W58="","",1))</f>
        <v>1</v>
      </c>
      <c r="Y58" s="15" t="str">
        <f>IF(AND([1]!Table1[[#This Row],[SA_citizen_Ans]]=1,[1]!Table1[[#This Row],[Population Group_Ans]]=1),"Black SA","")</f>
        <v>Black SA</v>
      </c>
      <c r="Z58" s="23" t="s">
        <v>112</v>
      </c>
      <c r="AA58" s="15">
        <f>IF(Z58="Yes",1,IF(Z58="","",0))</f>
        <v>0</v>
      </c>
      <c r="AB58" s="23" t="s">
        <v>113</v>
      </c>
      <c r="AC58" s="24" t="s">
        <v>144</v>
      </c>
      <c r="AD58" s="15">
        <f>IF(AC58="Over R25 500",0,IF(AC58="","",1))</f>
        <v>1</v>
      </c>
      <c r="AE58" s="23" t="s">
        <v>121</v>
      </c>
      <c r="AF58" s="20" t="s">
        <v>110</v>
      </c>
    </row>
    <row r="59" spans="3:32" x14ac:dyDescent="0.2">
      <c r="C59" s="11"/>
      <c r="D59" s="12" t="s">
        <v>100</v>
      </c>
      <c r="E59" s="12" t="s">
        <v>101</v>
      </c>
      <c r="F59" s="33">
        <v>44662</v>
      </c>
      <c r="G59" s="23" t="s">
        <v>151</v>
      </c>
      <c r="H59" s="23"/>
      <c r="I59" s="23"/>
      <c r="J59" s="15" t="str">
        <f>IF(I59="urban metro",0,IF(I59="","",1))</f>
        <v/>
      </c>
      <c r="K59" s="23" t="s">
        <v>104</v>
      </c>
      <c r="L59" s="23" t="s">
        <v>269</v>
      </c>
      <c r="M59" s="23" t="s">
        <v>172</v>
      </c>
      <c r="N59" s="25">
        <v>7810290633085</v>
      </c>
      <c r="O59" s="4" t="s">
        <v>58</v>
      </c>
      <c r="P59" s="3"/>
      <c r="Q59" s="23" t="s">
        <v>151</v>
      </c>
      <c r="R59" s="23" t="s">
        <v>132</v>
      </c>
      <c r="S59" s="15">
        <f>IF(R59="Female",1, IF(R59="","",0))</f>
        <v>0</v>
      </c>
      <c r="T59" s="23" t="s">
        <v>109</v>
      </c>
      <c r="U59" s="23" t="s">
        <v>110</v>
      </c>
      <c r="V59" s="15">
        <f>IF(U59="Yes",1,IF(U59="","",0))</f>
        <v>1</v>
      </c>
      <c r="W59" s="23" t="s">
        <v>111</v>
      </c>
      <c r="X59" s="15">
        <f>IF(W59="White",0,IF(W59="","",1))</f>
        <v>1</v>
      </c>
      <c r="Y59" s="15" t="str">
        <f>IF(AND([1]!Table1[[#This Row],[SA_citizen_Ans]]=1,[1]!Table1[[#This Row],[Population Group_Ans]]=1),"Black SA","")</f>
        <v>Black SA</v>
      </c>
      <c r="Z59" s="23" t="s">
        <v>112</v>
      </c>
      <c r="AA59" s="15">
        <f>IF(Z59="Yes",1,IF(Z59="","",0))</f>
        <v>0</v>
      </c>
      <c r="AB59" s="23" t="s">
        <v>148</v>
      </c>
      <c r="AC59" s="23" t="s">
        <v>220</v>
      </c>
      <c r="AD59" s="15">
        <f>IF(AC59="Over R25 500",0,IF(AC59="","",1))</f>
        <v>1</v>
      </c>
      <c r="AE59" s="23" t="s">
        <v>115</v>
      </c>
      <c r="AF59" s="20" t="s">
        <v>110</v>
      </c>
    </row>
    <row r="60" spans="3:32" x14ac:dyDescent="0.2">
      <c r="C60" s="11">
        <v>923</v>
      </c>
      <c r="D60" s="12" t="s">
        <v>100</v>
      </c>
      <c r="E60" s="12" t="s">
        <v>101</v>
      </c>
      <c r="F60" s="56">
        <v>44652</v>
      </c>
      <c r="G60" s="39" t="s">
        <v>139</v>
      </c>
      <c r="H60" s="39"/>
      <c r="I60" s="39"/>
      <c r="J60" s="15" t="str">
        <f>IF(I60="urban metro",0,IF(I60="","",1))</f>
        <v/>
      </c>
      <c r="K60" s="39" t="s">
        <v>104</v>
      </c>
      <c r="L60" s="39" t="s">
        <v>270</v>
      </c>
      <c r="M60" s="39" t="s">
        <v>271</v>
      </c>
      <c r="N60" s="44">
        <v>8601140698082</v>
      </c>
      <c r="O60" s="57" t="s">
        <v>59</v>
      </c>
      <c r="P60" s="4"/>
      <c r="Q60" s="39" t="s">
        <v>272</v>
      </c>
      <c r="R60" s="39" t="s">
        <v>108</v>
      </c>
      <c r="S60" s="15">
        <f>IF(R60="Female",1, IF(R60="","",0))</f>
        <v>1</v>
      </c>
      <c r="T60" s="58" t="s">
        <v>109</v>
      </c>
      <c r="U60" s="59" t="s">
        <v>110</v>
      </c>
      <c r="V60" s="15">
        <f>IF(U60="Yes",1,IF(U60="","",0))</f>
        <v>1</v>
      </c>
      <c r="W60" s="39" t="s">
        <v>111</v>
      </c>
      <c r="X60" s="15">
        <f>IF(W60="White",0,IF(W60="","",1))</f>
        <v>1</v>
      </c>
      <c r="Y60" s="15" t="str">
        <f>IF(AND([1]!Table1[[#This Row],[SA_citizen_Ans]]=1,[1]!Table1[[#This Row],[Population Group_Ans]]=1),"Black SA","")</f>
        <v>Black SA</v>
      </c>
      <c r="Z60" s="39" t="s">
        <v>112</v>
      </c>
      <c r="AA60" s="15">
        <f>IF(Z60="Yes",1,IF(Z60="","",0))</f>
        <v>0</v>
      </c>
      <c r="AB60" s="39" t="s">
        <v>113</v>
      </c>
      <c r="AC60" s="39" t="s">
        <v>144</v>
      </c>
      <c r="AD60" s="15">
        <f>IF(AC60="Over R25 500",0,IF(AC60="","",1))</f>
        <v>1</v>
      </c>
      <c r="AE60" s="39" t="s">
        <v>121</v>
      </c>
      <c r="AF60" s="20" t="s">
        <v>110</v>
      </c>
    </row>
    <row r="61" spans="3:32" x14ac:dyDescent="0.2">
      <c r="C61" s="11"/>
      <c r="D61" s="12" t="s">
        <v>100</v>
      </c>
      <c r="E61" s="12" t="s">
        <v>101</v>
      </c>
      <c r="F61" s="22">
        <v>44665</v>
      </c>
      <c r="G61" s="23" t="s">
        <v>273</v>
      </c>
      <c r="H61" s="23"/>
      <c r="I61" s="23"/>
      <c r="J61" s="15" t="str">
        <f>IF(I61="urban metro",0,IF(I61="","",1))</f>
        <v/>
      </c>
      <c r="K61" s="23" t="s">
        <v>104</v>
      </c>
      <c r="L61" s="23" t="s">
        <v>274</v>
      </c>
      <c r="M61" s="23" t="s">
        <v>275</v>
      </c>
      <c r="N61" s="3" t="s">
        <v>276</v>
      </c>
      <c r="O61" s="3" t="s">
        <v>60</v>
      </c>
      <c r="P61" s="3"/>
      <c r="Q61" s="23" t="s">
        <v>273</v>
      </c>
      <c r="R61" s="23" t="s">
        <v>108</v>
      </c>
      <c r="S61" s="15">
        <f>IF(R61="Female",1, IF(R61="","",0))</f>
        <v>1</v>
      </c>
      <c r="T61" s="23" t="s">
        <v>138</v>
      </c>
      <c r="U61" s="23" t="s">
        <v>110</v>
      </c>
      <c r="V61" s="15">
        <f>IF(U61="Yes",1,IF(U61="","",0))</f>
        <v>1</v>
      </c>
      <c r="W61" s="23" t="s">
        <v>111</v>
      </c>
      <c r="X61" s="15">
        <f>IF(W61="White",0,IF(W61="","",1))</f>
        <v>1</v>
      </c>
      <c r="Y61" s="15" t="str">
        <f>IF(AND([1]!Table1[[#This Row],[SA_citizen_Ans]]=1,[1]!Table1[[#This Row],[Population Group_Ans]]=1),"Black SA","")</f>
        <v>Black SA</v>
      </c>
      <c r="Z61" s="23" t="s">
        <v>112</v>
      </c>
      <c r="AA61" s="15">
        <f>IF(Z61="Yes",1,IF(Z61="","",0))</f>
        <v>0</v>
      </c>
      <c r="AB61" s="23" t="s">
        <v>158</v>
      </c>
      <c r="AC61" s="23" t="s">
        <v>277</v>
      </c>
      <c r="AD61" s="15">
        <f>IF(AC61="Over R25 500",0,IF(AC61="","",1))</f>
        <v>1</v>
      </c>
      <c r="AE61" s="23" t="s">
        <v>115</v>
      </c>
      <c r="AF61" s="20" t="s">
        <v>110</v>
      </c>
    </row>
    <row r="62" spans="3:32" x14ac:dyDescent="0.2">
      <c r="C62" s="11"/>
      <c r="D62" s="12" t="s">
        <v>100</v>
      </c>
      <c r="E62" s="12" t="s">
        <v>101</v>
      </c>
      <c r="F62" s="22">
        <v>44693</v>
      </c>
      <c r="G62" s="28" t="s">
        <v>190</v>
      </c>
      <c r="H62" s="12"/>
      <c r="I62" s="20"/>
      <c r="J62" s="15" t="str">
        <f>IF(I62="urban metro",0,IF(I62="","",1))</f>
        <v/>
      </c>
      <c r="K62" s="28" t="s">
        <v>104</v>
      </c>
      <c r="L62" s="23" t="s">
        <v>278</v>
      </c>
      <c r="M62" s="23" t="s">
        <v>279</v>
      </c>
      <c r="N62" s="25">
        <v>7711240824081</v>
      </c>
      <c r="O62" s="3" t="s">
        <v>61</v>
      </c>
      <c r="P62" s="29"/>
      <c r="Q62" s="23" t="s">
        <v>190</v>
      </c>
      <c r="R62" s="23" t="s">
        <v>108</v>
      </c>
      <c r="S62" s="15">
        <f>IF(R62="Female",1, IF(R62="","",0))</f>
        <v>1</v>
      </c>
      <c r="T62" s="23" t="s">
        <v>109</v>
      </c>
      <c r="U62" s="23" t="s">
        <v>110</v>
      </c>
      <c r="V62" s="15">
        <f>IF(U62="Yes",1,IF(U62="","",0))</f>
        <v>1</v>
      </c>
      <c r="W62" s="23" t="s">
        <v>111</v>
      </c>
      <c r="X62" s="15">
        <f>IF(W62="White",0,IF(W62="","",1))</f>
        <v>1</v>
      </c>
      <c r="Y62" s="15" t="str">
        <f>IF(AND([1]!Table1[[#This Row],[SA_citizen_Ans]]=1,[1]!Table1[[#This Row],[Population Group_Ans]]=1),"Black SA","")</f>
        <v>Black SA</v>
      </c>
      <c r="Z62" s="23" t="s">
        <v>112</v>
      </c>
      <c r="AA62" s="15">
        <f>IF(Z62="Yes",1,IF(Z62="","",0))</f>
        <v>0</v>
      </c>
      <c r="AB62" s="23" t="s">
        <v>113</v>
      </c>
      <c r="AC62" s="23" t="s">
        <v>144</v>
      </c>
      <c r="AD62" s="15">
        <f>IF(AC62="Over R25 500",0,IF(AC62="","",1))</f>
        <v>1</v>
      </c>
      <c r="AE62" s="23" t="s">
        <v>121</v>
      </c>
      <c r="AF62" s="20"/>
    </row>
    <row r="63" spans="3:32" x14ac:dyDescent="0.2">
      <c r="C63" s="11"/>
      <c r="D63" s="12" t="s">
        <v>100</v>
      </c>
      <c r="E63" s="12" t="s">
        <v>101</v>
      </c>
      <c r="F63" s="30">
        <v>44699</v>
      </c>
      <c r="G63" s="28" t="s">
        <v>145</v>
      </c>
      <c r="H63" s="12"/>
      <c r="I63" s="20"/>
      <c r="J63" s="15" t="str">
        <f>IF(I63="urban metro",0,IF(I63="","",1))</f>
        <v/>
      </c>
      <c r="K63" s="28" t="s">
        <v>104</v>
      </c>
      <c r="L63" s="23" t="s">
        <v>280</v>
      </c>
      <c r="M63" s="23" t="s">
        <v>281</v>
      </c>
      <c r="N63" s="25">
        <v>8405130605085</v>
      </c>
      <c r="O63" s="4" t="s">
        <v>62</v>
      </c>
      <c r="P63" s="29"/>
      <c r="Q63" s="23" t="s">
        <v>197</v>
      </c>
      <c r="R63" s="23" t="s">
        <v>108</v>
      </c>
      <c r="S63" s="15">
        <f>IF(R63="Female",1, IF(R63="","",0))</f>
        <v>1</v>
      </c>
      <c r="T63" s="23" t="s">
        <v>109</v>
      </c>
      <c r="U63" s="23" t="s">
        <v>110</v>
      </c>
      <c r="V63" s="15">
        <f>IF(U63="Yes",1,IF(U63="","",0))</f>
        <v>1</v>
      </c>
      <c r="W63" s="23" t="s">
        <v>111</v>
      </c>
      <c r="X63" s="15">
        <f>IF(W63="White",0,IF(W63="","",1))</f>
        <v>1</v>
      </c>
      <c r="Y63" s="15" t="str">
        <f>IF(AND([1]!Table1[[#This Row],[SA_citizen_Ans]]=1,[1]!Table1[[#This Row],[Population Group_Ans]]=1),"Black SA","")</f>
        <v>Black SA</v>
      </c>
      <c r="Z63" s="23" t="s">
        <v>112</v>
      </c>
      <c r="AA63" s="15">
        <f>IF(Z63="Yes",1,IF(Z63="","",0))</f>
        <v>0</v>
      </c>
      <c r="AB63" s="23" t="s">
        <v>113</v>
      </c>
      <c r="AC63" s="23" t="s">
        <v>126</v>
      </c>
      <c r="AD63" s="15">
        <f>IF(AC63="Over R25 500",0,IF(AC63="","",1))</f>
        <v>1</v>
      </c>
      <c r="AE63" s="23" t="s">
        <v>121</v>
      </c>
      <c r="AF63" s="20"/>
    </row>
    <row r="64" spans="3:32" x14ac:dyDescent="0.2">
      <c r="C64" s="11">
        <v>52</v>
      </c>
      <c r="D64" s="12" t="s">
        <v>100</v>
      </c>
      <c r="E64" s="12" t="s">
        <v>101</v>
      </c>
      <c r="F64" s="13" t="s">
        <v>182</v>
      </c>
      <c r="G64" s="14" t="s">
        <v>183</v>
      </c>
      <c r="H64" s="14"/>
      <c r="I64" s="14"/>
      <c r="J64" s="15" t="str">
        <f>IF(I64="urban metro",0,IF(I64="","",1))</f>
        <v/>
      </c>
      <c r="K64" s="14" t="s">
        <v>104</v>
      </c>
      <c r="L64" s="14" t="s">
        <v>282</v>
      </c>
      <c r="M64" s="14" t="s">
        <v>246</v>
      </c>
      <c r="N64" s="16">
        <v>8109245466082</v>
      </c>
      <c r="O64" s="17" t="s">
        <v>63</v>
      </c>
      <c r="P64" s="26"/>
      <c r="Q64" s="14" t="s">
        <v>186</v>
      </c>
      <c r="R64" s="14" t="s">
        <v>132</v>
      </c>
      <c r="S64" s="15">
        <f>IF(R64="Female",1, IF(R64="","",0))</f>
        <v>0</v>
      </c>
      <c r="T64" s="18" t="s">
        <v>109</v>
      </c>
      <c r="U64" s="19" t="s">
        <v>110</v>
      </c>
      <c r="V64" s="15">
        <f>IF(U64="Yes",1,IF(U64="","",0))</f>
        <v>1</v>
      </c>
      <c r="W64" s="14" t="s">
        <v>111</v>
      </c>
      <c r="X64" s="15">
        <f>IF(W64="White",0,IF(W64="","",1))</f>
        <v>1</v>
      </c>
      <c r="Y64" s="15" t="str">
        <f>IF(AND([1]!Table1[[#This Row],[SA_citizen_Ans]]=1,[1]!Table1[[#This Row],[Population Group_Ans]]=1),"Black SA","")</f>
        <v>Black SA</v>
      </c>
      <c r="Z64" s="14" t="s">
        <v>112</v>
      </c>
      <c r="AA64" s="15">
        <f>IF(Z64="Yes",1,IF(Z64="","",0))</f>
        <v>0</v>
      </c>
      <c r="AB64" s="14" t="s">
        <v>113</v>
      </c>
      <c r="AC64" s="14" t="s">
        <v>144</v>
      </c>
      <c r="AD64" s="15">
        <f>IF(AC64="Over R25 500",0,IF(AC64="","",1))</f>
        <v>1</v>
      </c>
      <c r="AE64" s="14" t="s">
        <v>115</v>
      </c>
      <c r="AF64" s="20" t="s">
        <v>110</v>
      </c>
    </row>
    <row r="65" spans="3:32" x14ac:dyDescent="0.2">
      <c r="C65" s="11"/>
      <c r="D65" s="12" t="s">
        <v>100</v>
      </c>
      <c r="E65" s="12" t="s">
        <v>101</v>
      </c>
      <c r="F65" s="22">
        <v>44693</v>
      </c>
      <c r="G65" s="28" t="s">
        <v>190</v>
      </c>
      <c r="H65" s="12"/>
      <c r="I65" s="20"/>
      <c r="J65" s="15" t="str">
        <f>IF(I65="urban metro",0,IF(I65="","",1))</f>
        <v/>
      </c>
      <c r="K65" s="28" t="s">
        <v>104</v>
      </c>
      <c r="L65" s="23" t="s">
        <v>283</v>
      </c>
      <c r="M65" s="23" t="s">
        <v>284</v>
      </c>
      <c r="N65" s="25">
        <v>7504170888089</v>
      </c>
      <c r="O65" s="3" t="s">
        <v>64</v>
      </c>
      <c r="P65" s="3"/>
      <c r="Q65" s="23" t="s">
        <v>190</v>
      </c>
      <c r="R65" s="23" t="s">
        <v>108</v>
      </c>
      <c r="S65" s="15">
        <f>IF(R65="Female",1, IF(R65="","",0))</f>
        <v>1</v>
      </c>
      <c r="T65" s="23" t="s">
        <v>109</v>
      </c>
      <c r="U65" s="23" t="s">
        <v>110</v>
      </c>
      <c r="V65" s="15">
        <f>IF(U65="Yes",1,IF(U65="","",0))</f>
        <v>1</v>
      </c>
      <c r="W65" s="23" t="s">
        <v>111</v>
      </c>
      <c r="X65" s="15">
        <f>IF(W65="White",0,IF(W65="","",1))</f>
        <v>1</v>
      </c>
      <c r="Y65" s="15" t="str">
        <f>IF(AND([1]!Table1[[#This Row],[SA_citizen_Ans]]=1,[1]!Table1[[#This Row],[Population Group_Ans]]=1),"Black SA","")</f>
        <v>Black SA</v>
      </c>
      <c r="Z65" s="23" t="s">
        <v>112</v>
      </c>
      <c r="AA65" s="15">
        <f>IF(Z65="Yes",1,IF(Z65="","",0))</f>
        <v>0</v>
      </c>
      <c r="AB65" s="23" t="s">
        <v>113</v>
      </c>
      <c r="AC65" s="23" t="s">
        <v>120</v>
      </c>
      <c r="AD65" s="15">
        <f>IF(AC65="Over R25 500",0,IF(AC65="","",1))</f>
        <v>1</v>
      </c>
      <c r="AE65" s="23" t="s">
        <v>121</v>
      </c>
      <c r="AF65" s="20"/>
    </row>
    <row r="66" spans="3:32" x14ac:dyDescent="0.2">
      <c r="C66" s="11"/>
      <c r="D66" s="12" t="s">
        <v>100</v>
      </c>
      <c r="E66" s="12" t="s">
        <v>101</v>
      </c>
      <c r="F66" s="30">
        <v>44700</v>
      </c>
      <c r="G66" s="23" t="s">
        <v>197</v>
      </c>
      <c r="H66" s="12"/>
      <c r="I66" s="20"/>
      <c r="J66" s="15" t="str">
        <f>IF(I66="urban metro",0,IF(I66="","",1))</f>
        <v/>
      </c>
      <c r="K66" s="23" t="s">
        <v>104</v>
      </c>
      <c r="L66" s="23" t="s">
        <v>285</v>
      </c>
      <c r="M66" s="23" t="s">
        <v>286</v>
      </c>
      <c r="N66" s="25">
        <v>9901030579080</v>
      </c>
      <c r="O66" s="3" t="s">
        <v>65</v>
      </c>
      <c r="P66" s="29"/>
      <c r="Q66" s="23" t="s">
        <v>197</v>
      </c>
      <c r="R66" s="23" t="s">
        <v>108</v>
      </c>
      <c r="S66" s="15">
        <f>IF(R66="Female",1, IF(R66="","",0))</f>
        <v>1</v>
      </c>
      <c r="T66" s="23" t="s">
        <v>138</v>
      </c>
      <c r="U66" s="23" t="s">
        <v>110</v>
      </c>
      <c r="V66" s="15">
        <f>IF(U66="Yes",1,IF(U66="","",0))</f>
        <v>1</v>
      </c>
      <c r="W66" s="23" t="s">
        <v>111</v>
      </c>
      <c r="X66" s="15">
        <f>IF(W66="White",0,IF(W66="","",1))</f>
        <v>1</v>
      </c>
      <c r="Y66" s="15" t="str">
        <f>IF(AND([1]!Table1[[#This Row],[SA_citizen_Ans]]=1,[1]!Table1[[#This Row],[Population Group_Ans]]=1),"Black SA","")</f>
        <v>Black SA</v>
      </c>
      <c r="Z66" s="23" t="s">
        <v>112</v>
      </c>
      <c r="AA66" s="15">
        <f>IF(Z66="Yes",1,IF(Z66="","",0))</f>
        <v>0</v>
      </c>
      <c r="AB66" s="23" t="s">
        <v>148</v>
      </c>
      <c r="AC66" s="23" t="s">
        <v>220</v>
      </c>
      <c r="AD66" s="15">
        <f>IF(AC66="Over R25 500",0,IF(AC66="","",1))</f>
        <v>1</v>
      </c>
      <c r="AE66" s="23" t="s">
        <v>115</v>
      </c>
      <c r="AF66" s="20"/>
    </row>
    <row r="67" spans="3:32" x14ac:dyDescent="0.2">
      <c r="C67" s="11"/>
      <c r="D67" s="12" t="s">
        <v>100</v>
      </c>
      <c r="E67" s="12" t="s">
        <v>101</v>
      </c>
      <c r="F67" s="27">
        <v>44712</v>
      </c>
      <c r="G67" s="23" t="s">
        <v>287</v>
      </c>
      <c r="H67" s="12"/>
      <c r="I67" s="20"/>
      <c r="J67" s="15" t="str">
        <f>IF(I67="urban metro",0,IF(I67="","",1))</f>
        <v/>
      </c>
      <c r="K67" s="23" t="s">
        <v>104</v>
      </c>
      <c r="L67" s="23" t="s">
        <v>288</v>
      </c>
      <c r="M67" s="23" t="s">
        <v>234</v>
      </c>
      <c r="N67" s="41">
        <v>9103270628087</v>
      </c>
      <c r="O67" s="3" t="s">
        <v>66</v>
      </c>
      <c r="P67" s="29"/>
      <c r="Q67" s="23" t="s">
        <v>289</v>
      </c>
      <c r="R67" s="23" t="s">
        <v>108</v>
      </c>
      <c r="S67" s="15">
        <f>IF(R67="Female",1, IF(R67="","",0))</f>
        <v>1</v>
      </c>
      <c r="T67" s="38" t="s">
        <v>202</v>
      </c>
      <c r="U67" s="23" t="s">
        <v>110</v>
      </c>
      <c r="V67" s="15">
        <f>IF(U67="Yes",1,IF(U67="","",0))</f>
        <v>1</v>
      </c>
      <c r="W67" s="23" t="s">
        <v>111</v>
      </c>
      <c r="X67" s="15">
        <f>IF(W67="White",0,IF(W67="","",1))</f>
        <v>1</v>
      </c>
      <c r="Y67" s="15" t="str">
        <f>IF(AND([1]!Table1[[#This Row],[SA_citizen_Ans]]=1,[1]!Table1[[#This Row],[Population Group_Ans]]=1),"Black SA","")</f>
        <v>Black SA</v>
      </c>
      <c r="Z67" s="23" t="s">
        <v>112</v>
      </c>
      <c r="AA67" s="15">
        <f>IF(Z67="Yes",1,IF(Z67="","",0))</f>
        <v>0</v>
      </c>
      <c r="AB67" s="23" t="s">
        <v>113</v>
      </c>
      <c r="AC67" s="23" t="s">
        <v>114</v>
      </c>
      <c r="AD67" s="15">
        <f>IF(AC67="Over R25 500",0,IF(AC67="","",1))</f>
        <v>1</v>
      </c>
      <c r="AE67" s="23" t="s">
        <v>115</v>
      </c>
      <c r="AF67" s="20"/>
    </row>
    <row r="68" spans="3:32" x14ac:dyDescent="0.2">
      <c r="C68" s="11"/>
      <c r="D68" s="12" t="s">
        <v>100</v>
      </c>
      <c r="E68" s="12" t="s">
        <v>101</v>
      </c>
      <c r="F68" s="22">
        <v>44671</v>
      </c>
      <c r="G68" s="23" t="s">
        <v>122</v>
      </c>
      <c r="H68" s="23"/>
      <c r="I68" s="23"/>
      <c r="J68" s="15" t="str">
        <f>IF(I68="urban metro",0,IF(I68="","",1))</f>
        <v/>
      </c>
      <c r="K68" s="23" t="s">
        <v>104</v>
      </c>
      <c r="L68" s="23" t="s">
        <v>290</v>
      </c>
      <c r="M68" s="23" t="s">
        <v>291</v>
      </c>
      <c r="N68" s="25">
        <v>7210265793081</v>
      </c>
      <c r="O68" s="4" t="s">
        <v>67</v>
      </c>
      <c r="P68" s="3"/>
      <c r="Q68" s="23" t="s">
        <v>151</v>
      </c>
      <c r="R68" s="23" t="s">
        <v>132</v>
      </c>
      <c r="S68" s="15">
        <f>IF(R68="Female",1, IF(R68="","",0))</f>
        <v>0</v>
      </c>
      <c r="T68" s="23" t="s">
        <v>109</v>
      </c>
      <c r="U68" s="23" t="s">
        <v>110</v>
      </c>
      <c r="V68" s="15">
        <f>IF(U68="Yes",1,IF(U68="","",0))</f>
        <v>1</v>
      </c>
      <c r="W68" s="23" t="s">
        <v>111</v>
      </c>
      <c r="X68" s="15">
        <f>IF(W68="White",0,IF(W68="","",1))</f>
        <v>1</v>
      </c>
      <c r="Y68" s="15" t="str">
        <f>IF(AND([1]!Table1[[#This Row],[SA_citizen_Ans]]=1,[1]!Table1[[#This Row],[Population Group_Ans]]=1),"Black SA","")</f>
        <v>Black SA</v>
      </c>
      <c r="Z68" s="23" t="s">
        <v>112</v>
      </c>
      <c r="AA68" s="15">
        <f>IF(Z68="Yes",1,IF(Z68="","",0))</f>
        <v>0</v>
      </c>
      <c r="AB68" s="23" t="s">
        <v>113</v>
      </c>
      <c r="AC68" s="23" t="s">
        <v>126</v>
      </c>
      <c r="AD68" s="15">
        <f>IF(AC68="Over R25 500",0,IF(AC68="","",1))</f>
        <v>1</v>
      </c>
      <c r="AE68" s="23" t="s">
        <v>121</v>
      </c>
      <c r="AF68" s="20" t="s">
        <v>110</v>
      </c>
    </row>
    <row r="69" spans="3:32" x14ac:dyDescent="0.2">
      <c r="C69" s="11"/>
      <c r="D69" s="12" t="s">
        <v>100</v>
      </c>
      <c r="E69" s="12" t="s">
        <v>101</v>
      </c>
      <c r="F69" s="22">
        <v>44693</v>
      </c>
      <c r="G69" s="28" t="s">
        <v>190</v>
      </c>
      <c r="H69" s="12"/>
      <c r="I69" s="20"/>
      <c r="J69" s="15" t="str">
        <f>IF(I69="urban metro",0,IF(I69="","",1))</f>
        <v/>
      </c>
      <c r="K69" s="28" t="s">
        <v>104</v>
      </c>
      <c r="L69" s="23" t="s">
        <v>292</v>
      </c>
      <c r="M69" s="23" t="s">
        <v>293</v>
      </c>
      <c r="N69" s="41">
        <v>7410190420087</v>
      </c>
      <c r="O69" s="3" t="s">
        <v>68</v>
      </c>
      <c r="P69" s="29"/>
      <c r="Q69" s="23" t="s">
        <v>190</v>
      </c>
      <c r="R69" s="23" t="s">
        <v>108</v>
      </c>
      <c r="S69" s="15">
        <f>IF(R69="Female",1, IF(R69="","",0))</f>
        <v>1</v>
      </c>
      <c r="T69" s="23" t="s">
        <v>109</v>
      </c>
      <c r="U69" s="23" t="s">
        <v>110</v>
      </c>
      <c r="V69" s="15">
        <f>IF(U69="Yes",1,IF(U69="","",0))</f>
        <v>1</v>
      </c>
      <c r="W69" s="23" t="s">
        <v>111</v>
      </c>
      <c r="X69" s="15">
        <f>IF(W69="White",0,IF(W69="","",1))</f>
        <v>1</v>
      </c>
      <c r="Y69" s="15" t="str">
        <f>IF(AND([1]!Table1[[#This Row],[SA_citizen_Ans]]=1,[1]!Table1[[#This Row],[Population Group_Ans]]=1),"Black SA","")</f>
        <v>Black SA</v>
      </c>
      <c r="Z69" s="23" t="s">
        <v>112</v>
      </c>
      <c r="AA69" s="15">
        <f>IF(Z69="Yes",1,IF(Z69="","",0))</f>
        <v>0</v>
      </c>
      <c r="AB69" s="23" t="s">
        <v>113</v>
      </c>
      <c r="AC69" s="23" t="s">
        <v>144</v>
      </c>
      <c r="AD69" s="15">
        <f>IF(AC69="Over R25 500",0,IF(AC69="","",1))</f>
        <v>1</v>
      </c>
      <c r="AE69" s="23" t="s">
        <v>121</v>
      </c>
      <c r="AF69" s="20"/>
    </row>
    <row r="70" spans="3:32" x14ac:dyDescent="0.2">
      <c r="C70" s="11"/>
      <c r="D70" s="12" t="s">
        <v>100</v>
      </c>
      <c r="E70" s="12" t="s">
        <v>101</v>
      </c>
      <c r="F70" s="30">
        <v>44700</v>
      </c>
      <c r="G70" s="23" t="s">
        <v>197</v>
      </c>
      <c r="H70" s="12"/>
      <c r="I70" s="20"/>
      <c r="J70" s="15" t="str">
        <f>IF(I70="urban metro",0,IF(I70="","",1))</f>
        <v/>
      </c>
      <c r="K70" s="23" t="s">
        <v>104</v>
      </c>
      <c r="L70" s="23" t="s">
        <v>294</v>
      </c>
      <c r="M70" s="23" t="s">
        <v>147</v>
      </c>
      <c r="N70" s="41">
        <v>7002140570085</v>
      </c>
      <c r="O70" s="3" t="s">
        <v>69</v>
      </c>
      <c r="P70" s="3"/>
      <c r="Q70" s="23" t="s">
        <v>197</v>
      </c>
      <c r="R70" s="23" t="s">
        <v>108</v>
      </c>
      <c r="S70" s="15">
        <f>IF(R70="Female",1, IF(R70="","",0))</f>
        <v>1</v>
      </c>
      <c r="T70" s="23" t="s">
        <v>133</v>
      </c>
      <c r="U70" s="23" t="s">
        <v>110</v>
      </c>
      <c r="V70" s="15">
        <f>IF(U70="Yes",1,IF(U70="","",0))</f>
        <v>1</v>
      </c>
      <c r="W70" s="23" t="s">
        <v>111</v>
      </c>
      <c r="X70" s="15">
        <f>IF(W70="White",0,IF(W70="","",1))</f>
        <v>1</v>
      </c>
      <c r="Y70" s="15" t="str">
        <f>IF(AND([1]!Table1[[#This Row],[SA_citizen_Ans]]=1,[1]!Table1[[#This Row],[Population Group_Ans]]=1),"Black SA","")</f>
        <v>Black SA</v>
      </c>
      <c r="Z70" s="23" t="s">
        <v>112</v>
      </c>
      <c r="AA70" s="15">
        <f>IF(Z70="Yes",1,IF(Z70="","",0))</f>
        <v>0</v>
      </c>
      <c r="AB70" s="23" t="s">
        <v>113</v>
      </c>
      <c r="AC70" s="23" t="s">
        <v>120</v>
      </c>
      <c r="AD70" s="15">
        <f>IF(AC70="Over R25 500",0,IF(AC70="","",1))</f>
        <v>1</v>
      </c>
      <c r="AE70" s="23" t="s">
        <v>121</v>
      </c>
      <c r="AF70" s="20"/>
    </row>
    <row r="71" spans="3:32" x14ac:dyDescent="0.2">
      <c r="C71" s="11"/>
      <c r="D71" s="12" t="s">
        <v>100</v>
      </c>
      <c r="E71" s="12" t="s">
        <v>101</v>
      </c>
      <c r="F71" s="30">
        <v>44699</v>
      </c>
      <c r="G71" s="28" t="s">
        <v>145</v>
      </c>
      <c r="H71" s="12"/>
      <c r="I71" s="20"/>
      <c r="J71" s="15" t="str">
        <f>IF(I71="urban metro",0,IF(I71="","",1))</f>
        <v/>
      </c>
      <c r="K71" s="28" t="s">
        <v>104</v>
      </c>
      <c r="L71" s="23" t="s">
        <v>295</v>
      </c>
      <c r="M71" s="23" t="s">
        <v>296</v>
      </c>
      <c r="N71" s="25">
        <v>6801055350081</v>
      </c>
      <c r="O71" s="3" t="s">
        <v>70</v>
      </c>
      <c r="P71" s="29"/>
      <c r="Q71" s="23" t="s">
        <v>145</v>
      </c>
      <c r="R71" s="23" t="s">
        <v>132</v>
      </c>
      <c r="S71" s="15">
        <f>IF(R71="Female",1, IF(R71="","",0))</f>
        <v>0</v>
      </c>
      <c r="T71" s="23" t="s">
        <v>133</v>
      </c>
      <c r="U71" s="23" t="s">
        <v>110</v>
      </c>
      <c r="V71" s="15">
        <f>IF(U71="Yes",1,IF(U71="","",0))</f>
        <v>1</v>
      </c>
      <c r="W71" s="23" t="s">
        <v>111</v>
      </c>
      <c r="X71" s="15">
        <f>IF(W71="White",0,IF(W71="","",1))</f>
        <v>1</v>
      </c>
      <c r="Y71" s="15" t="str">
        <f>IF(AND([1]!Table1[[#This Row],[SA_citizen_Ans]]=1,[1]!Table1[[#This Row],[Population Group_Ans]]=1),"Black SA","")</f>
        <v>Black SA</v>
      </c>
      <c r="Z71" s="23" t="s">
        <v>112</v>
      </c>
      <c r="AA71" s="15">
        <f>IF(Z71="Yes",1,IF(Z71="","",0))</f>
        <v>0</v>
      </c>
      <c r="AB71" s="23" t="s">
        <v>113</v>
      </c>
      <c r="AC71" s="23" t="s">
        <v>120</v>
      </c>
      <c r="AD71" s="15">
        <f>IF(AC71="Over R25 500",0,IF(AC71="","",1))</f>
        <v>1</v>
      </c>
      <c r="AE71" s="23" t="s">
        <v>121</v>
      </c>
      <c r="AF71" s="20"/>
    </row>
    <row r="72" spans="3:32" x14ac:dyDescent="0.2">
      <c r="C72" s="11"/>
      <c r="D72" s="12" t="s">
        <v>100</v>
      </c>
      <c r="E72" s="12" t="s">
        <v>101</v>
      </c>
      <c r="F72" s="33">
        <v>44664</v>
      </c>
      <c r="G72" s="23" t="s">
        <v>151</v>
      </c>
      <c r="H72" s="23"/>
      <c r="I72" s="23"/>
      <c r="J72" s="15" t="str">
        <f>IF(I72="urban metro",0,IF(I72="","",1))</f>
        <v/>
      </c>
      <c r="K72" s="23" t="s">
        <v>104</v>
      </c>
      <c r="L72" s="23" t="s">
        <v>297</v>
      </c>
      <c r="M72" s="23" t="s">
        <v>298</v>
      </c>
      <c r="N72" s="25">
        <v>7307050702085</v>
      </c>
      <c r="O72" s="3" t="s">
        <v>71</v>
      </c>
      <c r="P72" s="29"/>
      <c r="Q72" s="23" t="s">
        <v>151</v>
      </c>
      <c r="R72" s="23" t="s">
        <v>108</v>
      </c>
      <c r="S72" s="15">
        <f>IF(R72="Female",1, IF(R72="","",0))</f>
        <v>1</v>
      </c>
      <c r="T72" s="23" t="s">
        <v>109</v>
      </c>
      <c r="U72" s="23" t="s">
        <v>110</v>
      </c>
      <c r="V72" s="15">
        <f>IF(U72="Yes",1,IF(U72="","",0))</f>
        <v>1</v>
      </c>
      <c r="W72" s="23" t="s">
        <v>111</v>
      </c>
      <c r="X72" s="15">
        <f>IF(W72="White",0,IF(W72="","",1))</f>
        <v>1</v>
      </c>
      <c r="Y72" s="15" t="str">
        <f>IF(AND([1]!Table1[[#This Row],[SA_citizen_Ans]]=1,[1]!Table1[[#This Row],[Population Group_Ans]]=1),"Black SA","")</f>
        <v>Black SA</v>
      </c>
      <c r="Z72" s="23" t="s">
        <v>112</v>
      </c>
      <c r="AA72" s="15">
        <f>IF(Z72="Yes",1,IF(Z72="","",0))</f>
        <v>0</v>
      </c>
      <c r="AB72" s="23" t="s">
        <v>113</v>
      </c>
      <c r="AC72" s="23" t="s">
        <v>144</v>
      </c>
      <c r="AD72" s="15">
        <f>IF(AC72="Over R25 500",0,IF(AC72="","",1))</f>
        <v>1</v>
      </c>
      <c r="AE72" s="23" t="s">
        <v>121</v>
      </c>
      <c r="AF72" s="20" t="s">
        <v>110</v>
      </c>
    </row>
    <row r="73" spans="3:32" x14ac:dyDescent="0.2">
      <c r="C73" s="11">
        <v>952</v>
      </c>
      <c r="D73" s="12" t="s">
        <v>100</v>
      </c>
      <c r="E73" s="12" t="s">
        <v>101</v>
      </c>
      <c r="F73" s="43">
        <v>44652</v>
      </c>
      <c r="G73" s="23" t="s">
        <v>139</v>
      </c>
      <c r="H73" s="23"/>
      <c r="I73" s="23"/>
      <c r="J73" s="15" t="str">
        <f>IF(I73="urban metro",0,IF(I73="","",1))</f>
        <v/>
      </c>
      <c r="K73" s="23" t="s">
        <v>104</v>
      </c>
      <c r="L73" s="23" t="s">
        <v>299</v>
      </c>
      <c r="M73" s="23" t="s">
        <v>300</v>
      </c>
      <c r="N73" s="60">
        <v>8208140909087</v>
      </c>
      <c r="O73" s="45" t="s">
        <v>72</v>
      </c>
      <c r="P73" s="29"/>
      <c r="Q73" s="23" t="s">
        <v>207</v>
      </c>
      <c r="R73" s="23" t="s">
        <v>108</v>
      </c>
      <c r="S73" s="15">
        <f>IF(R73="Female",1, IF(R73="","",0))</f>
        <v>1</v>
      </c>
      <c r="T73" s="46" t="s">
        <v>109</v>
      </c>
      <c r="U73" s="47" t="s">
        <v>110</v>
      </c>
      <c r="V73" s="15">
        <f>IF(U73="Yes",1,IF(U73="","",0))</f>
        <v>1</v>
      </c>
      <c r="W73" s="23" t="s">
        <v>111</v>
      </c>
      <c r="X73" s="15">
        <f>IF(W73="White",0,IF(W73="","",1))</f>
        <v>1</v>
      </c>
      <c r="Y73" s="15" t="str">
        <f>IF(AND([1]!Table1[[#This Row],[SA_citizen_Ans]]=1,[1]!Table1[[#This Row],[Population Group_Ans]]=1),"Black SA","")</f>
        <v>Black SA</v>
      </c>
      <c r="Z73" s="23" t="s">
        <v>112</v>
      </c>
      <c r="AA73" s="15">
        <f>IF(Z73="Yes",1,IF(Z73="","",0))</f>
        <v>0</v>
      </c>
      <c r="AB73" s="23" t="s">
        <v>113</v>
      </c>
      <c r="AC73" s="24" t="s">
        <v>144</v>
      </c>
      <c r="AD73" s="15">
        <f>IF(AC73="Over R25 500",0,IF(AC73="","",1))</f>
        <v>1</v>
      </c>
      <c r="AE73" s="23" t="s">
        <v>115</v>
      </c>
      <c r="AF73" s="20" t="s">
        <v>110</v>
      </c>
    </row>
    <row r="74" spans="3:32" x14ac:dyDescent="0.2">
      <c r="C74" s="11"/>
      <c r="D74" s="12" t="s">
        <v>100</v>
      </c>
      <c r="E74" s="12" t="s">
        <v>101</v>
      </c>
      <c r="F74" s="22">
        <v>44671</v>
      </c>
      <c r="G74" s="39" t="s">
        <v>122</v>
      </c>
      <c r="H74" s="39"/>
      <c r="I74" s="39"/>
      <c r="J74" s="15" t="str">
        <f>IF(I74="urban metro",0,IF(I74="","",1))</f>
        <v/>
      </c>
      <c r="K74" s="39" t="s">
        <v>104</v>
      </c>
      <c r="L74" s="39" t="s">
        <v>301</v>
      </c>
      <c r="M74" s="39" t="s">
        <v>302</v>
      </c>
      <c r="N74" s="25">
        <v>8208110328086</v>
      </c>
      <c r="O74" s="4" t="s">
        <v>73</v>
      </c>
      <c r="P74" s="4"/>
      <c r="Q74" s="39" t="s">
        <v>122</v>
      </c>
      <c r="R74" s="39" t="s">
        <v>108</v>
      </c>
      <c r="S74" s="15">
        <f>IF(R74="Female",1, IF(R74="","",0))</f>
        <v>1</v>
      </c>
      <c r="T74" s="39" t="s">
        <v>109</v>
      </c>
      <c r="U74" s="39" t="s">
        <v>110</v>
      </c>
      <c r="V74" s="15">
        <f>IF(U74="Yes",1,IF(U74="","",0))</f>
        <v>1</v>
      </c>
      <c r="W74" s="39" t="s">
        <v>111</v>
      </c>
      <c r="X74" s="15">
        <f>IF(W74="White",0,IF(W74="","",1))</f>
        <v>1</v>
      </c>
      <c r="Y74" s="15" t="str">
        <f>IF(AND([1]!Table1[[#This Row],[SA_citizen_Ans]]=1,[1]!Table1[[#This Row],[Population Group_Ans]]=1),"Black SA","")</f>
        <v>Black SA</v>
      </c>
      <c r="Z74" s="39" t="s">
        <v>112</v>
      </c>
      <c r="AA74" s="15">
        <f>IF(Z74="Yes",1,IF(Z74="","",0))</f>
        <v>0</v>
      </c>
      <c r="AB74" s="39" t="s">
        <v>113</v>
      </c>
      <c r="AC74" s="39" t="s">
        <v>120</v>
      </c>
      <c r="AD74" s="15">
        <f>IF(AC74="Over R25 500",0,IF(AC74="","",1))</f>
        <v>1</v>
      </c>
      <c r="AE74" s="39" t="s">
        <v>121</v>
      </c>
      <c r="AF74" s="20" t="s">
        <v>110</v>
      </c>
    </row>
    <row r="75" spans="3:32" x14ac:dyDescent="0.2">
      <c r="C75" s="11"/>
      <c r="D75" s="12" t="s">
        <v>100</v>
      </c>
      <c r="E75" s="12" t="s">
        <v>101</v>
      </c>
      <c r="F75" s="33">
        <v>44664</v>
      </c>
      <c r="G75" s="34" t="s">
        <v>151</v>
      </c>
      <c r="H75" s="34"/>
      <c r="I75" s="34"/>
      <c r="J75" s="15" t="str">
        <f>IF(I75="urban metro",0,IF(I75="","",1))</f>
        <v/>
      </c>
      <c r="K75" s="34" t="s">
        <v>104</v>
      </c>
      <c r="L75" s="34" t="s">
        <v>303</v>
      </c>
      <c r="M75" s="34" t="s">
        <v>304</v>
      </c>
      <c r="N75" s="36">
        <v>7004190550086</v>
      </c>
      <c r="O75" s="10" t="s">
        <v>74</v>
      </c>
      <c r="P75" s="10"/>
      <c r="Q75" s="34" t="s">
        <v>125</v>
      </c>
      <c r="R75" s="34" t="s">
        <v>108</v>
      </c>
      <c r="S75" s="15">
        <f>IF(R75="Female",1, IF(R75="","",0))</f>
        <v>1</v>
      </c>
      <c r="T75" s="34" t="s">
        <v>133</v>
      </c>
      <c r="U75" s="34" t="s">
        <v>110</v>
      </c>
      <c r="V75" s="15">
        <f>IF(U75="Yes",1,IF(U75="","",0))</f>
        <v>1</v>
      </c>
      <c r="W75" s="34" t="s">
        <v>111</v>
      </c>
      <c r="X75" s="15">
        <f>IF(W75="White",0,IF(W75="","",1))</f>
        <v>1</v>
      </c>
      <c r="Y75" s="15" t="str">
        <f>IF(AND([1]!Table1[[#This Row],[SA_citizen_Ans]]=1,[1]!Table1[[#This Row],[Population Group_Ans]]=1),"Black SA","")</f>
        <v>Black SA</v>
      </c>
      <c r="Z75" s="34" t="s">
        <v>112</v>
      </c>
      <c r="AA75" s="15">
        <f>IF(Z75="Yes",1,IF(Z75="","",0))</f>
        <v>0</v>
      </c>
      <c r="AB75" s="34" t="s">
        <v>113</v>
      </c>
      <c r="AC75" s="35" t="s">
        <v>305</v>
      </c>
      <c r="AD75" s="15">
        <f>IF(AC75="Over R25 500",0,IF(AC75="","",1))</f>
        <v>1</v>
      </c>
      <c r="AE75" s="34" t="s">
        <v>121</v>
      </c>
      <c r="AF75" s="20" t="s">
        <v>110</v>
      </c>
    </row>
    <row r="76" spans="3:32" x14ac:dyDescent="0.2">
      <c r="C76" s="11"/>
      <c r="D76" s="12" t="s">
        <v>100</v>
      </c>
      <c r="E76" s="12" t="s">
        <v>101</v>
      </c>
      <c r="F76" s="22">
        <v>44694</v>
      </c>
      <c r="G76" s="28" t="s">
        <v>117</v>
      </c>
      <c r="H76" s="12"/>
      <c r="I76" s="20"/>
      <c r="J76" s="15" t="str">
        <f>IF(I76="urban metro",0,IF(I76="","",1))</f>
        <v/>
      </c>
      <c r="K76" s="28" t="s">
        <v>104</v>
      </c>
      <c r="L76" s="23" t="s">
        <v>306</v>
      </c>
      <c r="M76" s="23" t="s">
        <v>307</v>
      </c>
      <c r="N76" s="25">
        <v>8301280551080</v>
      </c>
      <c r="O76" s="3" t="s">
        <v>75</v>
      </c>
      <c r="P76" s="29" t="s">
        <v>308</v>
      </c>
      <c r="Q76" s="23" t="s">
        <v>309</v>
      </c>
      <c r="R76" s="23" t="s">
        <v>108</v>
      </c>
      <c r="S76" s="15">
        <f>IF(R76="Female",1, IF(R76="","",0))</f>
        <v>1</v>
      </c>
      <c r="T76" s="23" t="s">
        <v>109</v>
      </c>
      <c r="U76" s="23" t="s">
        <v>110</v>
      </c>
      <c r="V76" s="15">
        <f>IF(U76="Yes",1,IF(U76="","",0))</f>
        <v>1</v>
      </c>
      <c r="W76" s="23" t="s">
        <v>111</v>
      </c>
      <c r="X76" s="15">
        <f>IF(W76="White",0,IF(W76="","",1))</f>
        <v>1</v>
      </c>
      <c r="Y76" s="15" t="str">
        <f>IF(AND([1]!Table1[[#This Row],[SA_citizen_Ans]]=1,[1]!Table1[[#This Row],[Population Group_Ans]]=1),"Black SA","")</f>
        <v>Black SA</v>
      </c>
      <c r="Z76" s="23" t="s">
        <v>112</v>
      </c>
      <c r="AA76" s="15">
        <f>IF(Z76="Yes",1,IF(Z76="","",0))</f>
        <v>0</v>
      </c>
      <c r="AB76" s="23" t="s">
        <v>113</v>
      </c>
      <c r="AC76" s="24" t="s">
        <v>126</v>
      </c>
      <c r="AD76" s="15">
        <f>IF(AC76="Over R25 500",0,IF(AC76="","",1))</f>
        <v>1</v>
      </c>
      <c r="AE76" s="23" t="s">
        <v>121</v>
      </c>
      <c r="AF76" s="20"/>
    </row>
    <row r="77" spans="3:32" x14ac:dyDescent="0.2">
      <c r="C77" s="11"/>
      <c r="D77" s="12" t="s">
        <v>100</v>
      </c>
      <c r="E77" s="12" t="s">
        <v>101</v>
      </c>
      <c r="F77" s="22">
        <v>44692</v>
      </c>
      <c r="G77" s="23" t="s">
        <v>190</v>
      </c>
      <c r="H77" s="12"/>
      <c r="I77" s="20"/>
      <c r="J77" s="15" t="str">
        <f>IF(I77="urban metro",0,IF(I77="","",1))</f>
        <v/>
      </c>
      <c r="K77" s="23" t="s">
        <v>104</v>
      </c>
      <c r="L77" s="23" t="s">
        <v>310</v>
      </c>
      <c r="M77" s="23" t="s">
        <v>311</v>
      </c>
      <c r="N77" s="41">
        <v>7112230585081</v>
      </c>
      <c r="O77" s="3" t="s">
        <v>76</v>
      </c>
      <c r="P77" s="3"/>
      <c r="Q77" s="23" t="s">
        <v>190</v>
      </c>
      <c r="R77" s="23" t="s">
        <v>108</v>
      </c>
      <c r="S77" s="15">
        <f>IF(R77="Female",1, IF(R77="","",0))</f>
        <v>1</v>
      </c>
      <c r="T77" s="23" t="s">
        <v>109</v>
      </c>
      <c r="U77" s="23" t="s">
        <v>110</v>
      </c>
      <c r="V77" s="15">
        <f>IF(U77="Yes",1,IF(U77="","",0))</f>
        <v>1</v>
      </c>
      <c r="W77" s="23" t="s">
        <v>111</v>
      </c>
      <c r="X77" s="15">
        <f>IF(W77="White",0,IF(W77="","",1))</f>
        <v>1</v>
      </c>
      <c r="Y77" s="15" t="str">
        <f>IF(AND([1]!Table1[[#This Row],[SA_citizen_Ans]]=1,[1]!Table1[[#This Row],[Population Group_Ans]]=1),"Black SA","")</f>
        <v>Black SA</v>
      </c>
      <c r="Z77" s="23" t="s">
        <v>112</v>
      </c>
      <c r="AA77" s="15">
        <f>IF(Z77="Yes",1,IF(Z77="","",0))</f>
        <v>0</v>
      </c>
      <c r="AB77" s="23" t="s">
        <v>113</v>
      </c>
      <c r="AC77" s="23" t="s">
        <v>120</v>
      </c>
      <c r="AD77" s="15">
        <f>IF(AC77="Over R25 500",0,IF(AC77="","",1))</f>
        <v>1</v>
      </c>
      <c r="AE77" s="23" t="s">
        <v>121</v>
      </c>
      <c r="AF77" s="20"/>
    </row>
    <row r="78" spans="3:32" x14ac:dyDescent="0.2">
      <c r="C78" s="11">
        <v>939</v>
      </c>
      <c r="D78" s="12" t="s">
        <v>100</v>
      </c>
      <c r="E78" s="12" t="s">
        <v>101</v>
      </c>
      <c r="F78" s="43">
        <v>44652</v>
      </c>
      <c r="G78" s="23" t="s">
        <v>139</v>
      </c>
      <c r="H78" s="23"/>
      <c r="I78" s="23"/>
      <c r="J78" s="15" t="str">
        <f>IF(I78="urban metro",0,IF(I78="","",1))</f>
        <v/>
      </c>
      <c r="K78" s="23" t="s">
        <v>104</v>
      </c>
      <c r="L78" s="23" t="s">
        <v>312</v>
      </c>
      <c r="M78" s="23" t="s">
        <v>313</v>
      </c>
      <c r="N78" s="44">
        <v>8201300276082</v>
      </c>
      <c r="O78" s="45" t="s">
        <v>77</v>
      </c>
      <c r="P78" s="29"/>
      <c r="Q78" s="23" t="s">
        <v>314</v>
      </c>
      <c r="R78" s="23" t="s">
        <v>108</v>
      </c>
      <c r="S78" s="15">
        <f>IF(R78="Female",1, IF(R78="","",0))</f>
        <v>1</v>
      </c>
      <c r="T78" s="46" t="s">
        <v>109</v>
      </c>
      <c r="U78" s="47" t="s">
        <v>110</v>
      </c>
      <c r="V78" s="15">
        <f>IF(U78="Yes",1,IF(U78="","",0))</f>
        <v>1</v>
      </c>
      <c r="W78" s="23" t="s">
        <v>111</v>
      </c>
      <c r="X78" s="15">
        <f>IF(W78="White",0,IF(W78="","",1))</f>
        <v>1</v>
      </c>
      <c r="Y78" s="15" t="str">
        <f>IF(AND([1]!Table1[[#This Row],[SA_citizen_Ans]]=1,[1]!Table1[[#This Row],[Population Group_Ans]]=1),"Black SA","")</f>
        <v>Black SA</v>
      </c>
      <c r="Z78" s="23" t="s">
        <v>112</v>
      </c>
      <c r="AA78" s="15">
        <f>IF(Z78="Yes",1,IF(Z78="","",0))</f>
        <v>0</v>
      </c>
      <c r="AB78" s="23" t="s">
        <v>113</v>
      </c>
      <c r="AC78" s="23" t="s">
        <v>144</v>
      </c>
      <c r="AD78" s="15">
        <f>IF(AC78="Over R25 500",0,IF(AC78="","",1))</f>
        <v>1</v>
      </c>
      <c r="AE78" s="23" t="s">
        <v>115</v>
      </c>
      <c r="AF78" s="20" t="s">
        <v>110</v>
      </c>
    </row>
    <row r="79" spans="3:32" x14ac:dyDescent="0.2">
      <c r="C79" s="11"/>
      <c r="D79" s="12" t="s">
        <v>100</v>
      </c>
      <c r="E79" s="12" t="s">
        <v>101</v>
      </c>
      <c r="F79" s="22">
        <v>44693</v>
      </c>
      <c r="G79" s="28" t="s">
        <v>190</v>
      </c>
      <c r="H79" s="12"/>
      <c r="I79" s="20"/>
      <c r="J79" s="15" t="str">
        <f>IF(I79="urban metro",0,IF(I79="","",1))</f>
        <v/>
      </c>
      <c r="K79" s="28" t="s">
        <v>104</v>
      </c>
      <c r="L79" s="23" t="s">
        <v>315</v>
      </c>
      <c r="M79" s="23" t="s">
        <v>316</v>
      </c>
      <c r="N79" s="25">
        <v>9003305968088</v>
      </c>
      <c r="O79" s="4" t="s">
        <v>78</v>
      </c>
      <c r="P79" s="3"/>
      <c r="Q79" s="23" t="s">
        <v>190</v>
      </c>
      <c r="R79" s="23" t="s">
        <v>132</v>
      </c>
      <c r="S79" s="15">
        <f>IF(R79="Female",1, IF(R79="","",0))</f>
        <v>0</v>
      </c>
      <c r="T79" s="23" t="s">
        <v>202</v>
      </c>
      <c r="U79" s="23" t="s">
        <v>110</v>
      </c>
      <c r="V79" s="15">
        <f>IF(U79="Yes",1,IF(U79="","",0))</f>
        <v>1</v>
      </c>
      <c r="W79" s="23" t="s">
        <v>111</v>
      </c>
      <c r="X79" s="15">
        <f>IF(W79="White",0,IF(W79="","",1))</f>
        <v>1</v>
      </c>
      <c r="Y79" s="15" t="str">
        <f>IF(AND([1]!Table1[[#This Row],[SA_citizen_Ans]]=1,[1]!Table1[[#This Row],[Population Group_Ans]]=1),"Black SA","")</f>
        <v>Black SA</v>
      </c>
      <c r="Z79" s="23" t="s">
        <v>112</v>
      </c>
      <c r="AA79" s="15">
        <f>IF(Z79="Yes",1,IF(Z79="","",0))</f>
        <v>0</v>
      </c>
      <c r="AB79" s="23" t="s">
        <v>148</v>
      </c>
      <c r="AC79" s="23" t="s">
        <v>114</v>
      </c>
      <c r="AD79" s="15">
        <f>IF(AC79="Over R25 500",0,IF(AC79="","",1))</f>
        <v>1</v>
      </c>
      <c r="AE79" s="23" t="s">
        <v>121</v>
      </c>
      <c r="AF79" s="20"/>
    </row>
    <row r="80" spans="3:32" x14ac:dyDescent="0.2">
      <c r="C80" s="11"/>
      <c r="D80" s="12" t="s">
        <v>100</v>
      </c>
      <c r="E80" s="12" t="s">
        <v>101</v>
      </c>
      <c r="F80" s="22">
        <v>44693</v>
      </c>
      <c r="G80" s="28" t="s">
        <v>190</v>
      </c>
      <c r="H80" s="12"/>
      <c r="I80" s="20"/>
      <c r="J80" s="15" t="str">
        <f>IF(I80="urban metro",0,IF(I80="","",1))</f>
        <v/>
      </c>
      <c r="K80" s="28" t="s">
        <v>104</v>
      </c>
      <c r="L80" s="23" t="s">
        <v>317</v>
      </c>
      <c r="M80" s="23" t="s">
        <v>318</v>
      </c>
      <c r="N80" s="41">
        <v>7001260711081</v>
      </c>
      <c r="O80" s="3" t="s">
        <v>79</v>
      </c>
      <c r="P80" s="3"/>
      <c r="Q80" s="23" t="s">
        <v>190</v>
      </c>
      <c r="R80" s="23" t="s">
        <v>108</v>
      </c>
      <c r="S80" s="15">
        <f>IF(R80="Female",1, IF(R80="","",0))</f>
        <v>1</v>
      </c>
      <c r="T80" s="23" t="s">
        <v>133</v>
      </c>
      <c r="U80" s="23" t="s">
        <v>110</v>
      </c>
      <c r="V80" s="15">
        <f>IF(U80="Yes",1,IF(U80="","",0))</f>
        <v>1</v>
      </c>
      <c r="W80" s="23" t="s">
        <v>111</v>
      </c>
      <c r="X80" s="15">
        <f>IF(W80="White",0,IF(W80="","",1))</f>
        <v>1</v>
      </c>
      <c r="Y80" s="15" t="str">
        <f>IF(AND([1]!Table1[[#This Row],[SA_citizen_Ans]]=1,[1]!Table1[[#This Row],[Population Group_Ans]]=1),"Black SA","")</f>
        <v>Black SA</v>
      </c>
      <c r="Z80" s="23" t="s">
        <v>112</v>
      </c>
      <c r="AA80" s="15">
        <f>IF(Z80="Yes",1,IF(Z80="","",0))</f>
        <v>0</v>
      </c>
      <c r="AB80" s="23" t="s">
        <v>113</v>
      </c>
      <c r="AC80" s="23" t="s">
        <v>120</v>
      </c>
      <c r="AD80" s="15">
        <f>IF(AC80="Over R25 500",0,IF(AC80="","",1))</f>
        <v>1</v>
      </c>
      <c r="AE80" s="23" t="s">
        <v>121</v>
      </c>
      <c r="AF80" s="20"/>
    </row>
    <row r="81" spans="3:32" x14ac:dyDescent="0.2">
      <c r="C81" s="11"/>
      <c r="D81" s="12" t="s">
        <v>100</v>
      </c>
      <c r="E81" s="12" t="s">
        <v>101</v>
      </c>
      <c r="F81" s="22">
        <v>44677</v>
      </c>
      <c r="G81" s="23" t="s">
        <v>117</v>
      </c>
      <c r="H81" s="23"/>
      <c r="I81" s="23"/>
      <c r="J81" s="15" t="str">
        <f>IF(I81="urban metro",0,IF(I81="","",1))</f>
        <v/>
      </c>
      <c r="K81" s="23" t="s">
        <v>104</v>
      </c>
      <c r="L81" s="23" t="s">
        <v>184</v>
      </c>
      <c r="M81" s="23" t="s">
        <v>319</v>
      </c>
      <c r="N81" s="25">
        <v>6101210875084</v>
      </c>
      <c r="O81" s="3" t="s">
        <v>80</v>
      </c>
      <c r="P81" s="29"/>
      <c r="Q81" s="23" t="s">
        <v>139</v>
      </c>
      <c r="R81" s="23" t="s">
        <v>108</v>
      </c>
      <c r="S81" s="15">
        <f>IF(R81="Female",1, IF(R81="","",0))</f>
        <v>1</v>
      </c>
      <c r="T81" s="23" t="s">
        <v>133</v>
      </c>
      <c r="U81" s="23" t="s">
        <v>110</v>
      </c>
      <c r="V81" s="15">
        <f>IF(U81="Yes",1,IF(U81="","",0))</f>
        <v>1</v>
      </c>
      <c r="W81" s="23" t="s">
        <v>111</v>
      </c>
      <c r="X81" s="15">
        <f>IF(W81="White",0,IF(W81="","",1))</f>
        <v>1</v>
      </c>
      <c r="Y81" s="15" t="str">
        <f>IF(AND([1]!Table1[[#This Row],[SA_citizen_Ans]]=1,[1]!Table1[[#This Row],[Population Group_Ans]]=1),"Black SA","")</f>
        <v>Black SA</v>
      </c>
      <c r="Z81" s="23" t="s">
        <v>112</v>
      </c>
      <c r="AA81" s="15">
        <f>IF(Z81="Yes",1,IF(Z81="","",0))</f>
        <v>0</v>
      </c>
      <c r="AB81" s="23" t="s">
        <v>113</v>
      </c>
      <c r="AC81" s="23" t="s">
        <v>120</v>
      </c>
      <c r="AD81" s="15">
        <f>IF(AC81="Over R25 500",0,IF(AC81="","",1))</f>
        <v>1</v>
      </c>
      <c r="AE81" s="23" t="s">
        <v>121</v>
      </c>
      <c r="AF81" s="20" t="s">
        <v>110</v>
      </c>
    </row>
    <row r="82" spans="3:32" x14ac:dyDescent="0.2">
      <c r="C82" s="11">
        <v>478</v>
      </c>
      <c r="D82" s="12" t="s">
        <v>100</v>
      </c>
      <c r="E82" s="12" t="s">
        <v>101</v>
      </c>
      <c r="F82" s="13" t="s">
        <v>320</v>
      </c>
      <c r="G82" s="14" t="s">
        <v>321</v>
      </c>
      <c r="H82" s="14"/>
      <c r="I82" s="14"/>
      <c r="J82" s="15" t="str">
        <f>IF(I82="urban metro",0,IF(I82="","",1))</f>
        <v/>
      </c>
      <c r="K82" s="14" t="s">
        <v>104</v>
      </c>
      <c r="L82" s="14" t="s">
        <v>322</v>
      </c>
      <c r="M82" s="14" t="s">
        <v>323</v>
      </c>
      <c r="N82" s="16">
        <v>8109230670086</v>
      </c>
      <c r="O82" s="17" t="s">
        <v>81</v>
      </c>
      <c r="P82" s="1"/>
      <c r="Q82" s="14" t="s">
        <v>106</v>
      </c>
      <c r="R82" s="14" t="s">
        <v>108</v>
      </c>
      <c r="S82" s="15">
        <f>IF(R82="Female",1, IF(R82="","",0))</f>
        <v>1</v>
      </c>
      <c r="T82" s="61" t="s">
        <v>109</v>
      </c>
      <c r="U82" s="19" t="s">
        <v>110</v>
      </c>
      <c r="V82" s="15">
        <f>IF(U82="Yes",1,IF(U82="","",0))</f>
        <v>1</v>
      </c>
      <c r="W82" s="14" t="s">
        <v>111</v>
      </c>
      <c r="X82" s="15">
        <f>IF(W82="White",0,IF(W82="","",1))</f>
        <v>1</v>
      </c>
      <c r="Y82" s="15" t="str">
        <f>IF(AND([1]!Table1[[#This Row],[SA_citizen_Ans]]=1,[1]!Table1[[#This Row],[Population Group_Ans]]=1),"Black SA","")</f>
        <v>Black SA</v>
      </c>
      <c r="Z82" s="14" t="s">
        <v>112</v>
      </c>
      <c r="AA82" s="15">
        <f>IF(Z82="Yes",1,IF(Z82="","",0))</f>
        <v>0</v>
      </c>
      <c r="AB82" s="14" t="s">
        <v>113</v>
      </c>
      <c r="AC82" s="14" t="s">
        <v>144</v>
      </c>
      <c r="AD82" s="15">
        <f>IF(AC82="Over R25 500",0,IF(AC82="","",1))</f>
        <v>1</v>
      </c>
      <c r="AE82" s="14" t="s">
        <v>121</v>
      </c>
      <c r="AF82" s="20" t="s">
        <v>110</v>
      </c>
    </row>
    <row r="83" spans="3:32" x14ac:dyDescent="0.2">
      <c r="C83" s="11"/>
      <c r="D83" s="12" t="s">
        <v>100</v>
      </c>
      <c r="E83" s="12" t="s">
        <v>101</v>
      </c>
      <c r="F83" s="22">
        <v>44692</v>
      </c>
      <c r="G83" s="23" t="s">
        <v>190</v>
      </c>
      <c r="H83" s="12"/>
      <c r="I83" s="20"/>
      <c r="J83" s="15" t="str">
        <f>IF(I83="urban metro",0,IF(I83="","",1))</f>
        <v/>
      </c>
      <c r="K83" s="23" t="s">
        <v>104</v>
      </c>
      <c r="L83" s="23" t="s">
        <v>324</v>
      </c>
      <c r="M83" s="23" t="s">
        <v>325</v>
      </c>
      <c r="N83" s="25">
        <v>8405120791085</v>
      </c>
      <c r="O83" s="3" t="s">
        <v>82</v>
      </c>
      <c r="P83" s="29"/>
      <c r="Q83" s="23" t="s">
        <v>190</v>
      </c>
      <c r="R83" s="23" t="s">
        <v>108</v>
      </c>
      <c r="S83" s="15">
        <f>IF(R83="Female",1, IF(R83="","",0))</f>
        <v>1</v>
      </c>
      <c r="T83" s="23" t="s">
        <v>109</v>
      </c>
      <c r="U83" s="23" t="s">
        <v>110</v>
      </c>
      <c r="V83" s="15">
        <f>IF(U83="Yes",1,IF(U83="","",0))</f>
        <v>1</v>
      </c>
      <c r="W83" s="23" t="s">
        <v>111</v>
      </c>
      <c r="X83" s="15">
        <f>IF(W83="White",0,IF(W83="","",1))</f>
        <v>1</v>
      </c>
      <c r="Y83" s="15" t="str">
        <f>IF(AND([1]!Table1[[#This Row],[SA_citizen_Ans]]=1,[1]!Table1[[#This Row],[Population Group_Ans]]=1),"Black SA","")</f>
        <v>Black SA</v>
      </c>
      <c r="Z83" s="23" t="s">
        <v>112</v>
      </c>
      <c r="AA83" s="15">
        <f>IF(Z83="Yes",1,IF(Z83="","",0))</f>
        <v>0</v>
      </c>
      <c r="AB83" s="23" t="s">
        <v>113</v>
      </c>
      <c r="AC83" s="24" t="s">
        <v>220</v>
      </c>
      <c r="AD83" s="15">
        <f>IF(AC83="Over R25 500",0,IF(AC83="","",1))</f>
        <v>1</v>
      </c>
      <c r="AE83" s="23" t="s">
        <v>115</v>
      </c>
      <c r="AF83" s="20"/>
    </row>
    <row r="84" spans="3:32" x14ac:dyDescent="0.2">
      <c r="C84" s="11"/>
      <c r="D84" s="12" t="s">
        <v>100</v>
      </c>
      <c r="E84" s="12" t="s">
        <v>101</v>
      </c>
      <c r="F84" s="27">
        <v>44712</v>
      </c>
      <c r="G84" s="23" t="s">
        <v>287</v>
      </c>
      <c r="H84" s="12"/>
      <c r="I84" s="20"/>
      <c r="J84" s="15" t="str">
        <f>IF(I84="urban metro",0,IF(I84="","",1))</f>
        <v/>
      </c>
      <c r="K84" s="23" t="s">
        <v>104</v>
      </c>
      <c r="L84" s="23" t="s">
        <v>326</v>
      </c>
      <c r="M84" s="23" t="s">
        <v>147</v>
      </c>
      <c r="N84" s="25">
        <v>9006240440089</v>
      </c>
      <c r="O84" s="3" t="s">
        <v>83</v>
      </c>
      <c r="P84" s="29"/>
      <c r="Q84" s="23" t="s">
        <v>287</v>
      </c>
      <c r="R84" s="23" t="s">
        <v>108</v>
      </c>
      <c r="S84" s="15">
        <f>IF(R84="Female",1, IF(R84="","",0))</f>
        <v>1</v>
      </c>
      <c r="T84" s="23" t="s">
        <v>202</v>
      </c>
      <c r="U84" s="23" t="s">
        <v>110</v>
      </c>
      <c r="V84" s="15">
        <f>IF(U84="Yes",1,IF(U84="","",0))</f>
        <v>1</v>
      </c>
      <c r="W84" s="23" t="s">
        <v>111</v>
      </c>
      <c r="X84" s="15">
        <f>IF(W84="White",0,IF(W84="","",1))</f>
        <v>1</v>
      </c>
      <c r="Y84" s="15" t="str">
        <f>IF(AND([1]!Table1[[#This Row],[SA_citizen_Ans]]=1,[1]!Table1[[#This Row],[Population Group_Ans]]=1),"Black SA","")</f>
        <v>Black SA</v>
      </c>
      <c r="Z84" s="23" t="s">
        <v>112</v>
      </c>
      <c r="AA84" s="15">
        <f>IF(Z84="Yes",1,IF(Z84="","",0))</f>
        <v>0</v>
      </c>
      <c r="AB84" s="23" t="s">
        <v>113</v>
      </c>
      <c r="AC84" s="38" t="s">
        <v>114</v>
      </c>
      <c r="AD84" s="15">
        <f>IF(AC84="Over R25 500",0,IF(AC84="","",1))</f>
        <v>1</v>
      </c>
      <c r="AE84" s="23" t="s">
        <v>121</v>
      </c>
      <c r="AF84" s="20"/>
    </row>
    <row r="85" spans="3:32" x14ac:dyDescent="0.2">
      <c r="C85" s="11"/>
      <c r="D85" s="12" t="s">
        <v>100</v>
      </c>
      <c r="E85" s="12" t="s">
        <v>101</v>
      </c>
      <c r="F85" s="33">
        <v>44664</v>
      </c>
      <c r="G85" s="23" t="s">
        <v>151</v>
      </c>
      <c r="H85" s="23"/>
      <c r="I85" s="23"/>
      <c r="J85" s="15" t="str">
        <f>IF(I85="urban metro",0,IF(I85="","",1))</f>
        <v/>
      </c>
      <c r="K85" s="23" t="s">
        <v>104</v>
      </c>
      <c r="L85" s="23" t="s">
        <v>327</v>
      </c>
      <c r="M85" s="23" t="s">
        <v>328</v>
      </c>
      <c r="N85" s="25">
        <v>7306270396082</v>
      </c>
      <c r="O85" s="3" t="s">
        <v>84</v>
      </c>
      <c r="P85" s="62"/>
      <c r="Q85" s="23" t="s">
        <v>125</v>
      </c>
      <c r="R85" s="23" t="s">
        <v>108</v>
      </c>
      <c r="S85" s="15">
        <f>IF(R85="Female",1, IF(R85="","",0))</f>
        <v>1</v>
      </c>
      <c r="T85" s="23" t="s">
        <v>133</v>
      </c>
      <c r="U85" s="23" t="s">
        <v>110</v>
      </c>
      <c r="V85" s="15">
        <f>IF(U85="Yes",1,IF(U85="","",0))</f>
        <v>1</v>
      </c>
      <c r="W85" s="23" t="s">
        <v>111</v>
      </c>
      <c r="X85" s="15">
        <f>IF(W85="White",0,IF(W85="","",1))</f>
        <v>1</v>
      </c>
      <c r="Y85" s="15" t="str">
        <f>IF(AND([1]!Table1[[#This Row],[SA_citizen_Ans]]=1,[1]!Table1[[#This Row],[Population Group_Ans]]=1),"Black SA","")</f>
        <v>Black SA</v>
      </c>
      <c r="Z85" s="23" t="s">
        <v>112</v>
      </c>
      <c r="AA85" s="15">
        <f>IF(Z85="Yes",1,IF(Z85="","",0))</f>
        <v>0</v>
      </c>
      <c r="AB85" s="23" t="s">
        <v>113</v>
      </c>
      <c r="AC85" s="23" t="s">
        <v>120</v>
      </c>
      <c r="AD85" s="15">
        <f>IF(AC85="Over R25 500",0,IF(AC85="","",1))</f>
        <v>1</v>
      </c>
      <c r="AE85" s="23" t="s">
        <v>115</v>
      </c>
      <c r="AF85" s="20" t="s">
        <v>110</v>
      </c>
    </row>
    <row r="86" spans="3:32" x14ac:dyDescent="0.2">
      <c r="C86" s="11"/>
      <c r="D86" s="12" t="s">
        <v>100</v>
      </c>
      <c r="E86" s="12" t="s">
        <v>101</v>
      </c>
      <c r="F86" s="33">
        <v>44662</v>
      </c>
      <c r="G86" s="23" t="s">
        <v>151</v>
      </c>
      <c r="H86" s="23"/>
      <c r="I86" s="23"/>
      <c r="J86" s="15" t="str">
        <f>IF(I86="urban metro",0,IF(I86="","",1))</f>
        <v/>
      </c>
      <c r="K86" s="23" t="s">
        <v>104</v>
      </c>
      <c r="L86" s="23" t="s">
        <v>329</v>
      </c>
      <c r="M86" s="23" t="s">
        <v>330</v>
      </c>
      <c r="N86" s="25">
        <v>6607045608086</v>
      </c>
      <c r="O86" s="4" t="s">
        <v>85</v>
      </c>
      <c r="P86" s="29"/>
      <c r="Q86" s="23" t="s">
        <v>151</v>
      </c>
      <c r="R86" s="23" t="s">
        <v>132</v>
      </c>
      <c r="S86" s="15">
        <f>IF(R86="Female",1, IF(R86="","",0))</f>
        <v>0</v>
      </c>
      <c r="T86" s="23" t="s">
        <v>133</v>
      </c>
      <c r="U86" s="23" t="s">
        <v>110</v>
      </c>
      <c r="V86" s="15">
        <f>IF(U86="Yes",1,IF(U86="","",0))</f>
        <v>1</v>
      </c>
      <c r="W86" s="23" t="s">
        <v>111</v>
      </c>
      <c r="X86" s="15">
        <f>IF(W86="White",0,IF(W86="","",1))</f>
        <v>1</v>
      </c>
      <c r="Y86" s="15" t="str">
        <f>IF(AND([1]!Table1[[#This Row],[SA_citizen_Ans]]=1,[1]!Table1[[#This Row],[Population Group_Ans]]=1),"Black SA","")</f>
        <v>Black SA</v>
      </c>
      <c r="Z86" s="23" t="s">
        <v>112</v>
      </c>
      <c r="AA86" s="15">
        <f>IF(Z86="Yes",1,IF(Z86="","",0))</f>
        <v>0</v>
      </c>
      <c r="AB86" s="23" t="s">
        <v>113</v>
      </c>
      <c r="AC86" s="23" t="s">
        <v>120</v>
      </c>
      <c r="AD86" s="15">
        <f>IF(AC86="Over R25 500",0,IF(AC86="","",1))</f>
        <v>1</v>
      </c>
      <c r="AE86" s="23" t="s">
        <v>121</v>
      </c>
      <c r="AF86" s="20" t="s">
        <v>110</v>
      </c>
    </row>
    <row r="87" spans="3:32" x14ac:dyDescent="0.2">
      <c r="C87" s="11">
        <v>945</v>
      </c>
      <c r="D87" s="12" t="s">
        <v>100</v>
      </c>
      <c r="E87" s="12" t="s">
        <v>101</v>
      </c>
      <c r="F87" s="43">
        <v>44652</v>
      </c>
      <c r="G87" s="23" t="s">
        <v>139</v>
      </c>
      <c r="H87" s="23"/>
      <c r="I87" s="23"/>
      <c r="J87" s="15" t="str">
        <f>IF(I87="urban metro",0,IF(I87="","",1))</f>
        <v/>
      </c>
      <c r="K87" s="23" t="s">
        <v>104</v>
      </c>
      <c r="L87" s="23" t="s">
        <v>331</v>
      </c>
      <c r="M87" s="23" t="s">
        <v>332</v>
      </c>
      <c r="N87" s="60">
        <v>8905290611088</v>
      </c>
      <c r="O87" s="45" t="s">
        <v>86</v>
      </c>
      <c r="P87" s="29"/>
      <c r="Q87" s="23" t="s">
        <v>314</v>
      </c>
      <c r="R87" s="23" t="s">
        <v>108</v>
      </c>
      <c r="S87" s="15">
        <f>IF(R87="Female",1, IF(R87="","",0))</f>
        <v>1</v>
      </c>
      <c r="T87" s="46" t="s">
        <v>202</v>
      </c>
      <c r="U87" s="47" t="s">
        <v>110</v>
      </c>
      <c r="V87" s="15">
        <f>IF(U87="Yes",1,IF(U87="","",0))</f>
        <v>1</v>
      </c>
      <c r="W87" s="23" t="s">
        <v>111</v>
      </c>
      <c r="X87" s="15">
        <f>IF(W87="White",0,IF(W87="","",1))</f>
        <v>1</v>
      </c>
      <c r="Y87" s="15" t="str">
        <f>IF(AND([1]!Table1[[#This Row],[SA_citizen_Ans]]=1,[1]!Table1[[#This Row],[Population Group_Ans]]=1),"Black SA","")</f>
        <v>Black SA</v>
      </c>
      <c r="Z87" s="23" t="s">
        <v>112</v>
      </c>
      <c r="AA87" s="15">
        <f>IF(Z87="Yes",1,IF(Z87="","",0))</f>
        <v>0</v>
      </c>
      <c r="AB87" s="23" t="s">
        <v>113</v>
      </c>
      <c r="AC87" s="23" t="s">
        <v>144</v>
      </c>
      <c r="AD87" s="15">
        <f>IF(AC87="Over R25 500",0,IF(AC87="","",1))</f>
        <v>1</v>
      </c>
      <c r="AE87" s="23" t="s">
        <v>121</v>
      </c>
      <c r="AF87" s="20" t="s">
        <v>110</v>
      </c>
    </row>
    <row r="88" spans="3:32" x14ac:dyDescent="0.2">
      <c r="C88" s="11"/>
      <c r="D88" s="12" t="s">
        <v>100</v>
      </c>
      <c r="E88" s="12" t="s">
        <v>101</v>
      </c>
      <c r="F88" s="22">
        <v>44693</v>
      </c>
      <c r="G88" s="28" t="s">
        <v>190</v>
      </c>
      <c r="H88" s="12"/>
      <c r="I88" s="20"/>
      <c r="J88" s="15" t="str">
        <f>IF(I88="urban metro",0,IF(I88="","",1))</f>
        <v/>
      </c>
      <c r="K88" s="28" t="s">
        <v>104</v>
      </c>
      <c r="L88" s="23" t="s">
        <v>333</v>
      </c>
      <c r="M88" s="23" t="s">
        <v>334</v>
      </c>
      <c r="N88" s="3" t="s">
        <v>335</v>
      </c>
      <c r="O88" s="3" t="s">
        <v>87</v>
      </c>
      <c r="P88" s="29"/>
      <c r="Q88" s="23" t="s">
        <v>190</v>
      </c>
      <c r="R88" s="23" t="s">
        <v>108</v>
      </c>
      <c r="S88" s="15">
        <f>IF(R88="Female",1, IF(R88="","",0))</f>
        <v>1</v>
      </c>
      <c r="T88" s="23" t="s">
        <v>109</v>
      </c>
      <c r="U88" s="23" t="s">
        <v>110</v>
      </c>
      <c r="V88" s="15">
        <f>IF(U88="Yes",1,IF(U88="","",0))</f>
        <v>1</v>
      </c>
      <c r="W88" s="23" t="s">
        <v>111</v>
      </c>
      <c r="X88" s="15">
        <f>IF(W88="White",0,IF(W88="","",1))</f>
        <v>1</v>
      </c>
      <c r="Y88" s="15" t="str">
        <f>IF(AND([1]!Table1[[#This Row],[SA_citizen_Ans]]=1,[1]!Table1[[#This Row],[Population Group_Ans]]=1),"Black SA","")</f>
        <v>Black SA</v>
      </c>
      <c r="Z88" s="23" t="s">
        <v>112</v>
      </c>
      <c r="AA88" s="15">
        <f>IF(Z88="Yes",1,IF(Z88="","",0))</f>
        <v>0</v>
      </c>
      <c r="AB88" s="23" t="s">
        <v>113</v>
      </c>
      <c r="AC88" s="23" t="s">
        <v>120</v>
      </c>
      <c r="AD88" s="15">
        <f>IF(AC88="Over R25 500",0,IF(AC88="","",1))</f>
        <v>1</v>
      </c>
      <c r="AE88" s="23" t="s">
        <v>121</v>
      </c>
      <c r="AF88" s="20"/>
    </row>
    <row r="89" spans="3:32" x14ac:dyDescent="0.2">
      <c r="C89" s="11">
        <v>46</v>
      </c>
      <c r="D89" s="12" t="s">
        <v>100</v>
      </c>
      <c r="E89" s="12" t="s">
        <v>101</v>
      </c>
      <c r="F89" s="48" t="s">
        <v>182</v>
      </c>
      <c r="G89" s="49" t="s">
        <v>183</v>
      </c>
      <c r="H89" s="49"/>
      <c r="I89" s="49"/>
      <c r="J89" s="15" t="str">
        <f>IF(I89="urban metro",0,IF(I89="","",1))</f>
        <v/>
      </c>
      <c r="K89" s="49" t="s">
        <v>104</v>
      </c>
      <c r="L89" s="49" t="s">
        <v>336</v>
      </c>
      <c r="M89" s="49" t="s">
        <v>337</v>
      </c>
      <c r="N89" s="50" t="s">
        <v>338</v>
      </c>
      <c r="O89" s="51" t="s">
        <v>88</v>
      </c>
      <c r="P89" s="8"/>
      <c r="Q89" s="49" t="s">
        <v>183</v>
      </c>
      <c r="R89" s="49" t="s">
        <v>132</v>
      </c>
      <c r="S89" s="15">
        <f>IF(R89="Female",1, IF(R89="","",0))</f>
        <v>0</v>
      </c>
      <c r="T89" s="52" t="s">
        <v>109</v>
      </c>
      <c r="U89" s="53" t="s">
        <v>110</v>
      </c>
      <c r="V89" s="15">
        <f>IF(U89="Yes",1,IF(U89="","",0))</f>
        <v>1</v>
      </c>
      <c r="W89" s="49" t="s">
        <v>111</v>
      </c>
      <c r="X89" s="15">
        <f>IF(W89="White",0,IF(W89="","",1))</f>
        <v>1</v>
      </c>
      <c r="Y89" s="15" t="str">
        <f>IF(AND([1]!Table1[[#This Row],[SA_citizen_Ans]]=1,[1]!Table1[[#This Row],[Population Group_Ans]]=1),"Black SA","")</f>
        <v>Black SA</v>
      </c>
      <c r="Z89" s="49" t="s">
        <v>112</v>
      </c>
      <c r="AA89" s="15">
        <f>IF(Z89="Yes",1,IF(Z89="","",0))</f>
        <v>0</v>
      </c>
      <c r="AB89" s="49" t="s">
        <v>113</v>
      </c>
      <c r="AC89" s="49" t="s">
        <v>144</v>
      </c>
      <c r="AD89" s="15">
        <f>IF(AC89="Over R25 500",0,IF(AC89="","",1))</f>
        <v>1</v>
      </c>
      <c r="AE89" s="49" t="s">
        <v>115</v>
      </c>
      <c r="AF89" s="20" t="s">
        <v>110</v>
      </c>
    </row>
    <row r="90" spans="3:32" x14ac:dyDescent="0.2">
      <c r="C90" s="11">
        <v>124</v>
      </c>
      <c r="D90" s="12" t="s">
        <v>100</v>
      </c>
      <c r="E90" s="12" t="s">
        <v>101</v>
      </c>
      <c r="F90" s="13" t="s">
        <v>102</v>
      </c>
      <c r="G90" s="14" t="s">
        <v>103</v>
      </c>
      <c r="H90" s="14"/>
      <c r="I90" s="14"/>
      <c r="J90" s="15" t="str">
        <f>IF(I90="urban metro",0,IF(I90="","",1))</f>
        <v/>
      </c>
      <c r="K90" s="14" t="s">
        <v>104</v>
      </c>
      <c r="L90" s="14" t="s">
        <v>176</v>
      </c>
      <c r="M90" s="14" t="s">
        <v>339</v>
      </c>
      <c r="N90" s="16">
        <v>7708130092084</v>
      </c>
      <c r="O90" s="17" t="s">
        <v>89</v>
      </c>
      <c r="P90" s="26"/>
      <c r="Q90" s="14" t="s">
        <v>107</v>
      </c>
      <c r="R90" s="14" t="s">
        <v>108</v>
      </c>
      <c r="S90" s="15">
        <f>IF(R90="Female",1, IF(R90="","",0))</f>
        <v>1</v>
      </c>
      <c r="T90" s="18" t="s">
        <v>109</v>
      </c>
      <c r="U90" s="19" t="s">
        <v>110</v>
      </c>
      <c r="V90" s="15">
        <f>IF(U90="Yes",1,IF(U90="","",0))</f>
        <v>1</v>
      </c>
      <c r="W90" s="14" t="s">
        <v>111</v>
      </c>
      <c r="X90" s="15">
        <f>IF(W90="White",0,IF(W90="","",1))</f>
        <v>1</v>
      </c>
      <c r="Y90" s="15" t="str">
        <f>IF(AND([1]!Table1[[#This Row],[SA_citizen_Ans]]=1,[1]!Table1[[#This Row],[Population Group_Ans]]=1),"Black SA","")</f>
        <v>Black SA</v>
      </c>
      <c r="Z90" s="14" t="s">
        <v>112</v>
      </c>
      <c r="AA90" s="15">
        <f>IF(Z90="Yes",1,IF(Z90="","",0))</f>
        <v>0</v>
      </c>
      <c r="AB90" s="14" t="s">
        <v>113</v>
      </c>
      <c r="AC90" s="14" t="s">
        <v>114</v>
      </c>
      <c r="AD90" s="15">
        <f>IF(AC90="Over R25 500",0,IF(AC90="","",1))</f>
        <v>1</v>
      </c>
      <c r="AE90" s="14" t="s">
        <v>115</v>
      </c>
      <c r="AF90" s="20" t="s">
        <v>110</v>
      </c>
    </row>
    <row r="91" spans="3:32" x14ac:dyDescent="0.2">
      <c r="C91" s="11"/>
      <c r="D91" s="12" t="s">
        <v>100</v>
      </c>
      <c r="E91" s="12" t="s">
        <v>101</v>
      </c>
      <c r="F91" s="30">
        <v>44672</v>
      </c>
      <c r="G91" s="23" t="s">
        <v>151</v>
      </c>
      <c r="H91" s="23"/>
      <c r="I91" s="23"/>
      <c r="J91" s="15" t="str">
        <f>IF(I91="urban metro",0,IF(I91="","",1))</f>
        <v/>
      </c>
      <c r="K91" s="23" t="s">
        <v>104</v>
      </c>
      <c r="L91" s="23" t="s">
        <v>340</v>
      </c>
      <c r="M91" s="23" t="s">
        <v>242</v>
      </c>
      <c r="N91" s="25">
        <v>7605010866084</v>
      </c>
      <c r="O91" s="3" t="s">
        <v>90</v>
      </c>
      <c r="P91" s="29"/>
      <c r="Q91" s="23" t="s">
        <v>151</v>
      </c>
      <c r="R91" s="23" t="s">
        <v>108</v>
      </c>
      <c r="S91" s="15">
        <f>IF(R91="Female",1, IF(R91="","",0))</f>
        <v>1</v>
      </c>
      <c r="T91" s="23" t="s">
        <v>109</v>
      </c>
      <c r="U91" s="23" t="s">
        <v>110</v>
      </c>
      <c r="V91" s="15">
        <f>IF(U91="Yes",1,IF(U91="","",0))</f>
        <v>1</v>
      </c>
      <c r="W91" s="23" t="s">
        <v>111</v>
      </c>
      <c r="X91" s="15">
        <f>IF(W91="White",0,IF(W91="","",1))</f>
        <v>1</v>
      </c>
      <c r="Y91" s="15" t="str">
        <f>IF(AND([1]!Table1[[#This Row],[SA_citizen_Ans]]=1,[1]!Table1[[#This Row],[Population Group_Ans]]=1),"Black SA","")</f>
        <v>Black SA</v>
      </c>
      <c r="Z91" s="23" t="s">
        <v>112</v>
      </c>
      <c r="AA91" s="15">
        <f>IF(Z91="Yes",1,IF(Z91="","",0))</f>
        <v>0</v>
      </c>
      <c r="AB91" s="23" t="s">
        <v>113</v>
      </c>
      <c r="AC91" s="24" t="s">
        <v>114</v>
      </c>
      <c r="AD91" s="15">
        <f>IF(AC91="Over R25 500",0,IF(AC91="","",1))</f>
        <v>1</v>
      </c>
      <c r="AE91" s="23" t="s">
        <v>134</v>
      </c>
      <c r="AF91" s="20" t="s">
        <v>110</v>
      </c>
    </row>
    <row r="92" spans="3:32" x14ac:dyDescent="0.2">
      <c r="C92" s="11">
        <v>85</v>
      </c>
      <c r="D92" s="12" t="s">
        <v>100</v>
      </c>
      <c r="E92" s="12" t="s">
        <v>101</v>
      </c>
      <c r="F92" s="13" t="s">
        <v>102</v>
      </c>
      <c r="G92" s="14" t="s">
        <v>103</v>
      </c>
      <c r="H92" s="14"/>
      <c r="I92" s="14"/>
      <c r="J92" s="15" t="str">
        <f>IF(I92="urban metro",0,IF(I92="","",1))</f>
        <v/>
      </c>
      <c r="K92" s="14" t="s">
        <v>104</v>
      </c>
      <c r="L92" s="14" t="s">
        <v>341</v>
      </c>
      <c r="M92" s="14" t="s">
        <v>143</v>
      </c>
      <c r="N92" s="16">
        <v>7806135471087</v>
      </c>
      <c r="O92" s="17" t="s">
        <v>91</v>
      </c>
      <c r="P92" s="26"/>
      <c r="Q92" s="14" t="s">
        <v>107</v>
      </c>
      <c r="R92" s="14" t="s">
        <v>132</v>
      </c>
      <c r="S92" s="15">
        <f>IF(R92="Female",1, IF(R92="","",0))</f>
        <v>0</v>
      </c>
      <c r="T92" s="18" t="s">
        <v>109</v>
      </c>
      <c r="U92" s="19" t="s">
        <v>110</v>
      </c>
      <c r="V92" s="15">
        <f>IF(U92="Yes",1,IF(U92="","",0))</f>
        <v>1</v>
      </c>
      <c r="W92" s="14" t="s">
        <v>111</v>
      </c>
      <c r="X92" s="15">
        <f>IF(W92="White",0,IF(W92="","",1))</f>
        <v>1</v>
      </c>
      <c r="Y92" s="15" t="str">
        <f>IF(AND([1]!Table1[[#This Row],[SA_citizen_Ans]]=1,[1]!Table1[[#This Row],[Population Group_Ans]]=1),"Black SA","")</f>
        <v>Black SA</v>
      </c>
      <c r="Z92" s="14" t="s">
        <v>112</v>
      </c>
      <c r="AA92" s="15">
        <f>IF(Z92="Yes",1,IF(Z92="","",0))</f>
        <v>0</v>
      </c>
      <c r="AB92" s="14" t="s">
        <v>113</v>
      </c>
      <c r="AC92" s="14" t="s">
        <v>114</v>
      </c>
      <c r="AD92" s="15">
        <f>IF(AC92="Over R25 500",0,IF(AC92="","",1))</f>
        <v>1</v>
      </c>
      <c r="AE92" s="54" t="s">
        <v>134</v>
      </c>
      <c r="AF92" s="20" t="s">
        <v>110</v>
      </c>
    </row>
    <row r="93" spans="3:32" x14ac:dyDescent="0.2">
      <c r="C93" s="11"/>
      <c r="D93" s="12" t="s">
        <v>100</v>
      </c>
      <c r="E93" s="12" t="s">
        <v>101</v>
      </c>
      <c r="F93" s="27">
        <v>44701</v>
      </c>
      <c r="G93" s="28" t="s">
        <v>117</v>
      </c>
      <c r="H93" s="12"/>
      <c r="I93" s="20"/>
      <c r="J93" s="15" t="str">
        <f>IF(I93="urban metro",0,IF(I93="","",1))</f>
        <v/>
      </c>
      <c r="K93" s="28" t="s">
        <v>104</v>
      </c>
      <c r="L93" s="23" t="s">
        <v>342</v>
      </c>
      <c r="M93" s="23" t="s">
        <v>343</v>
      </c>
      <c r="N93" s="25">
        <v>9408315792081</v>
      </c>
      <c r="O93" s="3" t="s">
        <v>92</v>
      </c>
      <c r="P93" s="55"/>
      <c r="Q93" s="23" t="s">
        <v>117</v>
      </c>
      <c r="R93" s="23" t="s">
        <v>132</v>
      </c>
      <c r="S93" s="15">
        <f>IF(R93="Female",1, IF(R93="","",0))</f>
        <v>0</v>
      </c>
      <c r="T93" s="23" t="s">
        <v>138</v>
      </c>
      <c r="U93" s="23" t="s">
        <v>110</v>
      </c>
      <c r="V93" s="15">
        <f>IF(U93="Yes",1,IF(U93="","",0))</f>
        <v>1</v>
      </c>
      <c r="W93" s="23" t="s">
        <v>111</v>
      </c>
      <c r="X93" s="15">
        <f>IF(W93="White",0,IF(W93="","",1))</f>
        <v>1</v>
      </c>
      <c r="Y93" s="15" t="str">
        <f>IF(AND([1]!Table1[[#This Row],[SA_citizen_Ans]]=1,[1]!Table1[[#This Row],[Population Group_Ans]]=1),"Black SA","")</f>
        <v>Black SA</v>
      </c>
      <c r="Z93" s="23" t="s">
        <v>112</v>
      </c>
      <c r="AA93" s="15">
        <f>IF(Z93="Yes",1,IF(Z93="","",0))</f>
        <v>0</v>
      </c>
      <c r="AB93" s="23" t="s">
        <v>113</v>
      </c>
      <c r="AC93" s="23" t="s">
        <v>114</v>
      </c>
      <c r="AD93" s="15">
        <f>IF(AC93="Over R25 500",0,IF(AC93="","",1))</f>
        <v>1</v>
      </c>
      <c r="AE93" s="23" t="s">
        <v>121</v>
      </c>
      <c r="AF93" s="20"/>
    </row>
    <row r="94" spans="3:32" x14ac:dyDescent="0.2">
      <c r="C94" s="11"/>
      <c r="D94" s="12" t="s">
        <v>100</v>
      </c>
      <c r="E94" s="12" t="s">
        <v>101</v>
      </c>
      <c r="F94" s="30">
        <v>44700</v>
      </c>
      <c r="G94" s="23" t="s">
        <v>197</v>
      </c>
      <c r="H94" s="12"/>
      <c r="I94" s="20"/>
      <c r="J94" s="15" t="str">
        <f>IF(I94="urban metro",0,IF(I94="","",1))</f>
        <v/>
      </c>
      <c r="K94" s="23" t="s">
        <v>104</v>
      </c>
      <c r="L94" s="23" t="s">
        <v>344</v>
      </c>
      <c r="M94" s="23" t="s">
        <v>345</v>
      </c>
      <c r="N94" s="41">
        <v>9604301090080</v>
      </c>
      <c r="O94" s="3" t="s">
        <v>93</v>
      </c>
      <c r="P94" s="29"/>
      <c r="Q94" s="23" t="s">
        <v>197</v>
      </c>
      <c r="R94" s="23" t="s">
        <v>108</v>
      </c>
      <c r="S94" s="15">
        <f>IF(R94="Female",1, IF(R94="","",0))</f>
        <v>1</v>
      </c>
      <c r="T94" s="23" t="s">
        <v>138</v>
      </c>
      <c r="U94" s="23" t="s">
        <v>110</v>
      </c>
      <c r="V94" s="15">
        <f>IF(U94="Yes",1,IF(U94="","",0))</f>
        <v>1</v>
      </c>
      <c r="W94" s="23" t="s">
        <v>111</v>
      </c>
      <c r="X94" s="15">
        <f>IF(W94="White",0,IF(W94="","",1))</f>
        <v>1</v>
      </c>
      <c r="Y94" s="15" t="str">
        <f>IF(AND([1]!Table1[[#This Row],[SA_citizen_Ans]]=1,[1]!Table1[[#This Row],[Population Group_Ans]]=1),"Black SA","")</f>
        <v>Black SA</v>
      </c>
      <c r="Z94" s="23" t="s">
        <v>112</v>
      </c>
      <c r="AA94" s="15">
        <f>IF(Z94="Yes",1,IF(Z94="","",0))</f>
        <v>0</v>
      </c>
      <c r="AB94" s="23" t="s">
        <v>148</v>
      </c>
      <c r="AC94" s="23" t="s">
        <v>114</v>
      </c>
      <c r="AD94" s="15">
        <f>IF(AC94="Over R25 500",0,IF(AC94="","",1))</f>
        <v>1</v>
      </c>
      <c r="AE94" s="23" t="s">
        <v>121</v>
      </c>
      <c r="AF94" s="20"/>
    </row>
    <row r="95" spans="3:32" ht="17" x14ac:dyDescent="0.2">
      <c r="C95" s="11"/>
      <c r="D95" s="12" t="s">
        <v>100</v>
      </c>
      <c r="E95" s="12" t="s">
        <v>101</v>
      </c>
      <c r="F95" s="22">
        <v>44663</v>
      </c>
      <c r="G95" s="63" t="s">
        <v>122</v>
      </c>
      <c r="H95" s="23"/>
      <c r="I95" s="23"/>
      <c r="J95" s="15" t="str">
        <f>IF(I95="urban metro",0,IF(I95="","",1))</f>
        <v/>
      </c>
      <c r="K95" s="23" t="s">
        <v>104</v>
      </c>
      <c r="L95" s="23" t="s">
        <v>346</v>
      </c>
      <c r="M95" s="23" t="s">
        <v>347</v>
      </c>
      <c r="N95" s="25">
        <v>6507090367085</v>
      </c>
      <c r="O95" s="3" t="s">
        <v>94</v>
      </c>
      <c r="P95" s="3"/>
      <c r="Q95" s="23" t="s">
        <v>122</v>
      </c>
      <c r="R95" s="23" t="s">
        <v>108</v>
      </c>
      <c r="S95" s="15">
        <f>IF(R95="Female",1, IF(R95="","",0))</f>
        <v>1</v>
      </c>
      <c r="T95" s="23" t="s">
        <v>133</v>
      </c>
      <c r="U95" s="23" t="s">
        <v>110</v>
      </c>
      <c r="V95" s="15">
        <f>IF(U95="Yes",1,IF(U95="","",0))</f>
        <v>1</v>
      </c>
      <c r="W95" s="23" t="s">
        <v>111</v>
      </c>
      <c r="X95" s="15">
        <f>IF(W95="White",0,IF(W95="","",1))</f>
        <v>1</v>
      </c>
      <c r="Y95" s="15" t="str">
        <f>IF(AND([1]!Table1[[#This Row],[SA_citizen_Ans]]=1,[1]!Table1[[#This Row],[Population Group_Ans]]=1),"Black SA","")</f>
        <v>Black SA</v>
      </c>
      <c r="Z95" s="23" t="s">
        <v>112</v>
      </c>
      <c r="AA95" s="15">
        <f>IF(Z95="Yes",1,IF(Z95="","",0))</f>
        <v>0</v>
      </c>
      <c r="AB95" s="23" t="s">
        <v>113</v>
      </c>
      <c r="AC95" s="23" t="s">
        <v>120</v>
      </c>
      <c r="AD95" s="15">
        <f>IF(AC95="Over R25 500",0,IF(AC95="","",1))</f>
        <v>1</v>
      </c>
      <c r="AE95" s="23" t="s">
        <v>121</v>
      </c>
      <c r="AF95" s="20" t="s">
        <v>110</v>
      </c>
    </row>
    <row r="96" spans="3:32" x14ac:dyDescent="0.2">
      <c r="C96" s="11">
        <v>466</v>
      </c>
      <c r="D96" s="12" t="s">
        <v>100</v>
      </c>
      <c r="E96" s="12" t="s">
        <v>101</v>
      </c>
      <c r="F96" s="13" t="s">
        <v>320</v>
      </c>
      <c r="G96" s="14" t="s">
        <v>321</v>
      </c>
      <c r="H96" s="14"/>
      <c r="I96" s="14"/>
      <c r="J96" s="15" t="str">
        <f>IF(I96="urban metro",0,IF(I96="","",1))</f>
        <v/>
      </c>
      <c r="K96" s="14" t="s">
        <v>104</v>
      </c>
      <c r="L96" s="14" t="s">
        <v>348</v>
      </c>
      <c r="M96" s="14" t="s">
        <v>291</v>
      </c>
      <c r="N96" s="16">
        <v>8304260912082</v>
      </c>
      <c r="O96" s="17" t="s">
        <v>95</v>
      </c>
      <c r="P96" s="26"/>
      <c r="Q96" s="14" t="s">
        <v>106</v>
      </c>
      <c r="R96" s="14" t="s">
        <v>108</v>
      </c>
      <c r="S96" s="15">
        <f>IF(R96="Female",1, IF(R96="","",0))</f>
        <v>1</v>
      </c>
      <c r="T96" s="18" t="s">
        <v>109</v>
      </c>
      <c r="U96" s="19" t="s">
        <v>110</v>
      </c>
      <c r="V96" s="15">
        <f>IF(U96="Yes",1,IF(U96="","",0))</f>
        <v>1</v>
      </c>
      <c r="W96" s="14" t="s">
        <v>111</v>
      </c>
      <c r="X96" s="15">
        <f>IF(W96="White",0,IF(W96="","",1))</f>
        <v>1</v>
      </c>
      <c r="Y96" s="15" t="str">
        <f>IF(AND([1]!Table1[[#This Row],[SA_citizen_Ans]]=1,[1]!Table1[[#This Row],[Population Group_Ans]]=1),"Black SA","")</f>
        <v>Black SA</v>
      </c>
      <c r="Z96" s="14" t="s">
        <v>112</v>
      </c>
      <c r="AA96" s="15">
        <f>IF(Z96="Yes",1,IF(Z96="","",0))</f>
        <v>0</v>
      </c>
      <c r="AB96" s="14" t="s">
        <v>113</v>
      </c>
      <c r="AC96" s="14" t="s">
        <v>144</v>
      </c>
      <c r="AD96" s="15">
        <f>IF(AC96="Over R25 500",0,IF(AC96="","",1))</f>
        <v>1</v>
      </c>
      <c r="AE96" s="14" t="s">
        <v>121</v>
      </c>
      <c r="AF96" s="20" t="s">
        <v>110</v>
      </c>
    </row>
    <row r="97" spans="3:32" x14ac:dyDescent="0.2">
      <c r="C97" s="11"/>
      <c r="D97" s="12" t="s">
        <v>100</v>
      </c>
      <c r="E97" s="12" t="s">
        <v>101</v>
      </c>
      <c r="F97" s="30">
        <v>44672</v>
      </c>
      <c r="G97" s="23" t="s">
        <v>151</v>
      </c>
      <c r="H97" s="23"/>
      <c r="I97" s="23"/>
      <c r="J97" s="15" t="str">
        <f>IF(I97="urban metro",0,IF(I97="","",1))</f>
        <v/>
      </c>
      <c r="K97" s="23" t="s">
        <v>104</v>
      </c>
      <c r="L97" s="23" t="s">
        <v>349</v>
      </c>
      <c r="M97" s="23" t="s">
        <v>350</v>
      </c>
      <c r="N97" s="25">
        <v>6912025564089</v>
      </c>
      <c r="O97" s="3" t="s">
        <v>96</v>
      </c>
      <c r="P97" s="29"/>
      <c r="Q97" s="23" t="s">
        <v>151</v>
      </c>
      <c r="R97" s="23" t="s">
        <v>132</v>
      </c>
      <c r="S97" s="15">
        <f>IF(R97="Female",1, IF(R97="","",0))</f>
        <v>0</v>
      </c>
      <c r="T97" s="38" t="s">
        <v>133</v>
      </c>
      <c r="U97" s="23" t="s">
        <v>110</v>
      </c>
      <c r="V97" s="15">
        <f>IF(U97="Yes",1,IF(U97="","",0))</f>
        <v>1</v>
      </c>
      <c r="W97" s="23" t="s">
        <v>111</v>
      </c>
      <c r="X97" s="15">
        <f>IF(W97="White",0,IF(W97="","",1))</f>
        <v>1</v>
      </c>
      <c r="Y97" s="15" t="str">
        <f>IF(AND([1]!Table1[[#This Row],[SA_citizen_Ans]]=1,[1]!Table1[[#This Row],[Population Group_Ans]]=1),"Black SA","")</f>
        <v>Black SA</v>
      </c>
      <c r="Z97" s="23" t="s">
        <v>112</v>
      </c>
      <c r="AA97" s="15">
        <f>IF(Z97="Yes",1,IF(Z97="","",0))</f>
        <v>0</v>
      </c>
      <c r="AB97" s="23" t="s">
        <v>113</v>
      </c>
      <c r="AC97" s="23" t="s">
        <v>220</v>
      </c>
      <c r="AD97" s="15">
        <f>IF(AC97="Over R25 500",0,IF(AC97="","",1))</f>
        <v>1</v>
      </c>
      <c r="AE97" s="23" t="s">
        <v>134</v>
      </c>
      <c r="AF97" s="20" t="s">
        <v>110</v>
      </c>
    </row>
    <row r="98" spans="3:32" x14ac:dyDescent="0.2">
      <c r="C98" s="11">
        <v>470</v>
      </c>
      <c r="D98" s="12" t="s">
        <v>100</v>
      </c>
      <c r="E98" s="12" t="s">
        <v>101</v>
      </c>
      <c r="F98" s="13" t="s">
        <v>320</v>
      </c>
      <c r="G98" s="14" t="s">
        <v>321</v>
      </c>
      <c r="H98" s="14"/>
      <c r="I98" s="14"/>
      <c r="J98" s="15" t="str">
        <f>IF(I98="urban metro",0,IF(I98="","",1))</f>
        <v/>
      </c>
      <c r="K98" s="14" t="s">
        <v>104</v>
      </c>
      <c r="L98" s="14" t="s">
        <v>351</v>
      </c>
      <c r="M98" s="14" t="s">
        <v>291</v>
      </c>
      <c r="N98" s="16">
        <v>7709040744087</v>
      </c>
      <c r="O98" s="17" t="s">
        <v>97</v>
      </c>
      <c r="P98" s="26"/>
      <c r="Q98" s="14" t="s">
        <v>106</v>
      </c>
      <c r="R98" s="14" t="s">
        <v>108</v>
      </c>
      <c r="S98" s="15">
        <f>IF(R98="Female",1, IF(R98="","",0))</f>
        <v>1</v>
      </c>
      <c r="T98" s="18" t="s">
        <v>109</v>
      </c>
      <c r="U98" s="19" t="s">
        <v>110</v>
      </c>
      <c r="V98" s="15">
        <f>IF(U98="Yes",1,IF(U98="","",0))</f>
        <v>1</v>
      </c>
      <c r="W98" s="14" t="s">
        <v>111</v>
      </c>
      <c r="X98" s="15">
        <f>IF(W98="White",0,IF(W98="","",1))</f>
        <v>1</v>
      </c>
      <c r="Y98" s="15" t="str">
        <f>IF(AND([1]!Table1[[#This Row],[SA_citizen_Ans]]=1,[1]!Table1[[#This Row],[Population Group_Ans]]=1),"Black SA","")</f>
        <v>Black SA</v>
      </c>
      <c r="Z98" s="14" t="s">
        <v>112</v>
      </c>
      <c r="AA98" s="15">
        <f>IF(Z98="Yes",1,IF(Z98="","",0))</f>
        <v>0</v>
      </c>
      <c r="AB98" s="14" t="s">
        <v>113</v>
      </c>
      <c r="AC98" s="32" t="s">
        <v>114</v>
      </c>
      <c r="AD98" s="15">
        <f>IF(AC98="Over R25 500",0,IF(AC98="","",1))</f>
        <v>1</v>
      </c>
      <c r="AE98" s="14" t="s">
        <v>134</v>
      </c>
      <c r="AF98" s="20" t="s">
        <v>110</v>
      </c>
    </row>
    <row r="99" spans="3:32" x14ac:dyDescent="0.2">
      <c r="C99" s="11"/>
      <c r="D99" s="12" t="s">
        <v>100</v>
      </c>
      <c r="E99" s="12" t="s">
        <v>101</v>
      </c>
      <c r="F99" s="30">
        <v>44700</v>
      </c>
      <c r="G99" s="23" t="s">
        <v>197</v>
      </c>
      <c r="H99" s="12"/>
      <c r="I99" s="20"/>
      <c r="J99" s="15" t="str">
        <f>IF(I99="urban metro",0,IF(I99="","",1))</f>
        <v/>
      </c>
      <c r="K99" s="23" t="s">
        <v>104</v>
      </c>
      <c r="L99" s="23" t="s">
        <v>352</v>
      </c>
      <c r="M99" s="23" t="s">
        <v>353</v>
      </c>
      <c r="N99" s="25">
        <v>7206036234082</v>
      </c>
      <c r="O99" s="4" t="s">
        <v>98</v>
      </c>
      <c r="P99" s="29"/>
      <c r="Q99" s="23" t="s">
        <v>197</v>
      </c>
      <c r="R99" s="23" t="s">
        <v>132</v>
      </c>
      <c r="S99" s="15">
        <f>IF(R99="Female",1, IF(R99="","",0))</f>
        <v>0</v>
      </c>
      <c r="T99" s="23" t="s">
        <v>109</v>
      </c>
      <c r="U99" s="23" t="s">
        <v>110</v>
      </c>
      <c r="V99" s="15">
        <f>IF(U99="Yes",1,IF(U99="","",0))</f>
        <v>1</v>
      </c>
      <c r="W99" s="23" t="s">
        <v>111</v>
      </c>
      <c r="X99" s="15">
        <f>IF(W99="White",0,IF(W99="","",1))</f>
        <v>1</v>
      </c>
      <c r="Y99" s="15" t="str">
        <f>IF(AND([1]!Table1[[#This Row],[SA_citizen_Ans]]=1,[1]!Table1[[#This Row],[Population Group_Ans]]=1),"Black SA","")</f>
        <v>Black SA</v>
      </c>
      <c r="Z99" s="23" t="s">
        <v>112</v>
      </c>
      <c r="AA99" s="15">
        <f>IF(Z99="Yes",1,IF(Z99="","",0))</f>
        <v>0</v>
      </c>
      <c r="AB99" s="23" t="s">
        <v>148</v>
      </c>
      <c r="AC99" s="23" t="s">
        <v>220</v>
      </c>
      <c r="AD99" s="15">
        <f>IF(AC99="Over R25 500",0,IF(AC99="","",1))</f>
        <v>1</v>
      </c>
      <c r="AE99" s="23" t="s">
        <v>115</v>
      </c>
      <c r="AF99" s="20"/>
    </row>
    <row r="100" spans="3:32" x14ac:dyDescent="0.2">
      <c r="C100" s="11"/>
      <c r="D100" s="12" t="s">
        <v>100</v>
      </c>
      <c r="E100" s="12" t="s">
        <v>101</v>
      </c>
      <c r="F100" s="22">
        <v>44692</v>
      </c>
      <c r="G100" s="23" t="s">
        <v>190</v>
      </c>
      <c r="H100" s="12"/>
      <c r="I100" s="20"/>
      <c r="J100" s="15" t="str">
        <f>IF(I100="urban metro",0,IF(I100="","",1))</f>
        <v/>
      </c>
      <c r="K100" s="23" t="s">
        <v>104</v>
      </c>
      <c r="L100" s="23" t="s">
        <v>354</v>
      </c>
      <c r="M100" s="23" t="s">
        <v>355</v>
      </c>
      <c r="N100" s="25">
        <v>6910060873084</v>
      </c>
      <c r="O100" s="3" t="s">
        <v>99</v>
      </c>
      <c r="P100" s="3"/>
      <c r="Q100" s="23" t="s">
        <v>190</v>
      </c>
      <c r="R100" s="23" t="s">
        <v>108</v>
      </c>
      <c r="S100" s="15">
        <f>IF(R100="Female",1, IF(R100="","",0))</f>
        <v>1</v>
      </c>
      <c r="T100" s="23" t="s">
        <v>133</v>
      </c>
      <c r="U100" s="23" t="s">
        <v>110</v>
      </c>
      <c r="V100" s="15">
        <f>IF(U100="Yes",1,IF(U100="","",0))</f>
        <v>1</v>
      </c>
      <c r="W100" s="23" t="s">
        <v>111</v>
      </c>
      <c r="X100" s="15">
        <f>IF(W100="White",0,IF(W100="","",1))</f>
        <v>1</v>
      </c>
      <c r="Y100" s="15" t="str">
        <f>IF(AND([1]!Table1[[#This Row],[SA_citizen_Ans]]=1,[1]!Table1[[#This Row],[Population Group_Ans]]=1),"Black SA","")</f>
        <v>Black SA</v>
      </c>
      <c r="Z100" s="23" t="s">
        <v>112</v>
      </c>
      <c r="AA100" s="15">
        <f>IF(Z100="Yes",1,IF(Z100="","",0))</f>
        <v>0</v>
      </c>
      <c r="AB100" s="23" t="s">
        <v>113</v>
      </c>
      <c r="AC100" s="23" t="s">
        <v>120</v>
      </c>
      <c r="AD100" s="15">
        <f>IF(AC100="Over R25 500",0,IF(AC100="","",1))</f>
        <v>1</v>
      </c>
      <c r="AE100" s="23" t="s">
        <v>121</v>
      </c>
      <c r="AF1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Phone numbers to send</vt:lpstr>
      <vt:lpstr>Demographic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2022-07-27T15:33:49Z</dcterms:created>
  <dcterms:modified xsi:type="dcterms:W3CDTF">2022-07-27T15:35:38Z</dcterms:modified>
</cp:coreProperties>
</file>