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390bb4cacf394b/Pulpit/ESATAN_PARSER/1_TCS_FPM_TVAC/"/>
    </mc:Choice>
  </mc:AlternateContent>
  <xr:revisionPtr revIDLastSave="8" documentId="13_ncr:1_{0F18F89A-0941-43E8-92F1-5A1D70AA5DCD}" xr6:coauthVersionLast="47" xr6:coauthVersionMax="47" xr10:uidLastSave="{D02EEC08-0CE5-4C69-9ED3-E6F7635417F2}"/>
  <bookViews>
    <workbookView xWindow="-108" yWindow="-108" windowWidth="23256" windowHeight="12456" xr2:uid="{00000000-000D-0000-FFFF-FFFF00000000}"/>
  </bookViews>
  <sheets>
    <sheet name="HIERARCHY" sheetId="1" r:id="rId1"/>
    <sheet name="BULK" sheetId="2" r:id="rId2"/>
    <sheet name="OPTICAL" sheetId="3" r:id="rId3"/>
    <sheet name="PRIMITIVES" sheetId="4" r:id="rId4"/>
    <sheet name="CUTS" sheetId="5" r:id="rId5"/>
    <sheet name="Setting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G9" i="1" s="1"/>
  <c r="F10" i="1" s="1"/>
  <c r="G10" i="1" s="1"/>
  <c r="F11" i="1" s="1"/>
  <c r="G11" i="1" s="1"/>
  <c r="F15" i="1"/>
  <c r="G15" i="1" s="1"/>
  <c r="F16" i="1" s="1"/>
  <c r="G16" i="1" s="1"/>
  <c r="F17" i="1" s="1"/>
  <c r="G17" i="1" s="1"/>
  <c r="F18" i="1" s="1"/>
  <c r="F7" i="1"/>
  <c r="G7" i="1" s="1"/>
  <c r="F3" i="1"/>
  <c r="G3" i="1" s="1"/>
  <c r="F2" i="1"/>
  <c r="G2" i="1" s="1"/>
  <c r="F13" i="1"/>
  <c r="G13" i="1" s="1"/>
  <c r="G18" i="1" l="1"/>
  <c r="F12" i="1"/>
  <c r="G12" i="1" s="1"/>
  <c r="F5" i="1"/>
  <c r="G5" i="1" s="1"/>
  <c r="F6" i="1" l="1"/>
  <c r="M34" i="3" l="1"/>
  <c r="F34" i="3"/>
  <c r="L34" i="3" s="1"/>
  <c r="C34" i="3"/>
  <c r="K34" i="3" s="1"/>
  <c r="M33" i="3"/>
  <c r="F33" i="3"/>
  <c r="L33" i="3" s="1"/>
  <c r="C33" i="3"/>
  <c r="K33" i="3" s="1"/>
  <c r="M32" i="3"/>
  <c r="F32" i="3"/>
  <c r="L32" i="3" s="1"/>
  <c r="C32" i="3"/>
  <c r="K32" i="3" s="1"/>
  <c r="M31" i="3"/>
  <c r="F31" i="3"/>
  <c r="L31" i="3" s="1"/>
  <c r="C31" i="3"/>
  <c r="K31" i="3" s="1"/>
  <c r="M30" i="3"/>
  <c r="F30" i="3"/>
  <c r="L30" i="3" s="1"/>
  <c r="C30" i="3"/>
  <c r="K30" i="3" s="1"/>
  <c r="M29" i="3"/>
  <c r="F29" i="3"/>
  <c r="L29" i="3" s="1"/>
  <c r="C29" i="3"/>
  <c r="K29" i="3" s="1"/>
  <c r="M28" i="3"/>
  <c r="F28" i="3"/>
  <c r="L28" i="3" s="1"/>
  <c r="C28" i="3"/>
  <c r="K28" i="3" s="1"/>
  <c r="M27" i="3"/>
  <c r="F27" i="3"/>
  <c r="L27" i="3" s="1"/>
  <c r="C27" i="3"/>
  <c r="K27" i="3" s="1"/>
  <c r="M26" i="3"/>
  <c r="F26" i="3"/>
  <c r="L26" i="3" s="1"/>
  <c r="C26" i="3"/>
  <c r="K26" i="3" s="1"/>
  <c r="M25" i="3"/>
  <c r="F25" i="3"/>
  <c r="L25" i="3" s="1"/>
  <c r="C25" i="3"/>
  <c r="K25" i="3" s="1"/>
  <c r="M23" i="3"/>
  <c r="F23" i="3"/>
  <c r="L23" i="3" s="1"/>
  <c r="C23" i="3"/>
  <c r="K23" i="3" s="1"/>
  <c r="M22" i="3"/>
  <c r="F22" i="3"/>
  <c r="L22" i="3" s="1"/>
  <c r="C22" i="3"/>
  <c r="K22" i="3" s="1"/>
  <c r="M21" i="3"/>
  <c r="F21" i="3"/>
  <c r="L21" i="3" s="1"/>
  <c r="C21" i="3"/>
  <c r="K21" i="3" s="1"/>
  <c r="M20" i="3"/>
  <c r="F20" i="3"/>
  <c r="L20" i="3" s="1"/>
  <c r="C20" i="3"/>
  <c r="K20" i="3" s="1"/>
  <c r="M19" i="3"/>
  <c r="F19" i="3"/>
  <c r="L19" i="3" s="1"/>
  <c r="C19" i="3"/>
  <c r="K19" i="3" s="1"/>
  <c r="M18" i="3"/>
  <c r="F18" i="3"/>
  <c r="L18" i="3" s="1"/>
  <c r="C18" i="3"/>
  <c r="K18" i="3" s="1"/>
  <c r="M17" i="3"/>
  <c r="F17" i="3"/>
  <c r="L17" i="3" s="1"/>
  <c r="C17" i="3"/>
  <c r="K17" i="3" s="1"/>
  <c r="M16" i="3"/>
  <c r="F16" i="3"/>
  <c r="L16" i="3" s="1"/>
  <c r="C16" i="3"/>
  <c r="K16" i="3" s="1"/>
  <c r="M15" i="3"/>
  <c r="F15" i="3"/>
  <c r="L15" i="3" s="1"/>
  <c r="C15" i="3"/>
  <c r="K15" i="3" s="1"/>
  <c r="M14" i="3"/>
  <c r="F14" i="3"/>
  <c r="L14" i="3" s="1"/>
  <c r="C14" i="3"/>
  <c r="K14" i="3" s="1"/>
  <c r="M13" i="3"/>
  <c r="F13" i="3"/>
  <c r="L13" i="3" s="1"/>
  <c r="C13" i="3"/>
  <c r="K13" i="3" s="1"/>
  <c r="M12" i="3"/>
  <c r="F12" i="3"/>
  <c r="L12" i="3" s="1"/>
  <c r="C12" i="3"/>
  <c r="K12" i="3" s="1"/>
  <c r="M11" i="3"/>
  <c r="F11" i="3"/>
  <c r="L11" i="3" s="1"/>
  <c r="C11" i="3"/>
  <c r="K11" i="3" s="1"/>
  <c r="M10" i="3"/>
  <c r="F10" i="3"/>
  <c r="L10" i="3" s="1"/>
  <c r="C10" i="3"/>
  <c r="K10" i="3" s="1"/>
  <c r="M9" i="3"/>
  <c r="F9" i="3"/>
  <c r="L9" i="3" s="1"/>
  <c r="C9" i="3"/>
  <c r="K9" i="3" s="1"/>
  <c r="M8" i="3"/>
  <c r="F8" i="3"/>
  <c r="L8" i="3" s="1"/>
  <c r="C8" i="3"/>
  <c r="K8" i="3" s="1"/>
  <c r="M7" i="3"/>
  <c r="F7" i="3"/>
  <c r="L7" i="3" s="1"/>
  <c r="C7" i="3"/>
  <c r="K7" i="3" s="1"/>
  <c r="M6" i="3"/>
  <c r="F6" i="3"/>
  <c r="L6" i="3" s="1"/>
  <c r="C6" i="3"/>
  <c r="K6" i="3" s="1"/>
  <c r="M5" i="3"/>
  <c r="F5" i="3"/>
  <c r="L5" i="3" s="1"/>
  <c r="C5" i="3"/>
  <c r="K5" i="3" s="1"/>
  <c r="M4" i="3"/>
  <c r="K4" i="3"/>
  <c r="F4" i="3"/>
  <c r="L4" i="3" s="1"/>
  <c r="M2" i="3"/>
  <c r="F2" i="3"/>
  <c r="L2" i="3" s="1"/>
  <c r="C2" i="3"/>
  <c r="K2" i="3" s="1"/>
  <c r="J19" i="4" l="1"/>
  <c r="J20" i="4"/>
  <c r="J21" i="4"/>
  <c r="J22" i="4"/>
  <c r="J23" i="4"/>
  <c r="J24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G6" i="1" l="1"/>
</calcChain>
</file>

<file path=xl/sharedStrings.xml><?xml version="1.0" encoding="utf-8"?>
<sst xmlns="http://schemas.openxmlformats.org/spreadsheetml/2006/main" count="437" uniqueCount="263">
  <si>
    <t>PID</t>
  </si>
  <si>
    <t>nodenumbers of side 1</t>
  </si>
  <si>
    <t>End Ids</t>
  </si>
  <si>
    <t>offset</t>
  </si>
  <si>
    <t>act1</t>
  </si>
  <si>
    <t>act2</t>
  </si>
  <si>
    <t>coat1</t>
  </si>
  <si>
    <t>coat2</t>
  </si>
  <si>
    <t>bulk1</t>
  </si>
  <si>
    <t>bulk2</t>
  </si>
  <si>
    <t>thick1</t>
  </si>
  <si>
    <t>thick2</t>
  </si>
  <si>
    <t>unity1</t>
  </si>
  <si>
    <t>unity2</t>
  </si>
  <si>
    <t>throughCond</t>
  </si>
  <si>
    <t>conductance</t>
  </si>
  <si>
    <t>emittance</t>
  </si>
  <si>
    <t>mass1</t>
  </si>
  <si>
    <t>mass2</t>
  </si>
  <si>
    <t>crit1</t>
  </si>
  <si>
    <t>crit2</t>
  </si>
  <si>
    <t>color1</t>
  </si>
  <si>
    <t>color2</t>
  </si>
  <si>
    <t>BULK</t>
  </si>
  <si>
    <t>NORMAL</t>
  </si>
  <si>
    <t>BLUE_CYAN</t>
  </si>
  <si>
    <t>GREEN</t>
  </si>
  <si>
    <t>Bulk Name</t>
  </si>
  <si>
    <t>Density [Kg/m3]</t>
  </si>
  <si>
    <t>Thermal conductivity [w/mK]</t>
  </si>
  <si>
    <t>Source</t>
  </si>
  <si>
    <t>AlBeMet</t>
  </si>
  <si>
    <t>Reduced Model</t>
  </si>
  <si>
    <t>Alu_6063_T6</t>
  </si>
  <si>
    <t>Alu_7075_T6</t>
  </si>
  <si>
    <t>Alu_RSA443</t>
  </si>
  <si>
    <t>Alu_RSA431</t>
  </si>
  <si>
    <t>value from 441 T6</t>
  </si>
  <si>
    <t>S_Steel_1_4108</t>
  </si>
  <si>
    <t>S_Steel_1_4112</t>
  </si>
  <si>
    <t>Detailed Model</t>
  </si>
  <si>
    <t>S_Steel_1_4034</t>
  </si>
  <si>
    <t>S_Steel_1_4301</t>
  </si>
  <si>
    <t>Composite_FR_4</t>
  </si>
  <si>
    <t xml:space="preserve">Ti6Al4V </t>
  </si>
  <si>
    <t>Matweb</t>
  </si>
  <si>
    <t>Cu_Be2</t>
  </si>
  <si>
    <t>cw101c metalcor.de</t>
  </si>
  <si>
    <t>PEEK</t>
  </si>
  <si>
    <t>PEEK kern.de</t>
  </si>
  <si>
    <t>Vetronite</t>
  </si>
  <si>
    <t>OFHC</t>
  </si>
  <si>
    <t>Copper</t>
  </si>
  <si>
    <t>MLI_Kapton</t>
  </si>
  <si>
    <t>AA6082</t>
  </si>
  <si>
    <t>CBK</t>
  </si>
  <si>
    <t>Graphite</t>
  </si>
  <si>
    <t>Thermal Properties</t>
  </si>
  <si>
    <t>Criticalities</t>
  </si>
  <si>
    <t>Colours</t>
  </si>
  <si>
    <t>Primitives</t>
  </si>
  <si>
    <t>Config</t>
  </si>
  <si>
    <t>Cuting Sense</t>
  </si>
  <si>
    <t>Through Conduction</t>
  </si>
  <si>
    <t>ABSINTH</t>
  </si>
  <si>
    <t>BOX</t>
  </si>
  <si>
    <t>O</t>
  </si>
  <si>
    <t>INSIDE</t>
  </si>
  <si>
    <t>CRITICAL</t>
  </si>
  <si>
    <t>BLACK</t>
  </si>
  <si>
    <t>CONE</t>
  </si>
  <si>
    <t>S</t>
  </si>
  <si>
    <t>OUTSIDE</t>
  </si>
  <si>
    <t>EFFECTIVE</t>
  </si>
  <si>
    <t>NON_CRITICAL</t>
  </si>
  <si>
    <t>BLUE</t>
  </si>
  <si>
    <t>CYLINDER</t>
  </si>
  <si>
    <t>CS</t>
  </si>
  <si>
    <t>NONE</t>
  </si>
  <si>
    <t>DISC</t>
  </si>
  <si>
    <t>CYAN</t>
  </si>
  <si>
    <t>PARABOLOID</t>
  </si>
  <si>
    <t>DARK_BLUE</t>
  </si>
  <si>
    <t>SPHERE</t>
  </si>
  <si>
    <t>DARK_GREEN</t>
  </si>
  <si>
    <t>DARK_GREY</t>
  </si>
  <si>
    <t>GREY</t>
  </si>
  <si>
    <t>GREY_BLACK</t>
  </si>
  <si>
    <t>GRAY_GREEN</t>
  </si>
  <si>
    <t>LAVENDER</t>
  </si>
  <si>
    <t>LIGHT_GREY</t>
  </si>
  <si>
    <t>MAGENTA</t>
  </si>
  <si>
    <t>MAGENTA_GREY</t>
  </si>
  <si>
    <t>ORANGE</t>
  </si>
  <si>
    <t>PALE_BLUE</t>
  </si>
  <si>
    <t>PALE_GREEN</t>
  </si>
  <si>
    <t>PALE_RED</t>
  </si>
  <si>
    <t>PURPLE</t>
  </si>
  <si>
    <t>RED</t>
  </si>
  <si>
    <t>REDDISH_BROWN</t>
  </si>
  <si>
    <t>TURQUOISE</t>
  </si>
  <si>
    <t>VERY_DARK_GREY</t>
  </si>
  <si>
    <t>VERY_LIGHT_GREY</t>
  </si>
  <si>
    <t>VIOLET</t>
  </si>
  <si>
    <t>WHITE</t>
  </si>
  <si>
    <t>YELLOW</t>
  </si>
  <si>
    <t>YELLOW_GREEN</t>
  </si>
  <si>
    <t>CUT Name</t>
  </si>
  <si>
    <t>SHELL 1</t>
  </si>
  <si>
    <t>SHELL 2</t>
  </si>
  <si>
    <t>Beispiel einer Eingabe</t>
  </si>
  <si>
    <t>Wichtig!!! Eckige Klammern wenn einzelne Shells betroffen sind</t>
  </si>
  <si>
    <t>Gruppennamen ohne eckige Klammern</t>
  </si>
  <si>
    <t>Cut_1</t>
  </si>
  <si>
    <t>[2]</t>
  </si>
  <si>
    <t>[510]</t>
  </si>
  <si>
    <t>Cut_2</t>
  </si>
  <si>
    <t>[3]</t>
  </si>
  <si>
    <t>[511 512]</t>
  </si>
  <si>
    <t>Cut_3</t>
  </si>
  <si>
    <t>[4 5]</t>
  </si>
  <si>
    <t>[513]</t>
  </si>
  <si>
    <t>Cut_4</t>
  </si>
  <si>
    <t>[6 7]</t>
  </si>
  <si>
    <t>[514 515]</t>
  </si>
  <si>
    <t>Cut_5</t>
  </si>
  <si>
    <t>GSG_SAT_1</t>
  </si>
  <si>
    <t>[516]</t>
  </si>
  <si>
    <t>Cut_6</t>
  </si>
  <si>
    <t>GSG_SAT_2</t>
  </si>
  <si>
    <t>[517 518]</t>
  </si>
  <si>
    <t>Cut_7</t>
  </si>
  <si>
    <t>GSG_SAT_3</t>
  </si>
  <si>
    <t>PRIMITIVES</t>
  </si>
  <si>
    <t>Cut_8</t>
  </si>
  <si>
    <t>Cut_1x</t>
  </si>
  <si>
    <t>[519]</t>
  </si>
  <si>
    <t>Cut_9</t>
  </si>
  <si>
    <t>Cut_2x</t>
  </si>
  <si>
    <t>[520 521]</t>
  </si>
  <si>
    <t>Cut_10</t>
  </si>
  <si>
    <t>Cut_3x</t>
  </si>
  <si>
    <t>Cut_11</t>
  </si>
  <si>
    <t>[8]</t>
  </si>
  <si>
    <t>[522]</t>
  </si>
  <si>
    <t>Cut_12</t>
  </si>
  <si>
    <t>[9 10]</t>
  </si>
  <si>
    <t>[523 524]</t>
  </si>
  <si>
    <t>Cut_13</t>
  </si>
  <si>
    <t>[11 12]</t>
  </si>
  <si>
    <t>PRIMTIVES2</t>
  </si>
  <si>
    <t>C</t>
  </si>
  <si>
    <t>node number</t>
  </si>
  <si>
    <t>CONFIG          O:Original S:Section C:Cropped CS: Cropped/Section</t>
  </si>
  <si>
    <t>CUTTING SENSE Inside: sense = -1, Outside: sense = 1</t>
  </si>
  <si>
    <t>nodes 1: Elements circumreference</t>
  </si>
  <si>
    <t>nodes 2: Elements length</t>
  </si>
  <si>
    <t>ratio1</t>
  </si>
  <si>
    <t>ratio 2</t>
  </si>
  <si>
    <r>
      <t>CAUTION     min. quantity of nodenumbers:</t>
    </r>
    <r>
      <rPr>
        <sz val="12"/>
        <rFont val="Arial"/>
        <family val="2"/>
      </rPr>
      <t xml:space="preserve">                        </t>
    </r>
  </si>
  <si>
    <t>OPTICAL Name</t>
  </si>
  <si>
    <t>ir_emiss</t>
  </si>
  <si>
    <t>ir_refl</t>
  </si>
  <si>
    <t>ir_trans</t>
  </si>
  <si>
    <t>solar_abs</t>
  </si>
  <si>
    <t>solar_ref</t>
  </si>
  <si>
    <t>solar_trans</t>
  </si>
  <si>
    <t>ir_spect_refl</t>
  </si>
  <si>
    <t>solar_spect_refl</t>
  </si>
  <si>
    <t>Control IR</t>
  </si>
  <si>
    <t>Control Solar</t>
  </si>
  <si>
    <t>Alp/Eps</t>
  </si>
  <si>
    <t>Opt_Black_Kapton</t>
  </si>
  <si>
    <t>Opt_PUK</t>
  </si>
  <si>
    <t>Opt_Gold_Aluminum</t>
  </si>
  <si>
    <t>Opt_Irridite_14_2</t>
  </si>
  <si>
    <t>Opt_Stainless_Polished</t>
  </si>
  <si>
    <t>Opt_VDA_Kapton</t>
  </si>
  <si>
    <t>Opt_Beryllium_Copper</t>
  </si>
  <si>
    <t>Opt_Ti_Blue_Anodize</t>
  </si>
  <si>
    <t>Opt_Alodine_1200</t>
  </si>
  <si>
    <t>Opt_PEEK</t>
  </si>
  <si>
    <t>Opt_PCBE</t>
  </si>
  <si>
    <t>Opt_AA6082_polished</t>
  </si>
  <si>
    <t>Opt_OFHC_Copper</t>
  </si>
  <si>
    <t>Opt_Gold_AlBeMet</t>
  </si>
  <si>
    <t>Opt_Gold_Titanium</t>
  </si>
  <si>
    <t>Opt_Vetronite</t>
  </si>
  <si>
    <t>Opt_Milled_Titanium</t>
  </si>
  <si>
    <t>Opt_Irridite_AW7075</t>
  </si>
  <si>
    <t>Opt_RSA443_uncoated</t>
  </si>
  <si>
    <t>ACTIVE</t>
  </si>
  <si>
    <t>CONDUCTIVE</t>
  </si>
  <si>
    <t>INACTIVE</t>
  </si>
  <si>
    <t>RADIATIVE</t>
  </si>
  <si>
    <t>Alu_7175</t>
  </si>
  <si>
    <t>https://www.makeitfrom.com/material-properties/7175-AlZn5.5MgCuB-3.4334-Aluminum</t>
  </si>
  <si>
    <t>Alu_6082_T651</t>
  </si>
  <si>
    <t>https://gleich.de/files/en_aw_6082.en.pdf</t>
  </si>
  <si>
    <t>S_Steel_1_4125</t>
  </si>
  <si>
    <t>http://www.aalco.co.uk/datasheets/Stainless-Steel-14125-Bar_312.ashx (specific heat is a guess)</t>
  </si>
  <si>
    <t>Airbus DS (IRD iss. 5)</t>
  </si>
  <si>
    <t>MAP</t>
  </si>
  <si>
    <t>Heritage</t>
  </si>
  <si>
    <t>Messung ESA</t>
  </si>
  <si>
    <t>educated guess</t>
  </si>
  <si>
    <t>Sheldahl</t>
  </si>
  <si>
    <t>Sharma et. Al. 2002 "Anodizing titanium for space applications"</t>
  </si>
  <si>
    <t>interpolated from Vespel and PE based on NASA/TP–2005–212792</t>
  </si>
  <si>
    <t>MAP + Messung CNES</t>
  </si>
  <si>
    <t>all from Gilmore</t>
  </si>
  <si>
    <t>http://www.matweb.com/search/datasheet_print.aspx?matguid=1b8c06d0ca7c456694c7777d9e10be5b</t>
  </si>
  <si>
    <t>Alu_6061_T6</t>
  </si>
  <si>
    <t>Opt_Kepla_Coat</t>
  </si>
  <si>
    <t>KT Heritage</t>
  </si>
  <si>
    <t>dummy</t>
  </si>
  <si>
    <t>Si_Detector</t>
  </si>
  <si>
    <t>Opt_Prism_NIR</t>
  </si>
  <si>
    <t>Opt_Detector</t>
  </si>
  <si>
    <t>BK_7</t>
  </si>
  <si>
    <t>Schott</t>
  </si>
  <si>
    <t>SF_6</t>
  </si>
  <si>
    <t>SF_11</t>
  </si>
  <si>
    <t>Opt_Dichroic_3_A</t>
  </si>
  <si>
    <t>Opt_Dichroic_3_B</t>
  </si>
  <si>
    <t>Opt_Dichroic_4</t>
  </si>
  <si>
    <t>Opt_Dichroic_5</t>
  </si>
  <si>
    <t>Opt_Lens_1</t>
  </si>
  <si>
    <t>Opt_Lens_2</t>
  </si>
  <si>
    <t>Opt_Lens_3</t>
  </si>
  <si>
    <t>Opt_Prism_VIS</t>
  </si>
  <si>
    <t>Specific heat [J/KgK]</t>
  </si>
  <si>
    <t xml:space="preserve"> </t>
  </si>
  <si>
    <t>Opt_Fractal_Black</t>
  </si>
  <si>
    <t>(Kralik et. al  2009)</t>
  </si>
  <si>
    <t>Opt_Gold_Cable</t>
  </si>
  <si>
    <t>data from JPL</t>
  </si>
  <si>
    <t>SiO2</t>
  </si>
  <si>
    <t>PCB_PSU</t>
  </si>
  <si>
    <t>Determined based on preliminary layer setup</t>
  </si>
  <si>
    <t>PCB_DPU</t>
  </si>
  <si>
    <t>PCB_DCU</t>
  </si>
  <si>
    <t>PCB_TCU</t>
  </si>
  <si>
    <t>PCB_BP</t>
  </si>
  <si>
    <t>1_TCS_FPM_TVAC</t>
  </si>
  <si>
    <t>FPM</t>
  </si>
  <si>
    <t>Detector</t>
  </si>
  <si>
    <t>Base_Plate</t>
  </si>
  <si>
    <t>TOB</t>
  </si>
  <si>
    <t>Thermal_strap_TOB</t>
  </si>
  <si>
    <t>Adapter_Plate</t>
  </si>
  <si>
    <t>Cold_Plate</t>
  </si>
  <si>
    <t>PEEK_Legs</t>
  </si>
  <si>
    <t>BP_4_49</t>
  </si>
  <si>
    <t>BP_5_29</t>
  </si>
  <si>
    <t>P_L_MZ_MX</t>
  </si>
  <si>
    <t>P_L_MZ_PX</t>
  </si>
  <si>
    <t>P_L_PZ_MX</t>
  </si>
  <si>
    <t>P_L_PZ_PX</t>
  </si>
  <si>
    <t>OPT_Al6061_T6</t>
  </si>
  <si>
    <t>TS_MX</t>
  </si>
  <si>
    <t>TS_MZ</t>
  </si>
  <si>
    <t>TS_PZ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</si>
</sst>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0"/>
      <name val="Arial"/>
      <family val="2"/>
    </font>
    <font>
      <b/>
      <sz val="10"/>
      <color indexed="1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b/>
      <sz val="12"/>
      <name val="Arial"/>
      <family val="2"/>
    </font>
    <font>
      <i/>
      <sz val="12"/>
      <name val="Calibri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indexed="8"/>
      <name val="Calibri"/>
      <family val="2"/>
      <charset val="1"/>
    </font>
    <font>
      <sz val="11"/>
      <color rgb="FF9C6500"/>
      <name val="Calibri"/>
      <family val="2"/>
      <scheme val="minor"/>
    </font>
    <font>
      <b/>
      <sz val="11"/>
      <color indexed="63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51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rgb="FFCCFFCC"/>
        <bgColor indexed="42"/>
      </patternFill>
    </fill>
    <fill>
      <patternFill patternType="solid">
        <fgColor rgb="FFFFEB9C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42"/>
      </patternFill>
    </fill>
    <fill>
      <patternFill patternType="solid">
        <fgColor rgb="FF66CCFF"/>
        <bgColor indexed="42"/>
      </patternFill>
    </fill>
    <fill>
      <patternFill patternType="solid">
        <fgColor theme="0"/>
        <bgColor indexed="42"/>
      </patternFill>
    </fill>
    <fill>
      <patternFill patternType="solid">
        <fgColor rgb="FFFFCC99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5" fillId="0" borderId="0"/>
    <xf numFmtId="0" fontId="8" fillId="0" borderId="0"/>
    <xf numFmtId="0" fontId="5" fillId="0" borderId="0"/>
    <xf numFmtId="0" fontId="17" fillId="12" borderId="0" applyNumberFormat="0" applyBorder="0" applyAlignment="0" applyProtection="0"/>
    <xf numFmtId="0" fontId="17" fillId="8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30" applyNumberFormat="0" applyAlignment="0" applyProtection="0"/>
    <xf numFmtId="0" fontId="22" fillId="0" borderId="0" applyNumberFormat="0" applyFill="0" applyBorder="0" applyAlignment="0" applyProtection="0"/>
    <xf numFmtId="0" fontId="24" fillId="20" borderId="32" applyNumberFormat="0" applyAlignment="0" applyProtection="0"/>
  </cellStyleXfs>
  <cellXfs count="12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3" borderId="2" xfId="1" applyNumberFormat="1" applyFont="1" applyFill="1" applyBorder="1"/>
    <xf numFmtId="2" fontId="6" fillId="3" borderId="2" xfId="1" applyNumberFormat="1" applyFont="1" applyFill="1" applyBorder="1" applyAlignment="1">
      <alignment wrapText="1"/>
    </xf>
    <xf numFmtId="0" fontId="5" fillId="0" borderId="0" xfId="1"/>
    <xf numFmtId="0" fontId="5" fillId="0" borderId="3" xfId="1" applyBorder="1"/>
    <xf numFmtId="2" fontId="5" fillId="0" borderId="0" xfId="1" applyNumberFormat="1" applyAlignment="1">
      <alignment wrapText="1"/>
    </xf>
    <xf numFmtId="2" fontId="7" fillId="0" borderId="0" xfId="1" applyNumberFormat="1" applyFont="1"/>
    <xf numFmtId="2" fontId="7" fillId="0" borderId="0" xfId="1" applyNumberFormat="1" applyFont="1" applyAlignment="1">
      <alignment wrapText="1"/>
    </xf>
    <xf numFmtId="2" fontId="5" fillId="0" borderId="0" xfId="1" applyNumberFormat="1"/>
    <xf numFmtId="0" fontId="1" fillId="4" borderId="3" xfId="0" applyFont="1" applyFill="1" applyBorder="1"/>
    <xf numFmtId="0" fontId="9" fillId="0" borderId="0" xfId="2" applyFont="1"/>
    <xf numFmtId="0" fontId="8" fillId="0" borderId="0" xfId="2"/>
    <xf numFmtId="0" fontId="3" fillId="0" borderId="3" xfId="2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8" fillId="4" borderId="8" xfId="2" applyFill="1" applyBorder="1"/>
    <xf numFmtId="0" fontId="8" fillId="4" borderId="9" xfId="2" applyFill="1" applyBorder="1"/>
    <xf numFmtId="0" fontId="8" fillId="4" borderId="10" xfId="2" applyFill="1" applyBorder="1"/>
    <xf numFmtId="0" fontId="8" fillId="4" borderId="11" xfId="2" applyFill="1" applyBorder="1"/>
    <xf numFmtId="0" fontId="8" fillId="4" borderId="4" xfId="2" applyFill="1" applyBorder="1"/>
    <xf numFmtId="0" fontId="8" fillId="4" borderId="12" xfId="2" applyFill="1" applyBorder="1"/>
    <xf numFmtId="0" fontId="3" fillId="0" borderId="0" xfId="2" applyFont="1" applyAlignment="1">
      <alignment horizontal="center"/>
    </xf>
    <xf numFmtId="0" fontId="10" fillId="0" borderId="3" xfId="2" applyFont="1" applyBorder="1" applyAlignment="1">
      <alignment vertic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2" applyFont="1"/>
    <xf numFmtId="0" fontId="3" fillId="5" borderId="3" xfId="2" applyFont="1" applyFill="1" applyBorder="1" applyAlignment="1">
      <alignment horizontal="center" wrapText="1"/>
    </xf>
    <xf numFmtId="0" fontId="3" fillId="5" borderId="3" xfId="2" applyFont="1" applyFill="1" applyBorder="1" applyAlignment="1">
      <alignment horizontal="center"/>
    </xf>
    <xf numFmtId="0" fontId="15" fillId="0" borderId="0" xfId="2" applyFont="1"/>
    <xf numFmtId="0" fontId="3" fillId="0" borderId="3" xfId="2" applyFont="1" applyBorder="1"/>
    <xf numFmtId="0" fontId="9" fillId="0" borderId="0" xfId="2" applyFont="1" applyAlignment="1">
      <alignment horizontal="center"/>
    </xf>
    <xf numFmtId="0" fontId="16" fillId="0" borderId="0" xfId="2" applyFont="1"/>
    <xf numFmtId="0" fontId="14" fillId="0" borderId="0" xfId="2" applyFont="1"/>
    <xf numFmtId="0" fontId="3" fillId="0" borderId="0" xfId="2" applyFont="1"/>
    <xf numFmtId="164" fontId="18" fillId="12" borderId="14" xfId="4" applyNumberFormat="1" applyFont="1" applyBorder="1" applyAlignment="1">
      <alignment horizontal="center"/>
    </xf>
    <xf numFmtId="164" fontId="5" fillId="0" borderId="15" xfId="3" applyNumberFormat="1" applyBorder="1" applyAlignment="1">
      <alignment horizontal="center"/>
    </xf>
    <xf numFmtId="164" fontId="5" fillId="0" borderId="16" xfId="3" applyNumberFormat="1" applyBorder="1" applyAlignment="1">
      <alignment horizontal="center"/>
    </xf>
    <xf numFmtId="164" fontId="19" fillId="8" borderId="14" xfId="5" applyNumberFormat="1" applyFont="1" applyBorder="1" applyAlignment="1">
      <alignment horizontal="center"/>
    </xf>
    <xf numFmtId="164" fontId="18" fillId="12" borderId="18" xfId="4" applyNumberFormat="1" applyFont="1" applyBorder="1" applyAlignment="1">
      <alignment horizontal="center"/>
    </xf>
    <xf numFmtId="164" fontId="5" fillId="0" borderId="19" xfId="3" applyNumberFormat="1" applyBorder="1" applyAlignment="1">
      <alignment horizontal="center"/>
    </xf>
    <xf numFmtId="164" fontId="19" fillId="8" borderId="18" xfId="5" applyNumberFormat="1" applyFont="1" applyBorder="1" applyAlignment="1">
      <alignment horizontal="center"/>
    </xf>
    <xf numFmtId="1" fontId="5" fillId="0" borderId="17" xfId="3" applyNumberFormat="1" applyBorder="1" applyAlignment="1">
      <alignment horizontal="center"/>
    </xf>
    <xf numFmtId="0" fontId="3" fillId="0" borderId="17" xfId="3" applyFont="1" applyBorder="1" applyAlignment="1">
      <alignment horizontal="left" indent="1"/>
    </xf>
    <xf numFmtId="0" fontId="3" fillId="0" borderId="13" xfId="3" applyFont="1" applyBorder="1" applyAlignment="1">
      <alignment horizontal="left" indent="1"/>
    </xf>
    <xf numFmtId="0" fontId="3" fillId="0" borderId="20" xfId="3" applyFont="1" applyBorder="1" applyAlignment="1">
      <alignment horizontal="left" indent="1"/>
    </xf>
    <xf numFmtId="164" fontId="18" fillId="12" borderId="21" xfId="4" applyNumberFormat="1" applyFont="1" applyBorder="1" applyAlignment="1">
      <alignment horizontal="center"/>
    </xf>
    <xf numFmtId="164" fontId="5" fillId="0" borderId="22" xfId="3" applyNumberFormat="1" applyBorder="1" applyAlignment="1">
      <alignment horizontal="center"/>
    </xf>
    <xf numFmtId="164" fontId="5" fillId="0" borderId="23" xfId="3" applyNumberFormat="1" applyBorder="1" applyAlignment="1">
      <alignment horizontal="center"/>
    </xf>
    <xf numFmtId="164" fontId="19" fillId="8" borderId="21" xfId="5" applyNumberFormat="1" applyFont="1" applyBorder="1" applyAlignment="1">
      <alignment horizontal="center"/>
    </xf>
    <xf numFmtId="0" fontId="9" fillId="5" borderId="3" xfId="2" applyFont="1" applyFill="1" applyBorder="1" applyAlignment="1">
      <alignment horizontal="center"/>
    </xf>
    <xf numFmtId="0" fontId="9" fillId="5" borderId="2" xfId="2" applyFont="1" applyFill="1" applyBorder="1" applyAlignment="1">
      <alignment horizontal="center"/>
    </xf>
    <xf numFmtId="0" fontId="2" fillId="7" borderId="26" xfId="3" applyFont="1" applyFill="1" applyBorder="1" applyAlignment="1">
      <alignment horizontal="center" vertical="center"/>
    </xf>
    <xf numFmtId="0" fontId="2" fillId="8" borderId="26" xfId="3" applyFont="1" applyFill="1" applyBorder="1" applyAlignment="1">
      <alignment horizontal="center" vertical="center"/>
    </xf>
    <xf numFmtId="0" fontId="6" fillId="6" borderId="28" xfId="3" applyFont="1" applyFill="1" applyBorder="1" applyAlignment="1">
      <alignment horizontal="left" vertical="center" indent="1"/>
    </xf>
    <xf numFmtId="0" fontId="2" fillId="7" borderId="25" xfId="3" applyFont="1" applyFill="1" applyBorder="1" applyAlignment="1">
      <alignment horizontal="center" vertical="center"/>
    </xf>
    <xf numFmtId="0" fontId="2" fillId="7" borderId="27" xfId="3" applyFont="1" applyFill="1" applyBorder="1" applyAlignment="1">
      <alignment horizontal="center" vertical="center"/>
    </xf>
    <xf numFmtId="0" fontId="2" fillId="8" borderId="25" xfId="3" applyFont="1" applyFill="1" applyBorder="1" applyAlignment="1">
      <alignment horizontal="center" vertical="center"/>
    </xf>
    <xf numFmtId="0" fontId="2" fillId="8" borderId="27" xfId="3" applyFont="1" applyFill="1" applyBorder="1" applyAlignment="1">
      <alignment horizontal="center" vertical="center"/>
    </xf>
    <xf numFmtId="0" fontId="2" fillId="8" borderId="29" xfId="3" applyFont="1" applyFill="1" applyBorder="1" applyAlignment="1">
      <alignment horizontal="center" vertical="center" wrapText="1"/>
    </xf>
    <xf numFmtId="0" fontId="2" fillId="7" borderId="24" xfId="3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/>
    </xf>
    <xf numFmtId="2" fontId="5" fillId="0" borderId="3" xfId="1" applyNumberFormat="1" applyBorder="1"/>
    <xf numFmtId="2" fontId="5" fillId="0" borderId="3" xfId="1" applyNumberFormat="1" applyBorder="1" applyAlignment="1">
      <alignment wrapText="1"/>
    </xf>
    <xf numFmtId="0" fontId="21" fillId="15" borderId="24" xfId="7" applyBorder="1" applyAlignment="1">
      <alignment horizontal="center" vertical="center"/>
    </xf>
    <xf numFmtId="0" fontId="20" fillId="14" borderId="0" xfId="6"/>
    <xf numFmtId="0" fontId="5" fillId="16" borderId="0" xfId="1" applyFill="1"/>
    <xf numFmtId="0" fontId="8" fillId="1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1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65" fontId="4" fillId="2" borderId="1" xfId="0" applyNumberFormat="1" applyFont="1" applyFill="1" applyBorder="1" applyAlignment="1">
      <alignment horizontal="center"/>
    </xf>
    <xf numFmtId="165" fontId="8" fillId="17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0" fontId="22" fillId="0" borderId="3" xfId="8" applyBorder="1"/>
    <xf numFmtId="0" fontId="3" fillId="17" borderId="1" xfId="0" applyFont="1" applyFill="1" applyBorder="1" applyAlignment="1">
      <alignment horizontal="center"/>
    </xf>
    <xf numFmtId="0" fontId="3" fillId="0" borderId="24" xfId="3" applyFont="1" applyBorder="1" applyAlignment="1">
      <alignment horizontal="left" indent="1"/>
    </xf>
    <xf numFmtId="164" fontId="18" fillId="12" borderId="28" xfId="4" applyNumberFormat="1" applyFont="1" applyBorder="1" applyAlignment="1">
      <alignment horizontal="center"/>
    </xf>
    <xf numFmtId="164" fontId="5" fillId="0" borderId="31" xfId="3" applyNumberFormat="1" applyBorder="1" applyAlignment="1">
      <alignment horizontal="center"/>
    </xf>
    <xf numFmtId="164" fontId="5" fillId="0" borderId="29" xfId="3" applyNumberFormat="1" applyBorder="1" applyAlignment="1">
      <alignment horizontal="center"/>
    </xf>
    <xf numFmtId="164" fontId="19" fillId="8" borderId="28" xfId="5" applyNumberFormat="1" applyFont="1" applyBorder="1" applyAlignment="1">
      <alignment horizontal="center"/>
    </xf>
    <xf numFmtId="1" fontId="5" fillId="0" borderId="24" xfId="3" applyNumberFormat="1" applyBorder="1" applyAlignment="1">
      <alignment horizontal="center"/>
    </xf>
    <xf numFmtId="0" fontId="2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165" fontId="8" fillId="18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left"/>
    </xf>
    <xf numFmtId="0" fontId="3" fillId="9" borderId="0" xfId="3" applyFont="1" applyFill="1"/>
    <xf numFmtId="0" fontId="3" fillId="10" borderId="0" xfId="3" applyFont="1" applyFill="1"/>
    <xf numFmtId="0" fontId="3" fillId="11" borderId="0" xfId="3" applyFont="1" applyFill="1"/>
    <xf numFmtId="0" fontId="5" fillId="0" borderId="0" xfId="3"/>
    <xf numFmtId="0" fontId="5" fillId="0" borderId="13" xfId="3" applyBorder="1" applyAlignment="1">
      <alignment horizontal="center"/>
    </xf>
    <xf numFmtId="0" fontId="5" fillId="0" borderId="0" xfId="3" applyAlignment="1">
      <alignment horizontal="center"/>
    </xf>
    <xf numFmtId="2" fontId="5" fillId="0" borderId="0" xfId="3" applyNumberFormat="1" applyAlignment="1">
      <alignment horizontal="center"/>
    </xf>
    <xf numFmtId="164" fontId="5" fillId="0" borderId="0" xfId="3" applyNumberFormat="1" applyAlignment="1">
      <alignment horizontal="center"/>
    </xf>
    <xf numFmtId="0" fontId="5" fillId="0" borderId="17" xfId="3" applyBorder="1" applyAlignment="1">
      <alignment horizontal="center"/>
    </xf>
    <xf numFmtId="164" fontId="5" fillId="0" borderId="0" xfId="3" applyNumberFormat="1"/>
    <xf numFmtId="0" fontId="5" fillId="16" borderId="0" xfId="3" applyFill="1"/>
    <xf numFmtId="0" fontId="5" fillId="0" borderId="20" xfId="3" applyBorder="1" applyAlignment="1">
      <alignment horizontal="center"/>
    </xf>
    <xf numFmtId="0" fontId="5" fillId="0" borderId="0" xfId="3" applyAlignment="1">
      <alignment horizontal="left" indent="1"/>
    </xf>
    <xf numFmtId="2" fontId="5" fillId="0" borderId="0" xfId="1" applyNumberFormat="1" applyAlignment="1">
      <alignment horizontal="center"/>
    </xf>
    <xf numFmtId="0" fontId="5" fillId="0" borderId="0" xfId="3" applyAlignment="1">
      <alignment horizontal="left" vertical="center" indent="1"/>
    </xf>
    <xf numFmtId="2" fontId="5" fillId="0" borderId="0" xfId="3" applyNumberFormat="1" applyAlignment="1">
      <alignment horizontal="center" vertical="center"/>
    </xf>
    <xf numFmtId="0" fontId="5" fillId="0" borderId="0" xfId="3" applyAlignment="1">
      <alignment horizontal="center" vertical="center"/>
    </xf>
    <xf numFmtId="2" fontId="5" fillId="0" borderId="0" xfId="3" applyNumberFormat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0" xfId="3" applyAlignment="1">
      <alignment horizontal="left"/>
    </xf>
    <xf numFmtId="0" fontId="3" fillId="0" borderId="3" xfId="2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2" applyAlignment="1">
      <alignment horizontal="right" vertical="center"/>
    </xf>
    <xf numFmtId="0" fontId="2" fillId="19" borderId="1" xfId="0" applyFont="1" applyFill="1" applyBorder="1" applyAlignment="1">
      <alignment horizontal="left"/>
    </xf>
    <xf numFmtId="2" fontId="5" fillId="0" borderId="3" xfId="1" applyNumberFormat="1" applyBorder="1" applyAlignment="1">
      <alignment horizontal="right" wrapText="1"/>
    </xf>
    <xf numFmtId="2" fontId="24" fillId="20" borderId="32" xfId="9" applyNumberFormat="1"/>
    <xf numFmtId="2" fontId="24" fillId="20" borderId="32" xfId="9" applyNumberFormat="1" applyAlignment="1">
      <alignment wrapText="1"/>
    </xf>
    <xf numFmtId="164" fontId="5" fillId="0" borderId="3" xfId="1" applyNumberFormat="1" applyBorder="1" applyAlignment="1">
      <alignment wrapText="1"/>
    </xf>
    <xf numFmtId="0" fontId="9" fillId="4" borderId="5" xfId="2" applyFont="1" applyFill="1" applyBorder="1" applyAlignment="1">
      <alignment horizontal="center"/>
    </xf>
    <xf numFmtId="0" fontId="9" fillId="4" borderId="6" xfId="2" applyFont="1" applyFill="1" applyBorder="1" applyAlignment="1">
      <alignment horizontal="center"/>
    </xf>
    <xf numFmtId="0" fontId="9" fillId="4" borderId="7" xfId="2" applyFont="1" applyFill="1" applyBorder="1" applyAlignment="1">
      <alignment horizontal="center"/>
    </xf>
  </cellXfs>
  <cellStyles count="10">
    <cellStyle name="20% - Akzent3" xfId="5" xr:uid="{00000000-0005-0000-0000-000000000000}"/>
    <cellStyle name="20% - Akzent6" xfId="4" xr:uid="{00000000-0005-0000-0000-000001000000}"/>
    <cellStyle name="Ausgabe 2" xfId="7" xr:uid="{00000000-0005-0000-0000-000002000000}"/>
    <cellStyle name="Dane wejściowe" xfId="9" builtinId="20"/>
    <cellStyle name="Hiperłącze" xfId="8" builtinId="8"/>
    <cellStyle name="Neutralny" xfId="6" builtinId="28"/>
    <cellStyle name="Normalny" xfId="0" builtinId="0"/>
    <cellStyle name="Standard 2" xfId="2" xr:uid="{00000000-0005-0000-0000-000006000000}"/>
    <cellStyle name="Standard_BULKS" xfId="1" xr:uid="{00000000-0005-0000-0000-000007000000}"/>
    <cellStyle name="Standard_Optical" xfId="3" xr:uid="{00000000-0005-0000-0000-000008000000}"/>
  </cellStyles>
  <dxfs count="0"/>
  <tableStyles count="0" defaultTableStyle="TableStyleMedium2" defaultPivotStyle="PivotStyleLight16"/>
  <colors>
    <mruColors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atweb.com/search/datasheet_print.aspx?matguid=1b8c06d0ca7c456694c7777d9e10be5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"/>
  <sheetViews>
    <sheetView tabSelected="1" zoomScale="70" zoomScaleNormal="70" workbookViewId="0">
      <selection activeCell="C26" sqref="C26"/>
    </sheetView>
  </sheetViews>
  <sheetFormatPr defaultColWidth="11.44140625" defaultRowHeight="15" customHeight="1" x14ac:dyDescent="0.3"/>
  <cols>
    <col min="1" max="1" width="18" style="4" bestFit="1" customWidth="1"/>
    <col min="2" max="2" width="18.88671875" style="74" customWidth="1"/>
    <col min="3" max="3" width="21" style="77" bestFit="1" customWidth="1"/>
    <col min="4" max="4" width="3.6640625" style="77" customWidth="1"/>
    <col min="5" max="5" width="7.6640625" style="4" customWidth="1"/>
    <col min="6" max="6" width="23" style="4" bestFit="1" customWidth="1"/>
    <col min="7" max="7" width="10.6640625" style="4" customWidth="1"/>
    <col min="8" max="8" width="6.44140625" style="4" hidden="1" customWidth="1"/>
    <col min="9" max="10" width="13.88671875" style="7" hidden="1" customWidth="1"/>
    <col min="11" max="13" width="14.109375" style="8" customWidth="1"/>
    <col min="14" max="14" width="13.6640625" style="4" hidden="1" customWidth="1"/>
    <col min="15" max="16" width="8.6640625" style="81" customWidth="1"/>
    <col min="17" max="18" width="8.109375" style="4" customWidth="1"/>
    <col min="19" max="19" width="13.44140625" style="4" bestFit="1" customWidth="1"/>
    <col min="20" max="20" width="12.88671875" style="4" bestFit="1" customWidth="1"/>
    <col min="21" max="21" width="10.44140625" style="4" bestFit="1" customWidth="1"/>
    <col min="22" max="22" width="9.44140625" style="4" customWidth="1"/>
    <col min="23" max="23" width="9.88671875" style="4" customWidth="1"/>
    <col min="24" max="25" width="10" style="4" bestFit="1" customWidth="1"/>
    <col min="26" max="27" width="20.6640625" style="4" customWidth="1"/>
    <col min="28" max="16384" width="11.44140625" style="4"/>
  </cols>
  <sheetData>
    <row r="1" spans="1:28" ht="15" customHeight="1" x14ac:dyDescent="0.3">
      <c r="A1" s="67" t="s">
        <v>244</v>
      </c>
      <c r="B1" s="74" t="s">
        <v>232</v>
      </c>
      <c r="C1" s="76"/>
      <c r="D1" s="76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78" t="s">
        <v>10</v>
      </c>
      <c r="P1" s="78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1"/>
    </row>
    <row r="2" spans="1:28" ht="15" customHeight="1" x14ac:dyDescent="0.3">
      <c r="B2" s="75" t="s">
        <v>245</v>
      </c>
      <c r="C2" s="75"/>
      <c r="D2" s="75"/>
      <c r="E2" s="83">
        <v>100</v>
      </c>
      <c r="F2" s="73">
        <f>E2*1000</f>
        <v>100000</v>
      </c>
      <c r="G2" s="73">
        <f t="shared" ref="G2" si="0">F2+999</f>
        <v>100999</v>
      </c>
      <c r="H2" s="73">
        <v>0</v>
      </c>
      <c r="I2" s="73" t="s">
        <v>191</v>
      </c>
      <c r="J2" s="73" t="s">
        <v>192</v>
      </c>
      <c r="K2" s="73" t="s">
        <v>259</v>
      </c>
      <c r="L2" s="73" t="s">
        <v>259</v>
      </c>
      <c r="M2" s="73" t="s">
        <v>212</v>
      </c>
      <c r="N2" s="73"/>
      <c r="O2" s="79">
        <v>6.0200000000000002E-3</v>
      </c>
      <c r="P2" s="79"/>
      <c r="Q2" s="73"/>
      <c r="R2" s="73"/>
      <c r="S2" s="73" t="s">
        <v>23</v>
      </c>
      <c r="T2" s="73"/>
      <c r="U2" s="73"/>
      <c r="V2" s="73"/>
      <c r="W2" s="73"/>
      <c r="X2" s="73" t="s">
        <v>24</v>
      </c>
      <c r="Y2" s="73" t="s">
        <v>24</v>
      </c>
      <c r="Z2" s="73" t="s">
        <v>75</v>
      </c>
      <c r="AA2" s="73" t="s">
        <v>75</v>
      </c>
      <c r="AB2" s="6"/>
    </row>
    <row r="3" spans="1:28" ht="15" customHeight="1" x14ac:dyDescent="0.3">
      <c r="B3" s="75" t="s">
        <v>246</v>
      </c>
      <c r="C3" s="75"/>
      <c r="D3" s="75"/>
      <c r="E3" s="83">
        <v>110</v>
      </c>
      <c r="F3" s="73">
        <f>E3*1000</f>
        <v>110000</v>
      </c>
      <c r="G3" s="73">
        <f t="shared" ref="G3" si="1">F3+999</f>
        <v>110999</v>
      </c>
      <c r="H3" s="73">
        <v>0</v>
      </c>
      <c r="I3" s="73" t="s">
        <v>191</v>
      </c>
      <c r="J3" s="73" t="s">
        <v>192</v>
      </c>
      <c r="K3" s="73" t="s">
        <v>259</v>
      </c>
      <c r="L3" s="73" t="s">
        <v>259</v>
      </c>
      <c r="M3" s="73" t="s">
        <v>212</v>
      </c>
      <c r="N3" s="73"/>
      <c r="O3" s="79">
        <v>1.5E-3</v>
      </c>
      <c r="P3" s="79"/>
      <c r="Q3" s="73"/>
      <c r="R3" s="73"/>
      <c r="S3" s="73" t="s">
        <v>23</v>
      </c>
      <c r="T3" s="73"/>
      <c r="U3" s="73"/>
      <c r="V3" s="73"/>
      <c r="W3" s="73"/>
      <c r="X3" s="73" t="s">
        <v>24</v>
      </c>
      <c r="Y3" s="73" t="s">
        <v>24</v>
      </c>
      <c r="Z3" s="73" t="s">
        <v>82</v>
      </c>
      <c r="AA3" s="73" t="s">
        <v>82</v>
      </c>
      <c r="AB3" s="6"/>
    </row>
    <row r="4" spans="1:28" ht="15" customHeight="1" x14ac:dyDescent="0.3">
      <c r="B4" s="75" t="s">
        <v>247</v>
      </c>
      <c r="C4" s="6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customHeight="1" x14ac:dyDescent="0.3">
      <c r="B5" s="118"/>
      <c r="C5" s="90" t="s">
        <v>253</v>
      </c>
      <c r="D5" s="90"/>
      <c r="E5" s="91">
        <v>120</v>
      </c>
      <c r="F5" s="92">
        <f>E5*1000</f>
        <v>120000</v>
      </c>
      <c r="G5" s="92">
        <f>F5+99</f>
        <v>120099</v>
      </c>
      <c r="H5" s="92">
        <v>0</v>
      </c>
      <c r="I5" s="92" t="s">
        <v>191</v>
      </c>
      <c r="J5" s="92" t="s">
        <v>191</v>
      </c>
      <c r="K5" s="92" t="s">
        <v>259</v>
      </c>
      <c r="L5" s="92" t="s">
        <v>259</v>
      </c>
      <c r="M5" s="92" t="s">
        <v>212</v>
      </c>
      <c r="N5" s="92"/>
      <c r="O5" s="93">
        <v>4.4900000000000001E-3</v>
      </c>
      <c r="P5" s="93"/>
      <c r="Q5" s="92"/>
      <c r="R5" s="92"/>
      <c r="S5" s="92" t="s">
        <v>23</v>
      </c>
      <c r="T5" s="92"/>
      <c r="U5" s="92"/>
      <c r="V5" s="92"/>
      <c r="W5" s="92"/>
      <c r="X5" s="92" t="s">
        <v>24</v>
      </c>
      <c r="Y5" s="92" t="s">
        <v>24</v>
      </c>
      <c r="Z5" s="92" t="s">
        <v>86</v>
      </c>
      <c r="AA5" s="92" t="s">
        <v>86</v>
      </c>
      <c r="AB5" s="6"/>
    </row>
    <row r="6" spans="1:28" ht="15" customHeight="1" x14ac:dyDescent="0.3">
      <c r="B6" s="118"/>
      <c r="C6" s="90" t="s">
        <v>254</v>
      </c>
      <c r="D6" s="90"/>
      <c r="E6" s="91"/>
      <c r="F6" s="92">
        <f>G5+1+H5</f>
        <v>120100</v>
      </c>
      <c r="G6" s="92">
        <f>F6+99</f>
        <v>120199</v>
      </c>
      <c r="H6" s="92">
        <v>0</v>
      </c>
      <c r="I6" s="92" t="s">
        <v>192</v>
      </c>
      <c r="J6" s="92" t="s">
        <v>191</v>
      </c>
      <c r="K6" s="92" t="s">
        <v>259</v>
      </c>
      <c r="L6" s="92" t="s">
        <v>259</v>
      </c>
      <c r="M6" s="92" t="s">
        <v>212</v>
      </c>
      <c r="N6" s="92"/>
      <c r="O6" s="93">
        <v>5.2900000000000004E-3</v>
      </c>
      <c r="P6" s="93"/>
      <c r="Q6" s="92"/>
      <c r="R6" s="92"/>
      <c r="S6" s="92" t="s">
        <v>23</v>
      </c>
      <c r="T6" s="92"/>
      <c r="U6" s="92"/>
      <c r="V6" s="92"/>
      <c r="W6" s="92"/>
      <c r="X6" s="92" t="s">
        <v>24</v>
      </c>
      <c r="Y6" s="92" t="s">
        <v>24</v>
      </c>
      <c r="Z6" s="92" t="s">
        <v>86</v>
      </c>
      <c r="AA6" s="92" t="s">
        <v>86</v>
      </c>
      <c r="AB6" s="6"/>
    </row>
    <row r="7" spans="1:28" ht="15" customHeight="1" x14ac:dyDescent="0.3">
      <c r="B7" s="75" t="s">
        <v>248</v>
      </c>
      <c r="C7" s="75"/>
      <c r="D7" s="75"/>
      <c r="E7" s="83">
        <v>130</v>
      </c>
      <c r="F7" s="73">
        <f>E7*1000</f>
        <v>130000</v>
      </c>
      <c r="G7" s="73">
        <f t="shared" ref="G7" si="2">F7+999</f>
        <v>130999</v>
      </c>
      <c r="H7" s="73">
        <v>0</v>
      </c>
      <c r="I7" s="73" t="s">
        <v>191</v>
      </c>
      <c r="J7" s="73" t="s">
        <v>192</v>
      </c>
      <c r="K7" s="73" t="s">
        <v>259</v>
      </c>
      <c r="L7" s="73" t="s">
        <v>259</v>
      </c>
      <c r="M7" s="73" t="s">
        <v>212</v>
      </c>
      <c r="N7" s="73"/>
      <c r="O7" s="79">
        <v>1.5E-3</v>
      </c>
      <c r="P7" s="79"/>
      <c r="Q7" s="73"/>
      <c r="R7" s="73"/>
      <c r="S7" s="73" t="s">
        <v>23</v>
      </c>
      <c r="T7" s="73"/>
      <c r="U7" s="73"/>
      <c r="V7" s="73"/>
      <c r="W7" s="73"/>
      <c r="X7" s="73" t="s">
        <v>24</v>
      </c>
      <c r="Y7" s="73" t="s">
        <v>24</v>
      </c>
      <c r="Z7" s="73" t="s">
        <v>102</v>
      </c>
      <c r="AA7" s="73" t="s">
        <v>102</v>
      </c>
      <c r="AB7" s="6"/>
    </row>
    <row r="8" spans="1:28" ht="15" customHeight="1" x14ac:dyDescent="0.3">
      <c r="B8" s="75" t="s">
        <v>249</v>
      </c>
      <c r="C8" s="6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customHeight="1" x14ac:dyDescent="0.3">
      <c r="C9" s="90" t="s">
        <v>260</v>
      </c>
      <c r="D9" s="90"/>
      <c r="E9" s="91">
        <v>140</v>
      </c>
      <c r="F9" s="92">
        <f>E9*1000</f>
        <v>140000</v>
      </c>
      <c r="G9" s="92">
        <f>F9+99</f>
        <v>140099</v>
      </c>
      <c r="H9" s="92">
        <v>0</v>
      </c>
      <c r="I9" s="92" t="s">
        <v>191</v>
      </c>
      <c r="J9" s="92" t="s">
        <v>191</v>
      </c>
      <c r="K9" s="92" t="s">
        <v>259</v>
      </c>
      <c r="L9" s="92" t="s">
        <v>259</v>
      </c>
      <c r="M9" s="92" t="s">
        <v>212</v>
      </c>
      <c r="N9" s="92"/>
      <c r="O9" s="93">
        <v>6.6499999999999997E-3</v>
      </c>
      <c r="P9" s="93"/>
      <c r="Q9" s="92"/>
      <c r="R9" s="92"/>
      <c r="S9" s="92" t="s">
        <v>23</v>
      </c>
      <c r="T9" s="92"/>
      <c r="U9" s="92"/>
      <c r="V9" s="92"/>
      <c r="W9" s="92"/>
      <c r="X9" s="92" t="s">
        <v>24</v>
      </c>
      <c r="Y9" s="92" t="s">
        <v>24</v>
      </c>
      <c r="Z9" s="92" t="s">
        <v>93</v>
      </c>
      <c r="AA9" s="92" t="s">
        <v>93</v>
      </c>
      <c r="AB9" s="6"/>
    </row>
    <row r="10" spans="1:28" ht="15" customHeight="1" x14ac:dyDescent="0.3">
      <c r="C10" s="90" t="s">
        <v>261</v>
      </c>
      <c r="D10" s="90"/>
      <c r="E10" s="91"/>
      <c r="F10" s="92">
        <f>G9+1+H9</f>
        <v>140100</v>
      </c>
      <c r="G10" s="92">
        <f>F10+99</f>
        <v>140199</v>
      </c>
      <c r="H10" s="92">
        <v>0</v>
      </c>
      <c r="I10" s="92" t="s">
        <v>192</v>
      </c>
      <c r="J10" s="92" t="s">
        <v>191</v>
      </c>
      <c r="K10" s="92" t="s">
        <v>259</v>
      </c>
      <c r="L10" s="92" t="s">
        <v>259</v>
      </c>
      <c r="M10" s="92" t="s">
        <v>212</v>
      </c>
      <c r="N10" s="92"/>
      <c r="O10" s="93">
        <v>6.6499999999999997E-3</v>
      </c>
      <c r="P10" s="93"/>
      <c r="Q10" s="92"/>
      <c r="R10" s="92"/>
      <c r="S10" s="92" t="s">
        <v>23</v>
      </c>
      <c r="T10" s="92"/>
      <c r="U10" s="92"/>
      <c r="V10" s="92"/>
      <c r="W10" s="92"/>
      <c r="X10" s="92" t="s">
        <v>24</v>
      </c>
      <c r="Y10" s="92" t="s">
        <v>24</v>
      </c>
      <c r="Z10" s="92" t="s">
        <v>93</v>
      </c>
      <c r="AA10" s="92" t="s">
        <v>93</v>
      </c>
      <c r="AB10" s="6"/>
    </row>
    <row r="11" spans="1:28" ht="15" customHeight="1" x14ac:dyDescent="0.3">
      <c r="C11" s="90" t="s">
        <v>262</v>
      </c>
      <c r="D11" s="90"/>
      <c r="E11" s="91"/>
      <c r="F11" s="92">
        <f t="shared" ref="F11" si="3">G10+1+H10</f>
        <v>140200</v>
      </c>
      <c r="G11" s="92">
        <f>F11+99</f>
        <v>140299</v>
      </c>
      <c r="H11" s="92">
        <v>0</v>
      </c>
      <c r="I11" s="92" t="s">
        <v>191</v>
      </c>
      <c r="J11" s="92" t="s">
        <v>191</v>
      </c>
      <c r="K11" s="92" t="s">
        <v>259</v>
      </c>
      <c r="L11" s="92" t="s">
        <v>259</v>
      </c>
      <c r="M11" s="92" t="s">
        <v>212</v>
      </c>
      <c r="N11" s="92"/>
      <c r="O11" s="93">
        <v>6.6499999999999997E-3</v>
      </c>
      <c r="P11" s="93"/>
      <c r="Q11" s="92"/>
      <c r="R11" s="92"/>
      <c r="S11" s="92" t="s">
        <v>23</v>
      </c>
      <c r="T11" s="92"/>
      <c r="U11" s="92"/>
      <c r="V11" s="92"/>
      <c r="W11" s="92"/>
      <c r="X11" s="92" t="s">
        <v>24</v>
      </c>
      <c r="Y11" s="92" t="s">
        <v>24</v>
      </c>
      <c r="Z11" s="92" t="s">
        <v>93</v>
      </c>
      <c r="AA11" s="92" t="s">
        <v>93</v>
      </c>
      <c r="AB11" s="6"/>
    </row>
    <row r="12" spans="1:28" ht="15" customHeight="1" x14ac:dyDescent="0.3">
      <c r="B12" s="75" t="s">
        <v>250</v>
      </c>
      <c r="C12" s="75"/>
      <c r="D12" s="75"/>
      <c r="E12" s="83">
        <v>150</v>
      </c>
      <c r="F12" s="73">
        <f>E12*1000</f>
        <v>150000</v>
      </c>
      <c r="G12" s="73">
        <f t="shared" ref="G12" si="4">F12+999</f>
        <v>150999</v>
      </c>
      <c r="H12" s="73">
        <v>0</v>
      </c>
      <c r="I12" s="73" t="s">
        <v>191</v>
      </c>
      <c r="J12" s="73" t="s">
        <v>192</v>
      </c>
      <c r="K12" s="73" t="s">
        <v>259</v>
      </c>
      <c r="L12" s="73" t="s">
        <v>259</v>
      </c>
      <c r="M12" s="73" t="s">
        <v>212</v>
      </c>
      <c r="N12" s="73"/>
      <c r="O12" s="79">
        <v>0.01</v>
      </c>
      <c r="P12" s="79"/>
      <c r="Q12" s="73"/>
      <c r="R12" s="73"/>
      <c r="S12" s="73" t="s">
        <v>23</v>
      </c>
      <c r="T12" s="73"/>
      <c r="U12" s="73"/>
      <c r="V12" s="73"/>
      <c r="W12" s="73"/>
      <c r="X12" s="73" t="s">
        <v>24</v>
      </c>
      <c r="Y12" s="73" t="s">
        <v>24</v>
      </c>
      <c r="Z12" s="73" t="s">
        <v>102</v>
      </c>
      <c r="AA12" s="73" t="s">
        <v>102</v>
      </c>
    </row>
    <row r="13" spans="1:28" ht="15" customHeight="1" x14ac:dyDescent="0.3">
      <c r="B13" s="75" t="s">
        <v>251</v>
      </c>
      <c r="C13" s="75"/>
      <c r="D13" s="75"/>
      <c r="E13" s="83">
        <v>160</v>
      </c>
      <c r="F13" s="73">
        <f>E13*1000</f>
        <v>160000</v>
      </c>
      <c r="G13" s="73">
        <f t="shared" ref="G13" si="5">F13+999</f>
        <v>160999</v>
      </c>
      <c r="H13" s="73">
        <v>0</v>
      </c>
      <c r="I13" s="73" t="s">
        <v>191</v>
      </c>
      <c r="J13" s="73" t="s">
        <v>192</v>
      </c>
      <c r="K13" s="73" t="s">
        <v>176</v>
      </c>
      <c r="L13" s="73" t="s">
        <v>176</v>
      </c>
      <c r="M13" s="73" t="s">
        <v>41</v>
      </c>
      <c r="N13" s="73"/>
      <c r="O13" s="79">
        <v>1.4999999999999999E-2</v>
      </c>
      <c r="P13" s="79"/>
      <c r="Q13" s="73"/>
      <c r="R13" s="73"/>
      <c r="S13" s="73" t="s">
        <v>23</v>
      </c>
      <c r="T13" s="73"/>
      <c r="U13" s="73"/>
      <c r="V13" s="73"/>
      <c r="W13" s="73"/>
      <c r="X13" s="73" t="s">
        <v>24</v>
      </c>
      <c r="Y13" s="73" t="s">
        <v>24</v>
      </c>
      <c r="Z13" s="73" t="s">
        <v>102</v>
      </c>
      <c r="AA13" s="73" t="s">
        <v>102</v>
      </c>
    </row>
    <row r="14" spans="1:28" ht="15" customHeight="1" x14ac:dyDescent="0.3">
      <c r="B14" s="75" t="s">
        <v>252</v>
      </c>
      <c r="C14" s="6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8" ht="15" customHeight="1" x14ac:dyDescent="0.3">
      <c r="C15" s="90" t="s">
        <v>255</v>
      </c>
      <c r="D15" s="90"/>
      <c r="E15" s="91">
        <v>170</v>
      </c>
      <c r="F15" s="92">
        <f>E15*1000</f>
        <v>170000</v>
      </c>
      <c r="G15" s="92">
        <f>F15+99</f>
        <v>170099</v>
      </c>
      <c r="H15" s="92">
        <v>0</v>
      </c>
      <c r="I15" s="92" t="s">
        <v>191</v>
      </c>
      <c r="J15" s="92" t="s">
        <v>191</v>
      </c>
      <c r="K15" s="92" t="s">
        <v>181</v>
      </c>
      <c r="L15" s="92" t="s">
        <v>181</v>
      </c>
      <c r="M15" s="92" t="s">
        <v>48</v>
      </c>
      <c r="N15" s="92"/>
      <c r="O15" s="93">
        <v>5.7299999999999999E-3</v>
      </c>
      <c r="P15" s="93"/>
      <c r="Q15" s="92"/>
      <c r="R15" s="92"/>
      <c r="S15" s="92" t="s">
        <v>23</v>
      </c>
      <c r="T15" s="92"/>
      <c r="U15" s="92"/>
      <c r="V15" s="92"/>
      <c r="W15" s="92"/>
      <c r="X15" s="92" t="s">
        <v>24</v>
      </c>
      <c r="Y15" s="92" t="s">
        <v>24</v>
      </c>
      <c r="Z15" s="92" t="s">
        <v>104</v>
      </c>
      <c r="AA15" s="92" t="s">
        <v>104</v>
      </c>
    </row>
    <row r="16" spans="1:28" ht="15" customHeight="1" x14ac:dyDescent="0.3">
      <c r="C16" s="90" t="s">
        <v>256</v>
      </c>
      <c r="D16" s="90"/>
      <c r="E16" s="91"/>
      <c r="F16" s="92">
        <f>G15+1+H15</f>
        <v>170100</v>
      </c>
      <c r="G16" s="92">
        <f>F16+99</f>
        <v>170199</v>
      </c>
      <c r="H16" s="92">
        <v>0</v>
      </c>
      <c r="I16" s="92" t="s">
        <v>192</v>
      </c>
      <c r="J16" s="92" t="s">
        <v>191</v>
      </c>
      <c r="K16" s="92" t="s">
        <v>181</v>
      </c>
      <c r="L16" s="92" t="s">
        <v>181</v>
      </c>
      <c r="M16" s="92" t="s">
        <v>48</v>
      </c>
      <c r="N16" s="92"/>
      <c r="O16" s="93">
        <v>5.7299999999999999E-3</v>
      </c>
      <c r="P16" s="93"/>
      <c r="Q16" s="92"/>
      <c r="R16" s="92"/>
      <c r="S16" s="92" t="s">
        <v>23</v>
      </c>
      <c r="T16" s="92"/>
      <c r="U16" s="92"/>
      <c r="V16" s="92"/>
      <c r="W16" s="92"/>
      <c r="X16" s="92" t="s">
        <v>24</v>
      </c>
      <c r="Y16" s="92" t="s">
        <v>24</v>
      </c>
      <c r="Z16" s="92" t="s">
        <v>104</v>
      </c>
      <c r="AA16" s="92" t="s">
        <v>104</v>
      </c>
    </row>
    <row r="17" spans="3:27" ht="15" customHeight="1" x14ac:dyDescent="0.3">
      <c r="C17" s="90" t="s">
        <v>257</v>
      </c>
      <c r="D17" s="90"/>
      <c r="E17" s="91"/>
      <c r="F17" s="92">
        <f t="shared" ref="F17:F18" si="6">G16+1+H16</f>
        <v>170200</v>
      </c>
      <c r="G17" s="92">
        <f>F17+99</f>
        <v>170299</v>
      </c>
      <c r="H17" s="92">
        <v>0</v>
      </c>
      <c r="I17" s="92" t="s">
        <v>191</v>
      </c>
      <c r="J17" s="92" t="s">
        <v>191</v>
      </c>
      <c r="K17" s="92" t="s">
        <v>181</v>
      </c>
      <c r="L17" s="92" t="s">
        <v>181</v>
      </c>
      <c r="M17" s="92" t="s">
        <v>48</v>
      </c>
      <c r="N17" s="92"/>
      <c r="O17" s="93">
        <v>5.7299999999999999E-3</v>
      </c>
      <c r="P17" s="93"/>
      <c r="Q17" s="92"/>
      <c r="R17" s="92"/>
      <c r="S17" s="92" t="s">
        <v>23</v>
      </c>
      <c r="T17" s="92"/>
      <c r="U17" s="92"/>
      <c r="V17" s="92"/>
      <c r="W17" s="92"/>
      <c r="X17" s="92" t="s">
        <v>24</v>
      </c>
      <c r="Y17" s="92" t="s">
        <v>24</v>
      </c>
      <c r="Z17" s="92" t="s">
        <v>104</v>
      </c>
      <c r="AA17" s="92" t="s">
        <v>104</v>
      </c>
    </row>
    <row r="18" spans="3:27" ht="15" customHeight="1" x14ac:dyDescent="0.3">
      <c r="C18" s="90" t="s">
        <v>258</v>
      </c>
      <c r="D18" s="90"/>
      <c r="E18" s="91"/>
      <c r="F18" s="92">
        <f t="shared" si="6"/>
        <v>170300</v>
      </c>
      <c r="G18" s="92">
        <f>F18+99</f>
        <v>170399</v>
      </c>
      <c r="H18" s="92">
        <v>0</v>
      </c>
      <c r="I18" s="92" t="s">
        <v>192</v>
      </c>
      <c r="J18" s="92" t="s">
        <v>191</v>
      </c>
      <c r="K18" s="92" t="s">
        <v>181</v>
      </c>
      <c r="L18" s="92" t="s">
        <v>181</v>
      </c>
      <c r="M18" s="92" t="s">
        <v>48</v>
      </c>
      <c r="N18" s="92"/>
      <c r="O18" s="93">
        <v>5.7299999999999999E-3</v>
      </c>
      <c r="P18" s="93"/>
      <c r="Q18" s="92"/>
      <c r="R18" s="92"/>
      <c r="S18" s="92" t="s">
        <v>23</v>
      </c>
      <c r="T18" s="92"/>
      <c r="U18" s="92"/>
      <c r="V18" s="92"/>
      <c r="W18" s="92"/>
      <c r="X18" s="92" t="s">
        <v>24</v>
      </c>
      <c r="Y18" s="92" t="s">
        <v>24</v>
      </c>
      <c r="Z18" s="92" t="s">
        <v>104</v>
      </c>
      <c r="AA18" s="92" t="s">
        <v>104</v>
      </c>
    </row>
    <row r="19" spans="3:27" ht="15" customHeight="1" x14ac:dyDescent="0.3">
      <c r="C19" s="94"/>
      <c r="D19" s="76"/>
      <c r="E19" s="2"/>
      <c r="F19" s="2"/>
      <c r="G19" s="2"/>
      <c r="H19" s="2"/>
      <c r="I19" s="2"/>
      <c r="J19" s="2"/>
      <c r="K19" s="2"/>
      <c r="L19" s="2"/>
      <c r="M19" s="2"/>
      <c r="N19" s="2"/>
      <c r="O19" s="80"/>
      <c r="P19" s="80"/>
      <c r="Q19" s="2"/>
      <c r="R19" s="2"/>
      <c r="S19" s="5"/>
      <c r="T19" s="5"/>
      <c r="U19" s="5"/>
      <c r="V19" s="2"/>
      <c r="W19" s="2"/>
      <c r="X19" s="2"/>
      <c r="Y19" s="2"/>
      <c r="Z19" s="2"/>
      <c r="AA19" s="2"/>
    </row>
    <row r="20" spans="3:27" ht="15" customHeight="1" x14ac:dyDescent="0.3">
      <c r="C20" s="94"/>
    </row>
    <row r="21" spans="3:27" ht="15" customHeight="1" x14ac:dyDescent="0.3">
      <c r="C21" s="94"/>
      <c r="T21" s="4" t="s">
        <v>232</v>
      </c>
    </row>
    <row r="22" spans="3:27" ht="15" customHeight="1" x14ac:dyDescent="0.3">
      <c r="C22" s="94"/>
    </row>
    <row r="23" spans="3:27" ht="15" customHeight="1" x14ac:dyDescent="0.3">
      <c r="C23" s="94"/>
    </row>
    <row r="24" spans="3:27" ht="15" customHeight="1" x14ac:dyDescent="0.3">
      <c r="C24" s="94"/>
    </row>
  </sheetData>
  <phoneticPr fontId="23" type="noConversion"/>
  <dataValidations count="1">
    <dataValidation type="list" allowBlank="1" showInputMessage="1" showErrorMessage="1" sqref="T2:U3 T15:U18 T5:U7 T9:U13" xr:uid="{00000000-0002-0000-0000-000000000000}">
      <formula1>ThroughConduction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errorTitle="Ungültig!" error="Ungültig!" xr:uid="{00000000-0002-0000-0000-000001000000}">
          <x14:formula1>
            <xm:f>Settings!$A$2:$A$5</xm:f>
          </x14:formula1>
          <xm:sqref>I1:J3 I15:J1048576 I5:J7 I9:J13</xm:sqref>
        </x14:dataValidation>
        <x14:dataValidation type="list" allowBlank="1" showInputMessage="1" showErrorMessage="1" xr:uid="{00000000-0002-0000-0000-000002000000}">
          <x14:formula1>
            <xm:f>OPTICAL!$A$2:$A$33</xm:f>
          </x14:formula1>
          <xm:sqref>K1:L3 K15:L1048576 K5:L7 K9:L13</xm:sqref>
        </x14:dataValidation>
        <x14:dataValidation type="list" allowBlank="1" showInputMessage="1" showErrorMessage="1" xr:uid="{00000000-0002-0000-0000-000003000000}">
          <x14:formula1>
            <xm:f>BULK!$A$2:$A$28</xm:f>
          </x14:formula1>
          <xm:sqref>M1:N3 M15:N1048576 M5:N7 M9:N13</xm:sqref>
        </x14:dataValidation>
        <x14:dataValidation type="list" allowBlank="1" showInputMessage="1" showErrorMessage="1" xr:uid="{00000000-0002-0000-0000-000004000000}">
          <x14:formula1>
            <xm:f>Settings!$B$2:$B$4</xm:f>
          </x14:formula1>
          <xm:sqref>S1:S3 S15:S1048576 S5:S7 S9:S13</xm:sqref>
        </x14:dataValidation>
        <x14:dataValidation type="list" allowBlank="1" showErrorMessage="1" errorTitle="Ungültig!" error="Ungültig!" xr:uid="{00000000-0002-0000-0000-000005000000}">
          <x14:formula1>
            <xm:f>Settings!$C$2:$C$4</xm:f>
          </x14:formula1>
          <xm:sqref>X1:Y3 X15:Y1048576 X5:Y7 X9:Y13</xm:sqref>
        </x14:dataValidation>
        <x14:dataValidation type="list" allowBlank="1" showErrorMessage="1" errorTitle="Ungültig!" error="Ungültig!" xr:uid="{00000000-0002-0000-0000-000006000000}">
          <x14:formula1>
            <xm:f>Settings!$D$2:$D$31</xm:f>
          </x14:formula1>
          <xm:sqref>Z1:AA3 Z15:AA1048576 Z5:AA7 Z9:AA13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2"/>
  <sheetViews>
    <sheetView workbookViewId="0">
      <selection activeCell="B3" sqref="B3"/>
    </sheetView>
  </sheetViews>
  <sheetFormatPr defaultColWidth="11.44140625" defaultRowHeight="15" customHeight="1" x14ac:dyDescent="0.25"/>
  <cols>
    <col min="1" max="1" width="15.33203125" style="16" bestFit="1" customWidth="1"/>
    <col min="2" max="2" width="18.6640625" style="13" bestFit="1" customWidth="1"/>
    <col min="3" max="3" width="24.88671875" style="13" bestFit="1" customWidth="1"/>
    <col min="4" max="4" width="32.88671875" style="13" bestFit="1" customWidth="1"/>
    <col min="5" max="5" width="11.44140625" style="11"/>
    <col min="6" max="6" width="94" style="11" bestFit="1" customWidth="1"/>
    <col min="7" max="16384" width="11.44140625" style="11"/>
  </cols>
  <sheetData>
    <row r="1" spans="1:6" ht="15" customHeight="1" x14ac:dyDescent="0.3">
      <c r="A1" s="9" t="s">
        <v>27</v>
      </c>
      <c r="B1" s="10" t="s">
        <v>28</v>
      </c>
      <c r="C1" s="10" t="s">
        <v>231</v>
      </c>
      <c r="D1" s="10" t="s">
        <v>29</v>
      </c>
      <c r="F1" s="10" t="s">
        <v>30</v>
      </c>
    </row>
    <row r="2" spans="1:6" ht="15" customHeight="1" x14ac:dyDescent="0.25">
      <c r="A2" s="68" t="s">
        <v>31</v>
      </c>
      <c r="B2" s="119">
        <v>2070</v>
      </c>
      <c r="C2" s="119">
        <v>1465</v>
      </c>
      <c r="D2" s="119">
        <v>210</v>
      </c>
      <c r="F2" s="12" t="s">
        <v>32</v>
      </c>
    </row>
    <row r="3" spans="1:6" ht="15" customHeight="1" x14ac:dyDescent="0.3">
      <c r="A3" s="68" t="s">
        <v>212</v>
      </c>
      <c r="B3" s="69">
        <v>2700</v>
      </c>
      <c r="C3" s="69">
        <v>896</v>
      </c>
      <c r="D3" s="69">
        <v>167</v>
      </c>
      <c r="F3" s="82" t="s">
        <v>211</v>
      </c>
    </row>
    <row r="4" spans="1:6" ht="15" customHeight="1" x14ac:dyDescent="0.25">
      <c r="A4" s="68" t="s">
        <v>33</v>
      </c>
      <c r="B4" s="69">
        <v>2700</v>
      </c>
      <c r="C4" s="69">
        <v>900</v>
      </c>
      <c r="D4" s="69">
        <v>200</v>
      </c>
      <c r="F4" s="12" t="s">
        <v>32</v>
      </c>
    </row>
    <row r="5" spans="1:6" ht="15" customHeight="1" x14ac:dyDescent="0.25">
      <c r="A5" s="68" t="s">
        <v>34</v>
      </c>
      <c r="B5" s="69">
        <v>2800</v>
      </c>
      <c r="C5" s="69">
        <v>960</v>
      </c>
      <c r="D5" s="69">
        <v>125</v>
      </c>
      <c r="F5" s="12" t="s">
        <v>32</v>
      </c>
    </row>
    <row r="6" spans="1:6" ht="15" customHeight="1" x14ac:dyDescent="0.25">
      <c r="A6" s="68" t="s">
        <v>195</v>
      </c>
      <c r="B6" s="69">
        <v>3000</v>
      </c>
      <c r="C6" s="69">
        <v>870</v>
      </c>
      <c r="D6" s="69">
        <v>140</v>
      </c>
      <c r="F6" s="12" t="s">
        <v>196</v>
      </c>
    </row>
    <row r="7" spans="1:6" ht="15" customHeight="1" x14ac:dyDescent="0.25">
      <c r="A7" s="68" t="s">
        <v>197</v>
      </c>
      <c r="B7" s="69">
        <v>2700</v>
      </c>
      <c r="C7" s="69">
        <v>896</v>
      </c>
      <c r="D7" s="69">
        <v>170</v>
      </c>
      <c r="F7" s="12" t="s">
        <v>198</v>
      </c>
    </row>
    <row r="8" spans="1:6" ht="15" customHeight="1" x14ac:dyDescent="0.25">
      <c r="A8" s="68" t="s">
        <v>35</v>
      </c>
      <c r="B8" s="69">
        <v>2540</v>
      </c>
      <c r="C8" s="69">
        <v>850</v>
      </c>
      <c r="D8" s="69">
        <v>135</v>
      </c>
      <c r="F8" s="12" t="s">
        <v>32</v>
      </c>
    </row>
    <row r="9" spans="1:6" ht="15" customHeight="1" x14ac:dyDescent="0.25">
      <c r="A9" s="68" t="s">
        <v>36</v>
      </c>
      <c r="B9" s="69">
        <v>2530</v>
      </c>
      <c r="C9" s="69">
        <v>850</v>
      </c>
      <c r="D9" s="69">
        <v>125</v>
      </c>
      <c r="F9" s="12" t="s">
        <v>37</v>
      </c>
    </row>
    <row r="10" spans="1:6" ht="15" customHeight="1" x14ac:dyDescent="0.25">
      <c r="A10" s="68" t="s">
        <v>41</v>
      </c>
      <c r="B10" s="69">
        <v>7700</v>
      </c>
      <c r="C10" s="69">
        <v>460</v>
      </c>
      <c r="D10" s="69">
        <v>24</v>
      </c>
      <c r="F10" s="12" t="s">
        <v>40</v>
      </c>
    </row>
    <row r="11" spans="1:6" ht="15" customHeight="1" x14ac:dyDescent="0.25">
      <c r="A11" s="68" t="s">
        <v>38</v>
      </c>
      <c r="B11" s="69">
        <v>7720</v>
      </c>
      <c r="C11" s="69">
        <v>430</v>
      </c>
      <c r="D11" s="69">
        <v>14</v>
      </c>
      <c r="F11" s="12" t="s">
        <v>32</v>
      </c>
    </row>
    <row r="12" spans="1:6" ht="15" customHeight="1" x14ac:dyDescent="0.25">
      <c r="A12" s="68" t="s">
        <v>39</v>
      </c>
      <c r="B12" s="69">
        <v>7700</v>
      </c>
      <c r="C12" s="69">
        <v>430</v>
      </c>
      <c r="D12" s="69">
        <v>15.9</v>
      </c>
      <c r="F12" s="12" t="s">
        <v>40</v>
      </c>
    </row>
    <row r="13" spans="1:6" ht="15" customHeight="1" x14ac:dyDescent="0.25">
      <c r="A13" s="68" t="s">
        <v>199</v>
      </c>
      <c r="B13" s="69">
        <v>7650</v>
      </c>
      <c r="C13" s="69">
        <v>450</v>
      </c>
      <c r="D13" s="69">
        <v>24.2</v>
      </c>
      <c r="F13" s="12" t="s">
        <v>200</v>
      </c>
    </row>
    <row r="14" spans="1:6" ht="15" customHeight="1" x14ac:dyDescent="0.25">
      <c r="A14" s="68" t="s">
        <v>42</v>
      </c>
      <c r="B14" s="69">
        <v>8000</v>
      </c>
      <c r="C14" s="69">
        <v>500</v>
      </c>
      <c r="D14" s="69">
        <v>16.2</v>
      </c>
      <c r="F14" s="12" t="s">
        <v>40</v>
      </c>
    </row>
    <row r="15" spans="1:6" ht="15" customHeight="1" x14ac:dyDescent="0.25">
      <c r="A15" s="68" t="s">
        <v>43</v>
      </c>
      <c r="B15" s="69">
        <v>1900</v>
      </c>
      <c r="C15" s="69">
        <v>600</v>
      </c>
      <c r="D15" s="69">
        <v>0.3</v>
      </c>
      <c r="F15" s="12" t="s">
        <v>40</v>
      </c>
    </row>
    <row r="16" spans="1:6" ht="15" customHeight="1" x14ac:dyDescent="0.25">
      <c r="A16" s="68" t="s">
        <v>44</v>
      </c>
      <c r="B16" s="69">
        <v>4430</v>
      </c>
      <c r="C16" s="69">
        <v>526.29999999999995</v>
      </c>
      <c r="D16" s="69">
        <v>6.7</v>
      </c>
      <c r="F16" s="12" t="s">
        <v>45</v>
      </c>
    </row>
    <row r="17" spans="1:6" ht="15" customHeight="1" x14ac:dyDescent="0.25">
      <c r="A17" s="68" t="s">
        <v>46</v>
      </c>
      <c r="B17" s="69">
        <v>8300</v>
      </c>
      <c r="C17" s="69">
        <v>420</v>
      </c>
      <c r="D17" s="69">
        <v>125</v>
      </c>
      <c r="F17" s="12" t="s">
        <v>47</v>
      </c>
    </row>
    <row r="18" spans="1:6" ht="15" customHeight="1" x14ac:dyDescent="0.3">
      <c r="A18" s="120" t="s">
        <v>237</v>
      </c>
      <c r="B18" s="121">
        <v>2230</v>
      </c>
      <c r="C18" s="121">
        <v>703</v>
      </c>
      <c r="D18" s="121">
        <v>1.4</v>
      </c>
      <c r="F18" s="12"/>
    </row>
    <row r="19" spans="1:6" ht="15" customHeight="1" x14ac:dyDescent="0.3">
      <c r="A19" s="120" t="s">
        <v>238</v>
      </c>
      <c r="B19" s="121"/>
      <c r="C19" s="121"/>
      <c r="D19" s="121"/>
      <c r="F19" s="12" t="s">
        <v>239</v>
      </c>
    </row>
    <row r="20" spans="1:6" ht="15" customHeight="1" x14ac:dyDescent="0.3">
      <c r="A20" s="120" t="s">
        <v>240</v>
      </c>
      <c r="B20" s="121">
        <v>5653</v>
      </c>
      <c r="C20" s="121">
        <v>505</v>
      </c>
      <c r="D20" s="121">
        <v>103.92</v>
      </c>
      <c r="F20" s="12" t="s">
        <v>239</v>
      </c>
    </row>
    <row r="21" spans="1:6" ht="15" customHeight="1" x14ac:dyDescent="0.3">
      <c r="A21" s="120" t="s">
        <v>241</v>
      </c>
      <c r="B21" s="121">
        <v>5653</v>
      </c>
      <c r="C21" s="121">
        <v>505</v>
      </c>
      <c r="D21" s="121">
        <v>103.92</v>
      </c>
      <c r="F21" s="12" t="s">
        <v>239</v>
      </c>
    </row>
    <row r="22" spans="1:6" ht="15" customHeight="1" x14ac:dyDescent="0.3">
      <c r="A22" s="120" t="s">
        <v>242</v>
      </c>
      <c r="B22" s="121"/>
      <c r="C22" s="121"/>
      <c r="D22" s="121"/>
      <c r="F22" s="12" t="s">
        <v>239</v>
      </c>
    </row>
    <row r="23" spans="1:6" ht="15" customHeight="1" x14ac:dyDescent="0.3">
      <c r="A23" s="120" t="s">
        <v>243</v>
      </c>
      <c r="B23" s="121"/>
      <c r="C23" s="121"/>
      <c r="D23" s="121"/>
      <c r="F23" s="12" t="s">
        <v>239</v>
      </c>
    </row>
    <row r="24" spans="1:6" ht="15" customHeight="1" x14ac:dyDescent="0.25">
      <c r="A24" s="12" t="s">
        <v>48</v>
      </c>
      <c r="B24" s="69">
        <v>1320</v>
      </c>
      <c r="C24" s="69">
        <v>2160</v>
      </c>
      <c r="D24" s="69">
        <v>0.25</v>
      </c>
      <c r="F24" s="12" t="s">
        <v>49</v>
      </c>
    </row>
    <row r="25" spans="1:6" ht="15" customHeight="1" x14ac:dyDescent="0.25">
      <c r="A25" s="68" t="s">
        <v>50</v>
      </c>
      <c r="B25" s="69">
        <v>1920</v>
      </c>
      <c r="C25" s="69">
        <v>1300</v>
      </c>
      <c r="D25" s="69">
        <v>0.3</v>
      </c>
      <c r="F25" s="12"/>
    </row>
    <row r="26" spans="1:6" ht="15" customHeight="1" x14ac:dyDescent="0.25">
      <c r="A26" s="68" t="s">
        <v>51</v>
      </c>
      <c r="B26" s="69">
        <v>8960</v>
      </c>
      <c r="C26" s="69">
        <v>385</v>
      </c>
      <c r="D26" s="69">
        <v>390</v>
      </c>
      <c r="F26" s="12"/>
    </row>
    <row r="27" spans="1:6" ht="15" customHeight="1" x14ac:dyDescent="0.25">
      <c r="A27" s="68" t="s">
        <v>52</v>
      </c>
      <c r="B27" s="69">
        <v>8940</v>
      </c>
      <c r="C27" s="69">
        <v>390</v>
      </c>
      <c r="D27" s="69">
        <v>401</v>
      </c>
      <c r="F27" s="12"/>
    </row>
    <row r="28" spans="1:6" ht="15" customHeight="1" x14ac:dyDescent="0.25">
      <c r="A28" s="68" t="s">
        <v>53</v>
      </c>
      <c r="B28" s="69">
        <v>1300</v>
      </c>
      <c r="C28" s="69">
        <v>1087</v>
      </c>
      <c r="D28" s="69">
        <v>0.2</v>
      </c>
      <c r="F28" s="12"/>
    </row>
    <row r="29" spans="1:6" ht="15" customHeight="1" x14ac:dyDescent="0.25">
      <c r="A29" s="68" t="s">
        <v>54</v>
      </c>
      <c r="B29" s="69">
        <v>2810</v>
      </c>
      <c r="C29" s="69">
        <v>960</v>
      </c>
      <c r="D29" s="69">
        <v>190</v>
      </c>
      <c r="F29" s="12" t="s">
        <v>55</v>
      </c>
    </row>
    <row r="30" spans="1:6" ht="15" customHeight="1" x14ac:dyDescent="0.25">
      <c r="A30" s="68" t="s">
        <v>56</v>
      </c>
      <c r="B30" s="69">
        <v>2000</v>
      </c>
      <c r="C30" s="69">
        <v>895</v>
      </c>
      <c r="D30" s="69">
        <v>1250</v>
      </c>
      <c r="F30" s="12" t="s">
        <v>55</v>
      </c>
    </row>
    <row r="31" spans="1:6" ht="15" customHeight="1" x14ac:dyDescent="0.25">
      <c r="A31" s="68" t="s">
        <v>219</v>
      </c>
      <c r="B31" s="69">
        <v>2510</v>
      </c>
      <c r="C31" s="69">
        <v>858</v>
      </c>
      <c r="D31" s="122">
        <v>1.1140000000000001</v>
      </c>
      <c r="F31" s="12" t="s">
        <v>220</v>
      </c>
    </row>
    <row r="32" spans="1:6" ht="15" customHeight="1" x14ac:dyDescent="0.25">
      <c r="A32" s="68" t="s">
        <v>221</v>
      </c>
      <c r="B32" s="69">
        <v>3370</v>
      </c>
      <c r="C32" s="69">
        <v>690</v>
      </c>
      <c r="D32" s="69">
        <v>0.96</v>
      </c>
      <c r="F32" s="12" t="s">
        <v>220</v>
      </c>
    </row>
    <row r="33" spans="1:6" ht="15" customHeight="1" x14ac:dyDescent="0.25">
      <c r="A33" s="68" t="s">
        <v>222</v>
      </c>
      <c r="B33" s="69">
        <v>3220</v>
      </c>
      <c r="C33" s="69">
        <v>710</v>
      </c>
      <c r="D33" s="69">
        <v>0.95</v>
      </c>
      <c r="F33" s="12" t="s">
        <v>220</v>
      </c>
    </row>
    <row r="34" spans="1:6" ht="15" customHeight="1" x14ac:dyDescent="0.25">
      <c r="A34" s="68" t="s">
        <v>216</v>
      </c>
      <c r="B34" s="69">
        <v>2301</v>
      </c>
      <c r="C34" s="69">
        <v>259</v>
      </c>
      <c r="D34" s="69">
        <v>124</v>
      </c>
      <c r="F34" s="12" t="s">
        <v>215</v>
      </c>
    </row>
    <row r="61" spans="1:4" ht="15" customHeight="1" x14ac:dyDescent="0.25">
      <c r="A61" s="14"/>
      <c r="B61" s="15"/>
      <c r="C61" s="15"/>
      <c r="D61" s="15"/>
    </row>
    <row r="62" spans="1:4" ht="15" customHeight="1" x14ac:dyDescent="0.25">
      <c r="A62" s="14"/>
      <c r="B62" s="15"/>
      <c r="C62" s="15"/>
      <c r="D62" s="15"/>
    </row>
  </sheetData>
  <hyperlinks>
    <hyperlink ref="F3" r:id="rId1" xr:uid="{48B8D3BC-7EF2-4EB8-8E2C-3153EDB17811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6"/>
  <sheetViews>
    <sheetView zoomScale="85" zoomScaleNormal="85" workbookViewId="0">
      <selection activeCell="K10" sqref="K10"/>
    </sheetView>
  </sheetViews>
  <sheetFormatPr defaultColWidth="20.109375" defaultRowHeight="15" customHeight="1" x14ac:dyDescent="0.25"/>
  <cols>
    <col min="1" max="1" width="27.33203125" style="98" bestFit="1" customWidth="1"/>
    <col min="2" max="2" width="9.44140625" style="98" bestFit="1" customWidth="1"/>
    <col min="3" max="3" width="6.6640625" style="98" bestFit="1" customWidth="1"/>
    <col min="4" max="4" width="8.44140625" style="98" bestFit="1" customWidth="1"/>
    <col min="5" max="5" width="10.33203125" style="98" bestFit="1" customWidth="1"/>
    <col min="6" max="6" width="9.5546875" style="98" bestFit="1" customWidth="1"/>
    <col min="7" max="7" width="11.6640625" style="98" bestFit="1" customWidth="1"/>
    <col min="8" max="8" width="13.109375" style="98" customWidth="1"/>
    <col min="9" max="9" width="17.6640625" style="98" customWidth="1"/>
    <col min="10" max="10" width="4.5546875" style="104" customWidth="1"/>
    <col min="11" max="11" width="11.6640625" style="98" bestFit="1" customWidth="1"/>
    <col min="12" max="12" width="14.6640625" style="98" bestFit="1" customWidth="1"/>
    <col min="13" max="13" width="8.44140625" style="98" bestFit="1" customWidth="1"/>
    <col min="14" max="14" width="4.33203125" style="98" customWidth="1"/>
    <col min="15" max="15" width="81.6640625" style="98" bestFit="1" customWidth="1"/>
    <col min="16" max="16384" width="20.109375" style="98"/>
  </cols>
  <sheetData>
    <row r="1" spans="1:15" ht="15" customHeight="1" thickBot="1" x14ac:dyDescent="0.3">
      <c r="A1" s="60" t="s">
        <v>160</v>
      </c>
      <c r="B1" s="61" t="s">
        <v>161</v>
      </c>
      <c r="C1" s="58" t="s">
        <v>162</v>
      </c>
      <c r="D1" s="62" t="s">
        <v>163</v>
      </c>
      <c r="E1" s="63" t="s">
        <v>164</v>
      </c>
      <c r="F1" s="59" t="s">
        <v>165</v>
      </c>
      <c r="G1" s="64" t="s">
        <v>166</v>
      </c>
      <c r="H1" s="66" t="s">
        <v>167</v>
      </c>
      <c r="I1" s="65" t="s">
        <v>168</v>
      </c>
      <c r="J1" s="11"/>
      <c r="K1" s="95" t="s">
        <v>169</v>
      </c>
      <c r="L1" s="96" t="s">
        <v>170</v>
      </c>
      <c r="M1" s="97" t="s">
        <v>171</v>
      </c>
      <c r="O1" s="70" t="s">
        <v>30</v>
      </c>
    </row>
    <row r="2" spans="1:15" ht="15" customHeight="1" x14ac:dyDescent="0.3">
      <c r="A2" s="50" t="s">
        <v>172</v>
      </c>
      <c r="B2" s="41">
        <v>0.82</v>
      </c>
      <c r="C2" s="42">
        <f t="shared" ref="C2:C34" si="0">1-B2-D2-H2</f>
        <v>0.18000000000000005</v>
      </c>
      <c r="D2" s="43">
        <v>0</v>
      </c>
      <c r="E2" s="44">
        <v>0.93600000000000005</v>
      </c>
      <c r="F2" s="42">
        <f t="shared" ref="F2:F34" si="1">1-E2-G2-I2</f>
        <v>6.3999999999999946E-2</v>
      </c>
      <c r="G2" s="43">
        <v>0</v>
      </c>
      <c r="H2" s="99">
        <v>0</v>
      </c>
      <c r="I2" s="99">
        <v>0</v>
      </c>
      <c r="J2" s="11"/>
      <c r="K2" s="100">
        <f t="shared" ref="K2:K12" si="2">ROUND(SUM(1-$B2-$C2-$D2-$H2),12)</f>
        <v>0</v>
      </c>
      <c r="L2" s="100">
        <f t="shared" ref="L2:L34" si="3">ROUND(SUM(1-$E2-$F2-$G2-$I2),12)</f>
        <v>0</v>
      </c>
      <c r="M2" s="101">
        <f t="shared" ref="M2:M34" si="4">E2/B2</f>
        <v>1.1414634146341465</v>
      </c>
      <c r="O2" s="98" t="s">
        <v>201</v>
      </c>
    </row>
    <row r="3" spans="1:15" ht="15" customHeight="1" x14ac:dyDescent="0.3">
      <c r="A3" s="49" t="s">
        <v>259</v>
      </c>
      <c r="B3" s="45">
        <v>0.3</v>
      </c>
      <c r="C3" s="102">
        <v>0.7</v>
      </c>
      <c r="D3" s="46">
        <v>0</v>
      </c>
      <c r="E3" s="47">
        <v>0.5</v>
      </c>
      <c r="F3" s="102">
        <v>0.5</v>
      </c>
      <c r="G3" s="46">
        <v>0</v>
      </c>
      <c r="H3" s="103">
        <v>0</v>
      </c>
      <c r="I3" s="103">
        <v>0</v>
      </c>
      <c r="J3" s="11"/>
      <c r="K3" s="100"/>
      <c r="L3" s="100"/>
      <c r="M3" s="101"/>
    </row>
    <row r="4" spans="1:15" ht="15" customHeight="1" x14ac:dyDescent="0.3">
      <c r="A4" s="49" t="s">
        <v>213</v>
      </c>
      <c r="B4" s="45">
        <v>0.69</v>
      </c>
      <c r="C4" s="102">
        <v>0.31000000000000005</v>
      </c>
      <c r="D4" s="46">
        <v>0</v>
      </c>
      <c r="E4" s="47">
        <v>0.88</v>
      </c>
      <c r="F4" s="102">
        <f t="shared" si="1"/>
        <v>0.12</v>
      </c>
      <c r="G4" s="46">
        <v>0</v>
      </c>
      <c r="H4" s="103">
        <v>0</v>
      </c>
      <c r="I4" s="103">
        <v>0</v>
      </c>
      <c r="J4" s="11"/>
      <c r="K4" s="100">
        <f t="shared" si="2"/>
        <v>0</v>
      </c>
      <c r="L4" s="100">
        <f t="shared" si="3"/>
        <v>0</v>
      </c>
      <c r="M4" s="101">
        <f t="shared" si="4"/>
        <v>1.2753623188405798</v>
      </c>
      <c r="O4" s="98" t="s">
        <v>214</v>
      </c>
    </row>
    <row r="5" spans="1:15" ht="15" customHeight="1" x14ac:dyDescent="0.3">
      <c r="A5" s="49" t="s">
        <v>233</v>
      </c>
      <c r="B5" s="45">
        <v>0.6</v>
      </c>
      <c r="C5" s="102">
        <f t="shared" si="0"/>
        <v>0.4</v>
      </c>
      <c r="D5" s="46">
        <v>0</v>
      </c>
      <c r="E5" s="47">
        <v>0.88</v>
      </c>
      <c r="F5" s="102">
        <f t="shared" si="1"/>
        <v>0.12</v>
      </c>
      <c r="G5" s="46">
        <v>0</v>
      </c>
      <c r="H5" s="103">
        <v>0</v>
      </c>
      <c r="I5" s="103">
        <v>0</v>
      </c>
      <c r="J5" s="11"/>
      <c r="K5" s="100">
        <f t="shared" si="2"/>
        <v>0</v>
      </c>
      <c r="L5" s="100">
        <f t="shared" si="3"/>
        <v>0</v>
      </c>
      <c r="M5" s="101">
        <f t="shared" si="4"/>
        <v>1.4666666666666668</v>
      </c>
      <c r="O5" s="98" t="s">
        <v>234</v>
      </c>
    </row>
    <row r="6" spans="1:15" ht="15" customHeight="1" x14ac:dyDescent="0.3">
      <c r="A6" s="49" t="s">
        <v>173</v>
      </c>
      <c r="B6" s="45">
        <v>0.88</v>
      </c>
      <c r="C6" s="102">
        <f t="shared" si="0"/>
        <v>0.12</v>
      </c>
      <c r="D6" s="46">
        <v>0</v>
      </c>
      <c r="E6" s="47">
        <v>0.96</v>
      </c>
      <c r="F6" s="102">
        <f t="shared" si="1"/>
        <v>4.0000000000000036E-2</v>
      </c>
      <c r="G6" s="46">
        <v>0</v>
      </c>
      <c r="H6" s="48">
        <v>0</v>
      </c>
      <c r="I6" s="48">
        <v>0</v>
      </c>
      <c r="K6" s="100">
        <f t="shared" si="2"/>
        <v>0</v>
      </c>
      <c r="L6" s="100">
        <f t="shared" si="3"/>
        <v>0</v>
      </c>
      <c r="M6" s="101">
        <f t="shared" si="4"/>
        <v>1.0909090909090908</v>
      </c>
      <c r="O6" s="98" t="s">
        <v>202</v>
      </c>
    </row>
    <row r="7" spans="1:15" ht="15" customHeight="1" x14ac:dyDescent="0.3">
      <c r="A7" s="49" t="s">
        <v>174</v>
      </c>
      <c r="B7" s="45">
        <v>0.03</v>
      </c>
      <c r="C7" s="102">
        <f t="shared" si="0"/>
        <v>0.12</v>
      </c>
      <c r="D7" s="46">
        <v>0</v>
      </c>
      <c r="E7" s="47">
        <v>0.23</v>
      </c>
      <c r="F7" s="102">
        <f t="shared" si="1"/>
        <v>0.12</v>
      </c>
      <c r="G7" s="46">
        <v>0</v>
      </c>
      <c r="H7" s="103">
        <v>0.85</v>
      </c>
      <c r="I7" s="103">
        <v>0.65</v>
      </c>
      <c r="J7" s="11"/>
      <c r="K7" s="100">
        <f t="shared" si="2"/>
        <v>0</v>
      </c>
      <c r="L7" s="100">
        <f t="shared" si="3"/>
        <v>0</v>
      </c>
      <c r="M7" s="101">
        <f t="shared" si="4"/>
        <v>7.666666666666667</v>
      </c>
      <c r="O7" s="98" t="s">
        <v>203</v>
      </c>
    </row>
    <row r="8" spans="1:15" ht="15" customHeight="1" x14ac:dyDescent="0.3">
      <c r="A8" s="49" t="s">
        <v>175</v>
      </c>
      <c r="B8" s="45">
        <v>0.08</v>
      </c>
      <c r="C8" s="102">
        <f t="shared" si="0"/>
        <v>0.12</v>
      </c>
      <c r="D8" s="46">
        <v>0</v>
      </c>
      <c r="E8" s="47">
        <v>0.34</v>
      </c>
      <c r="F8" s="102">
        <f t="shared" si="1"/>
        <v>5.9999999999999942E-2</v>
      </c>
      <c r="G8" s="46">
        <v>0</v>
      </c>
      <c r="H8" s="103">
        <v>0.8</v>
      </c>
      <c r="I8" s="103">
        <v>0.6</v>
      </c>
      <c r="J8" s="11"/>
      <c r="K8" s="100">
        <f t="shared" si="2"/>
        <v>0</v>
      </c>
      <c r="L8" s="100">
        <f t="shared" si="3"/>
        <v>0</v>
      </c>
      <c r="M8" s="101">
        <f t="shared" si="4"/>
        <v>4.25</v>
      </c>
      <c r="O8" s="11" t="s">
        <v>204</v>
      </c>
    </row>
    <row r="9" spans="1:15" ht="15" customHeight="1" x14ac:dyDescent="0.3">
      <c r="A9" s="49" t="s">
        <v>176</v>
      </c>
      <c r="B9" s="45">
        <v>0.15</v>
      </c>
      <c r="C9" s="102">
        <f t="shared" si="0"/>
        <v>0.85</v>
      </c>
      <c r="D9" s="46">
        <v>0</v>
      </c>
      <c r="E9" s="47">
        <v>0.5</v>
      </c>
      <c r="F9" s="102">
        <f t="shared" si="1"/>
        <v>0.5</v>
      </c>
      <c r="G9" s="46">
        <v>0</v>
      </c>
      <c r="H9" s="103">
        <v>0</v>
      </c>
      <c r="I9" s="103">
        <v>0</v>
      </c>
      <c r="J9" s="11"/>
      <c r="K9" s="100">
        <f t="shared" si="2"/>
        <v>0</v>
      </c>
      <c r="L9" s="100">
        <f t="shared" si="3"/>
        <v>0</v>
      </c>
      <c r="M9" s="101">
        <f t="shared" si="4"/>
        <v>3.3333333333333335</v>
      </c>
      <c r="O9" s="71" t="s">
        <v>205</v>
      </c>
    </row>
    <row r="10" spans="1:15" ht="15" customHeight="1" x14ac:dyDescent="0.3">
      <c r="A10" s="49" t="s">
        <v>177</v>
      </c>
      <c r="B10" s="45">
        <v>3.5000000000000003E-2</v>
      </c>
      <c r="C10" s="102">
        <f t="shared" si="0"/>
        <v>0.14500000000000002</v>
      </c>
      <c r="D10" s="46">
        <v>0</v>
      </c>
      <c r="E10" s="47">
        <v>0.14000000000000001</v>
      </c>
      <c r="F10" s="102">
        <f t="shared" si="1"/>
        <v>0.13</v>
      </c>
      <c r="G10" s="46">
        <v>0</v>
      </c>
      <c r="H10" s="103">
        <v>0.82</v>
      </c>
      <c r="I10" s="103">
        <v>0.73</v>
      </c>
      <c r="K10" s="100">
        <f t="shared" si="2"/>
        <v>0</v>
      </c>
      <c r="L10" s="100">
        <f t="shared" si="3"/>
        <v>0</v>
      </c>
      <c r="M10" s="101">
        <f t="shared" si="4"/>
        <v>4</v>
      </c>
      <c r="O10" s="98" t="s">
        <v>206</v>
      </c>
    </row>
    <row r="11" spans="1:15" ht="15" customHeight="1" x14ac:dyDescent="0.3">
      <c r="A11" s="49" t="s">
        <v>178</v>
      </c>
      <c r="B11" s="45">
        <v>0.1</v>
      </c>
      <c r="C11" s="102">
        <f t="shared" si="0"/>
        <v>0.4</v>
      </c>
      <c r="D11" s="46">
        <v>0</v>
      </c>
      <c r="E11" s="47">
        <v>0.4</v>
      </c>
      <c r="F11" s="102">
        <f t="shared" si="1"/>
        <v>9.9999999999999978E-2</v>
      </c>
      <c r="G11" s="46">
        <v>0</v>
      </c>
      <c r="H11" s="103">
        <v>0.5</v>
      </c>
      <c r="I11" s="103">
        <v>0.5</v>
      </c>
      <c r="K11" s="100">
        <f t="shared" si="2"/>
        <v>0</v>
      </c>
      <c r="L11" s="100">
        <f t="shared" si="3"/>
        <v>0</v>
      </c>
      <c r="M11" s="101">
        <f t="shared" si="4"/>
        <v>4</v>
      </c>
      <c r="O11" s="71" t="s">
        <v>205</v>
      </c>
    </row>
    <row r="12" spans="1:15" ht="15" customHeight="1" x14ac:dyDescent="0.3">
      <c r="A12" s="49" t="s">
        <v>179</v>
      </c>
      <c r="B12" s="45">
        <v>0.21</v>
      </c>
      <c r="C12" s="102">
        <f t="shared" si="0"/>
        <v>0.79</v>
      </c>
      <c r="D12" s="46">
        <v>0</v>
      </c>
      <c r="E12" s="47">
        <v>0.7</v>
      </c>
      <c r="F12" s="102">
        <f t="shared" si="1"/>
        <v>0.30000000000000004</v>
      </c>
      <c r="G12" s="46">
        <v>0</v>
      </c>
      <c r="H12" s="103">
        <v>0</v>
      </c>
      <c r="I12" s="103">
        <v>0</v>
      </c>
      <c r="K12" s="100">
        <f t="shared" si="2"/>
        <v>0</v>
      </c>
      <c r="L12" s="100">
        <f t="shared" si="3"/>
        <v>0</v>
      </c>
      <c r="M12" s="101">
        <f>E12/B12</f>
        <v>3.333333333333333</v>
      </c>
      <c r="O12" s="71" t="s">
        <v>207</v>
      </c>
    </row>
    <row r="13" spans="1:15" ht="15" customHeight="1" x14ac:dyDescent="0.3">
      <c r="A13" s="49" t="s">
        <v>180</v>
      </c>
      <c r="B13" s="45">
        <v>0.54</v>
      </c>
      <c r="C13" s="102">
        <f t="shared" si="0"/>
        <v>0.45999999999999996</v>
      </c>
      <c r="D13" s="46">
        <v>0</v>
      </c>
      <c r="E13" s="47">
        <v>0.68</v>
      </c>
      <c r="F13" s="102">
        <f t="shared" si="1"/>
        <v>0.31999999999999995</v>
      </c>
      <c r="G13" s="46">
        <v>0</v>
      </c>
      <c r="H13" s="103">
        <v>0</v>
      </c>
      <c r="I13" s="103">
        <v>0</v>
      </c>
      <c r="K13" s="100">
        <f t="shared" ref="K13:K34" si="5">ROUND(SUM(1-$B13-$C13-$D13-$H13),12)</f>
        <v>0</v>
      </c>
      <c r="L13" s="100">
        <f t="shared" si="3"/>
        <v>0</v>
      </c>
      <c r="M13" s="101">
        <f t="shared" si="4"/>
        <v>1.2592592592592593</v>
      </c>
      <c r="O13" s="11" t="s">
        <v>204</v>
      </c>
    </row>
    <row r="14" spans="1:15" ht="15" customHeight="1" x14ac:dyDescent="0.3">
      <c r="A14" s="49" t="s">
        <v>181</v>
      </c>
      <c r="B14" s="45">
        <v>0.9</v>
      </c>
      <c r="C14" s="102">
        <f t="shared" si="0"/>
        <v>9.9999999999999978E-2</v>
      </c>
      <c r="D14" s="46">
        <v>0</v>
      </c>
      <c r="E14" s="47">
        <v>0.9</v>
      </c>
      <c r="F14" s="102">
        <f t="shared" si="1"/>
        <v>9.9999999999999978E-2</v>
      </c>
      <c r="G14" s="46">
        <v>0</v>
      </c>
      <c r="H14" s="103">
        <v>0</v>
      </c>
      <c r="I14" s="103">
        <v>0</v>
      </c>
      <c r="K14" s="100">
        <f t="shared" si="5"/>
        <v>0</v>
      </c>
      <c r="L14" s="100">
        <f t="shared" si="3"/>
        <v>0</v>
      </c>
      <c r="M14" s="101">
        <f t="shared" si="4"/>
        <v>1</v>
      </c>
      <c r="O14" s="71" t="s">
        <v>208</v>
      </c>
    </row>
    <row r="15" spans="1:15" ht="15" customHeight="1" x14ac:dyDescent="0.3">
      <c r="A15" s="49" t="s">
        <v>182</v>
      </c>
      <c r="B15" s="45">
        <v>0.8</v>
      </c>
      <c r="C15" s="102">
        <f t="shared" si="0"/>
        <v>0.19999999999999996</v>
      </c>
      <c r="D15" s="46">
        <v>0</v>
      </c>
      <c r="E15" s="47">
        <v>0.27</v>
      </c>
      <c r="F15" s="102">
        <f t="shared" si="1"/>
        <v>0.73</v>
      </c>
      <c r="G15" s="46">
        <v>0</v>
      </c>
      <c r="H15" s="103">
        <v>0</v>
      </c>
      <c r="I15" s="103">
        <v>0</v>
      </c>
      <c r="K15" s="100">
        <f>ROUND(SUM(1-$B15-$C15-$D15-$H15),12)</f>
        <v>0</v>
      </c>
      <c r="L15" s="100">
        <f>ROUND(SUM(1-$E15-$F15-$G15-$I15),12)</f>
        <v>0</v>
      </c>
      <c r="M15" s="101">
        <f>E15/B15</f>
        <v>0.33750000000000002</v>
      </c>
      <c r="O15" s="11" t="s">
        <v>209</v>
      </c>
    </row>
    <row r="16" spans="1:15" ht="15" customHeight="1" thickBot="1" x14ac:dyDescent="0.35">
      <c r="A16" s="49" t="s">
        <v>183</v>
      </c>
      <c r="B16" s="45">
        <v>0.05</v>
      </c>
      <c r="C16" s="102">
        <f t="shared" si="0"/>
        <v>0.95</v>
      </c>
      <c r="D16" s="46">
        <v>0</v>
      </c>
      <c r="E16" s="47">
        <v>0.15</v>
      </c>
      <c r="F16" s="102">
        <f t="shared" si="1"/>
        <v>0.85</v>
      </c>
      <c r="G16" s="46">
        <v>0</v>
      </c>
      <c r="H16" s="103">
        <v>0</v>
      </c>
      <c r="I16" s="103">
        <v>0</v>
      </c>
      <c r="K16" s="100">
        <f t="shared" ref="K16" si="6">ROUND(SUM(1-$B16-$C16-$D16-$H16),12)</f>
        <v>0</v>
      </c>
      <c r="L16" s="100">
        <f t="shared" ref="L16" si="7">ROUND(SUM(1-$E16-$F16-$G16-$I16),12)</f>
        <v>0</v>
      </c>
      <c r="M16" s="101">
        <f t="shared" ref="M16:M18" si="8">E16/B16</f>
        <v>2.9999999999999996</v>
      </c>
      <c r="O16" s="98" t="s">
        <v>55</v>
      </c>
    </row>
    <row r="17" spans="1:15" ht="15" customHeight="1" x14ac:dyDescent="0.3">
      <c r="A17" s="50" t="s">
        <v>223</v>
      </c>
      <c r="B17" s="41">
        <v>0.01</v>
      </c>
      <c r="C17" s="42">
        <f t="shared" si="0"/>
        <v>8.9999999999999969E-2</v>
      </c>
      <c r="D17" s="43">
        <v>0.9</v>
      </c>
      <c r="E17" s="44">
        <v>0.01</v>
      </c>
      <c r="F17" s="42">
        <f t="shared" si="1"/>
        <v>8.9999999999999969E-2</v>
      </c>
      <c r="G17" s="43">
        <v>0.9</v>
      </c>
      <c r="H17" s="99">
        <v>0</v>
      </c>
      <c r="I17" s="99">
        <v>0</v>
      </c>
      <c r="K17" s="100">
        <f t="shared" si="5"/>
        <v>0</v>
      </c>
      <c r="L17" s="100">
        <f t="shared" si="3"/>
        <v>0</v>
      </c>
      <c r="M17" s="101">
        <f t="shared" si="8"/>
        <v>1</v>
      </c>
      <c r="O17" s="11" t="s">
        <v>215</v>
      </c>
    </row>
    <row r="18" spans="1:15" ht="15" customHeight="1" x14ac:dyDescent="0.3">
      <c r="A18" s="49" t="s">
        <v>224</v>
      </c>
      <c r="B18" s="45">
        <v>0.01</v>
      </c>
      <c r="C18" s="102">
        <f t="shared" si="0"/>
        <v>8.9999999999999969E-2</v>
      </c>
      <c r="D18" s="46">
        <v>0.9</v>
      </c>
      <c r="E18" s="47">
        <v>0.01</v>
      </c>
      <c r="F18" s="102">
        <f t="shared" si="1"/>
        <v>8.9999999999999969E-2</v>
      </c>
      <c r="G18" s="46">
        <v>0.9</v>
      </c>
      <c r="H18" s="103">
        <v>0</v>
      </c>
      <c r="I18" s="103">
        <v>0</v>
      </c>
      <c r="K18" s="100">
        <f t="shared" si="5"/>
        <v>0</v>
      </c>
      <c r="L18" s="100">
        <f t="shared" si="3"/>
        <v>0</v>
      </c>
      <c r="M18" s="101">
        <f t="shared" si="8"/>
        <v>1</v>
      </c>
      <c r="O18" s="11" t="s">
        <v>215</v>
      </c>
    </row>
    <row r="19" spans="1:15" ht="15" customHeight="1" x14ac:dyDescent="0.3">
      <c r="A19" s="49" t="s">
        <v>225</v>
      </c>
      <c r="B19" s="45">
        <v>0.01</v>
      </c>
      <c r="C19" s="102">
        <f t="shared" si="0"/>
        <v>8.9999999999999969E-2</v>
      </c>
      <c r="D19" s="46">
        <v>0.9</v>
      </c>
      <c r="E19" s="47">
        <v>0.01</v>
      </c>
      <c r="F19" s="102">
        <f t="shared" si="1"/>
        <v>8.9999999999999969E-2</v>
      </c>
      <c r="G19" s="46">
        <v>0.9</v>
      </c>
      <c r="H19" s="103">
        <v>0</v>
      </c>
      <c r="I19" s="103">
        <v>0</v>
      </c>
      <c r="K19" s="100">
        <f t="shared" si="5"/>
        <v>0</v>
      </c>
      <c r="L19" s="100">
        <f t="shared" si="3"/>
        <v>0</v>
      </c>
      <c r="M19" s="101">
        <f t="shared" si="4"/>
        <v>1</v>
      </c>
      <c r="O19" s="11" t="s">
        <v>215</v>
      </c>
    </row>
    <row r="20" spans="1:15" ht="15" customHeight="1" x14ac:dyDescent="0.3">
      <c r="A20" s="49" t="s">
        <v>226</v>
      </c>
      <c r="B20" s="45">
        <v>0.01</v>
      </c>
      <c r="C20" s="102">
        <f t="shared" si="0"/>
        <v>8.9999999999999969E-2</v>
      </c>
      <c r="D20" s="46">
        <v>0.9</v>
      </c>
      <c r="E20" s="47">
        <v>0.01</v>
      </c>
      <c r="F20" s="102">
        <f t="shared" si="1"/>
        <v>8.9999999999999969E-2</v>
      </c>
      <c r="G20" s="46">
        <v>0.9</v>
      </c>
      <c r="H20" s="103">
        <v>0</v>
      </c>
      <c r="I20" s="103">
        <v>0</v>
      </c>
      <c r="K20" s="100">
        <f t="shared" si="5"/>
        <v>0</v>
      </c>
      <c r="L20" s="100">
        <f t="shared" si="3"/>
        <v>0</v>
      </c>
      <c r="M20" s="101">
        <f t="shared" si="4"/>
        <v>1</v>
      </c>
      <c r="O20" s="11" t="s">
        <v>215</v>
      </c>
    </row>
    <row r="21" spans="1:15" ht="15" customHeight="1" x14ac:dyDescent="0.3">
      <c r="A21" s="49" t="s">
        <v>227</v>
      </c>
      <c r="B21" s="45">
        <v>0.01</v>
      </c>
      <c r="C21" s="102">
        <f t="shared" si="0"/>
        <v>8.9999999999999969E-2</v>
      </c>
      <c r="D21" s="46">
        <v>0.9</v>
      </c>
      <c r="E21" s="47">
        <v>0.01</v>
      </c>
      <c r="F21" s="102">
        <f t="shared" si="1"/>
        <v>8.9999999999999969E-2</v>
      </c>
      <c r="G21" s="46">
        <v>0.9</v>
      </c>
      <c r="H21" s="103">
        <v>0</v>
      </c>
      <c r="I21" s="103">
        <v>0</v>
      </c>
      <c r="K21" s="100">
        <f t="shared" si="5"/>
        <v>0</v>
      </c>
      <c r="L21" s="100">
        <f t="shared" si="3"/>
        <v>0</v>
      </c>
      <c r="M21" s="101">
        <f t="shared" si="4"/>
        <v>1</v>
      </c>
      <c r="O21" s="11" t="s">
        <v>215</v>
      </c>
    </row>
    <row r="22" spans="1:15" ht="15" customHeight="1" x14ac:dyDescent="0.3">
      <c r="A22" s="49" t="s">
        <v>228</v>
      </c>
      <c r="B22" s="45">
        <v>0.01</v>
      </c>
      <c r="C22" s="102">
        <f t="shared" si="0"/>
        <v>8.9999999999999969E-2</v>
      </c>
      <c r="D22" s="46">
        <v>0.9</v>
      </c>
      <c r="E22" s="47">
        <v>0.01</v>
      </c>
      <c r="F22" s="102">
        <f t="shared" si="1"/>
        <v>8.9999999999999969E-2</v>
      </c>
      <c r="G22" s="46">
        <v>0.9</v>
      </c>
      <c r="H22" s="103">
        <v>0</v>
      </c>
      <c r="I22" s="103">
        <v>0</v>
      </c>
      <c r="K22" s="100">
        <f t="shared" si="5"/>
        <v>0</v>
      </c>
      <c r="L22" s="100">
        <f t="shared" si="3"/>
        <v>0</v>
      </c>
      <c r="M22" s="101">
        <f t="shared" si="4"/>
        <v>1</v>
      </c>
      <c r="O22" s="11" t="s">
        <v>215</v>
      </c>
    </row>
    <row r="23" spans="1:15" ht="15" customHeight="1" x14ac:dyDescent="0.3">
      <c r="A23" s="49" t="s">
        <v>229</v>
      </c>
      <c r="B23" s="45">
        <v>0.01</v>
      </c>
      <c r="C23" s="102">
        <f t="shared" si="0"/>
        <v>8.9999999999999969E-2</v>
      </c>
      <c r="D23" s="46">
        <v>0.9</v>
      </c>
      <c r="E23" s="47">
        <v>0.01</v>
      </c>
      <c r="F23" s="102">
        <f t="shared" si="1"/>
        <v>8.9999999999999969E-2</v>
      </c>
      <c r="G23" s="46">
        <v>0.9</v>
      </c>
      <c r="H23" s="103">
        <v>0</v>
      </c>
      <c r="I23" s="103">
        <v>0</v>
      </c>
      <c r="K23" s="100">
        <f t="shared" si="5"/>
        <v>0</v>
      </c>
      <c r="L23" s="100">
        <f t="shared" si="3"/>
        <v>0</v>
      </c>
      <c r="M23" s="101">
        <f t="shared" si="4"/>
        <v>1</v>
      </c>
      <c r="O23" s="11" t="s">
        <v>215</v>
      </c>
    </row>
    <row r="24" spans="1:15" ht="15" customHeight="1" x14ac:dyDescent="0.3">
      <c r="A24" s="49" t="s">
        <v>217</v>
      </c>
      <c r="B24" s="45">
        <v>0.01</v>
      </c>
      <c r="C24" s="102">
        <v>8.9999999999999969E-2</v>
      </c>
      <c r="D24" s="46">
        <v>0.9</v>
      </c>
      <c r="E24" s="47">
        <v>0.01</v>
      </c>
      <c r="F24" s="102">
        <v>8.9999999999999969E-2</v>
      </c>
      <c r="G24" s="46">
        <v>0.9</v>
      </c>
      <c r="H24" s="103">
        <v>0</v>
      </c>
      <c r="I24" s="103">
        <v>0</v>
      </c>
      <c r="K24" s="100">
        <v>0</v>
      </c>
      <c r="L24" s="100">
        <v>0</v>
      </c>
      <c r="M24" s="101">
        <v>1</v>
      </c>
      <c r="O24" s="11" t="s">
        <v>215</v>
      </c>
    </row>
    <row r="25" spans="1:15" ht="15" customHeight="1" thickBot="1" x14ac:dyDescent="0.35">
      <c r="A25" s="49" t="s">
        <v>230</v>
      </c>
      <c r="B25" s="45">
        <v>0.01</v>
      </c>
      <c r="C25" s="102">
        <f t="shared" si="0"/>
        <v>8.9999999999999969E-2</v>
      </c>
      <c r="D25" s="46">
        <v>0.9</v>
      </c>
      <c r="E25" s="47">
        <v>0.01</v>
      </c>
      <c r="F25" s="102">
        <f t="shared" si="1"/>
        <v>8.9999999999999969E-2</v>
      </c>
      <c r="G25" s="46">
        <v>0.9</v>
      </c>
      <c r="H25" s="103">
        <v>0</v>
      </c>
      <c r="I25" s="103">
        <v>0</v>
      </c>
      <c r="K25" s="100">
        <f t="shared" si="5"/>
        <v>0</v>
      </c>
      <c r="L25" s="100">
        <f t="shared" si="3"/>
        <v>0</v>
      </c>
      <c r="M25" s="101">
        <f t="shared" si="4"/>
        <v>1</v>
      </c>
      <c r="O25" s="11" t="s">
        <v>215</v>
      </c>
    </row>
    <row r="26" spans="1:15" ht="15" customHeight="1" thickBot="1" x14ac:dyDescent="0.35">
      <c r="A26" s="84" t="s">
        <v>218</v>
      </c>
      <c r="B26" s="85">
        <v>0.88</v>
      </c>
      <c r="C26" s="86">
        <f t="shared" si="0"/>
        <v>0.12</v>
      </c>
      <c r="D26" s="87">
        <v>0</v>
      </c>
      <c r="E26" s="88">
        <v>0.96</v>
      </c>
      <c r="F26" s="86">
        <f t="shared" si="1"/>
        <v>4.0000000000000036E-2</v>
      </c>
      <c r="G26" s="87">
        <v>0</v>
      </c>
      <c r="H26" s="89">
        <v>0</v>
      </c>
      <c r="I26" s="89">
        <v>0</v>
      </c>
      <c r="K26" s="100">
        <f t="shared" si="5"/>
        <v>0</v>
      </c>
      <c r="L26" s="100">
        <f t="shared" si="3"/>
        <v>0</v>
      </c>
      <c r="M26" s="101">
        <f t="shared" si="4"/>
        <v>1.0909090909090908</v>
      </c>
      <c r="O26" s="11" t="s">
        <v>215</v>
      </c>
    </row>
    <row r="27" spans="1:15" ht="15" customHeight="1" x14ac:dyDescent="0.3">
      <c r="A27" s="50" t="s">
        <v>184</v>
      </c>
      <c r="B27" s="41">
        <v>0.03</v>
      </c>
      <c r="C27" s="42">
        <f t="shared" si="0"/>
        <v>0.97</v>
      </c>
      <c r="D27" s="43">
        <v>0</v>
      </c>
      <c r="E27" s="44">
        <v>0.3</v>
      </c>
      <c r="F27" s="42">
        <f t="shared" si="1"/>
        <v>0.7</v>
      </c>
      <c r="G27" s="43">
        <v>0</v>
      </c>
      <c r="H27" s="99">
        <v>0</v>
      </c>
      <c r="I27" s="99">
        <v>0</v>
      </c>
      <c r="K27" s="100">
        <f t="shared" si="5"/>
        <v>0</v>
      </c>
      <c r="L27" s="100">
        <f t="shared" si="3"/>
        <v>0</v>
      </c>
      <c r="M27" s="101">
        <f t="shared" si="4"/>
        <v>10</v>
      </c>
      <c r="O27" s="72" t="s">
        <v>210</v>
      </c>
    </row>
    <row r="28" spans="1:15" ht="15" customHeight="1" x14ac:dyDescent="0.3">
      <c r="A28" s="49" t="s">
        <v>185</v>
      </c>
      <c r="B28" s="45">
        <v>0.03</v>
      </c>
      <c r="C28" s="102">
        <f t="shared" si="0"/>
        <v>0.12</v>
      </c>
      <c r="D28" s="46">
        <v>0</v>
      </c>
      <c r="E28" s="47">
        <v>0.23</v>
      </c>
      <c r="F28" s="102">
        <f t="shared" si="1"/>
        <v>0.12</v>
      </c>
      <c r="G28" s="46">
        <v>0</v>
      </c>
      <c r="H28" s="103">
        <v>0.85</v>
      </c>
      <c r="I28" s="103">
        <v>0.65</v>
      </c>
      <c r="K28" s="100">
        <f t="shared" si="5"/>
        <v>0</v>
      </c>
      <c r="L28" s="100">
        <f t="shared" si="3"/>
        <v>0</v>
      </c>
      <c r="M28" s="101">
        <f t="shared" si="4"/>
        <v>7.666666666666667</v>
      </c>
      <c r="O28" s="72"/>
    </row>
    <row r="29" spans="1:15" ht="15" customHeight="1" x14ac:dyDescent="0.3">
      <c r="A29" s="49" t="s">
        <v>235</v>
      </c>
      <c r="B29" s="45">
        <v>0.05</v>
      </c>
      <c r="C29" s="102">
        <f t="shared" si="0"/>
        <v>9.9999999999999978E-2</v>
      </c>
      <c r="D29" s="46">
        <v>0</v>
      </c>
      <c r="E29" s="47">
        <v>0.23</v>
      </c>
      <c r="F29" s="102">
        <f t="shared" si="1"/>
        <v>0.12</v>
      </c>
      <c r="G29" s="46">
        <v>0</v>
      </c>
      <c r="H29" s="103">
        <v>0.85</v>
      </c>
      <c r="I29" s="103">
        <v>0.65</v>
      </c>
      <c r="K29" s="100">
        <f t="shared" si="5"/>
        <v>0</v>
      </c>
      <c r="L29" s="100">
        <f t="shared" si="3"/>
        <v>0</v>
      </c>
      <c r="M29" s="101">
        <f t="shared" si="4"/>
        <v>4.5999999999999996</v>
      </c>
      <c r="O29" s="11" t="s">
        <v>236</v>
      </c>
    </row>
    <row r="30" spans="1:15" ht="15" customHeight="1" x14ac:dyDescent="0.3">
      <c r="A30" s="49" t="s">
        <v>186</v>
      </c>
      <c r="B30" s="45">
        <v>0.03</v>
      </c>
      <c r="C30" s="102">
        <f t="shared" si="0"/>
        <v>0.12</v>
      </c>
      <c r="D30" s="46">
        <v>0</v>
      </c>
      <c r="E30" s="47">
        <v>0.23</v>
      </c>
      <c r="F30" s="102">
        <f t="shared" si="1"/>
        <v>0.12</v>
      </c>
      <c r="G30" s="46">
        <v>0</v>
      </c>
      <c r="H30" s="103">
        <v>0.85</v>
      </c>
      <c r="I30" s="103">
        <v>0.65</v>
      </c>
      <c r="K30" s="100">
        <f t="shared" si="5"/>
        <v>0</v>
      </c>
      <c r="L30" s="100">
        <f t="shared" si="3"/>
        <v>0</v>
      </c>
      <c r="M30" s="101">
        <f t="shared" si="4"/>
        <v>7.666666666666667</v>
      </c>
      <c r="O30" s="72"/>
    </row>
    <row r="31" spans="1:15" ht="15" customHeight="1" x14ac:dyDescent="0.3">
      <c r="A31" s="49" t="s">
        <v>187</v>
      </c>
      <c r="B31" s="45">
        <v>0.9</v>
      </c>
      <c r="C31" s="102">
        <f t="shared" si="0"/>
        <v>9.9999999999999978E-2</v>
      </c>
      <c r="D31" s="46">
        <v>0</v>
      </c>
      <c r="E31" s="47">
        <v>0.8</v>
      </c>
      <c r="F31" s="102">
        <f t="shared" si="1"/>
        <v>0.19999999999999996</v>
      </c>
      <c r="G31" s="46">
        <v>0</v>
      </c>
      <c r="H31" s="103">
        <v>0</v>
      </c>
      <c r="I31" s="103">
        <v>0</v>
      </c>
      <c r="K31" s="100">
        <f t="shared" si="5"/>
        <v>0</v>
      </c>
      <c r="L31" s="100">
        <f t="shared" si="3"/>
        <v>0</v>
      </c>
      <c r="M31" s="101">
        <f t="shared" si="4"/>
        <v>0.88888888888888895</v>
      </c>
      <c r="O31" s="72"/>
    </row>
    <row r="32" spans="1:15" ht="15" customHeight="1" x14ac:dyDescent="0.3">
      <c r="A32" s="49" t="s">
        <v>188</v>
      </c>
      <c r="B32" s="45">
        <v>0.17</v>
      </c>
      <c r="C32" s="102">
        <f t="shared" si="0"/>
        <v>0.83</v>
      </c>
      <c r="D32" s="46">
        <v>0</v>
      </c>
      <c r="E32" s="47">
        <v>0.5</v>
      </c>
      <c r="F32" s="102">
        <f t="shared" si="1"/>
        <v>0.5</v>
      </c>
      <c r="G32" s="46">
        <v>0</v>
      </c>
      <c r="H32" s="103">
        <v>0</v>
      </c>
      <c r="I32" s="103">
        <v>0</v>
      </c>
      <c r="K32" s="100">
        <f t="shared" si="5"/>
        <v>0</v>
      </c>
      <c r="L32" s="100">
        <f t="shared" si="3"/>
        <v>0</v>
      </c>
      <c r="M32" s="101">
        <f t="shared" si="4"/>
        <v>2.9411764705882351</v>
      </c>
      <c r="O32" s="72"/>
    </row>
    <row r="33" spans="1:15" ht="15" customHeight="1" x14ac:dyDescent="0.3">
      <c r="A33" s="49" t="s">
        <v>189</v>
      </c>
      <c r="B33" s="45">
        <v>0.1</v>
      </c>
      <c r="C33" s="102">
        <f t="shared" si="0"/>
        <v>0.9</v>
      </c>
      <c r="D33" s="46">
        <v>0</v>
      </c>
      <c r="E33" s="47">
        <v>0.4</v>
      </c>
      <c r="F33" s="102">
        <f t="shared" si="1"/>
        <v>0.6</v>
      </c>
      <c r="G33" s="46">
        <v>0</v>
      </c>
      <c r="H33" s="103">
        <v>0</v>
      </c>
      <c r="I33" s="103">
        <v>0</v>
      </c>
      <c r="J33" s="11"/>
      <c r="K33" s="100">
        <f t="shared" si="5"/>
        <v>0</v>
      </c>
      <c r="L33" s="100">
        <f t="shared" si="3"/>
        <v>0</v>
      </c>
      <c r="M33" s="101">
        <f t="shared" si="4"/>
        <v>4</v>
      </c>
      <c r="O33" s="105"/>
    </row>
    <row r="34" spans="1:15" ht="15" customHeight="1" thickBot="1" x14ac:dyDescent="0.35">
      <c r="A34" s="51" t="s">
        <v>190</v>
      </c>
      <c r="B34" s="52">
        <v>0.05</v>
      </c>
      <c r="C34" s="53">
        <f t="shared" si="0"/>
        <v>0.95</v>
      </c>
      <c r="D34" s="54">
        <v>0</v>
      </c>
      <c r="E34" s="55">
        <v>0.16</v>
      </c>
      <c r="F34" s="53">
        <f t="shared" si="1"/>
        <v>0.84</v>
      </c>
      <c r="G34" s="54">
        <v>0</v>
      </c>
      <c r="H34" s="106">
        <v>0</v>
      </c>
      <c r="I34" s="106">
        <v>0</v>
      </c>
      <c r="J34" s="11"/>
      <c r="K34" s="100">
        <f t="shared" si="5"/>
        <v>0</v>
      </c>
      <c r="L34" s="100">
        <f t="shared" si="3"/>
        <v>0</v>
      </c>
      <c r="M34" s="101">
        <f t="shared" si="4"/>
        <v>3.1999999999999997</v>
      </c>
      <c r="O34" s="105"/>
    </row>
    <row r="35" spans="1:15" ht="15" customHeight="1" x14ac:dyDescent="0.25">
      <c r="A35" s="107"/>
      <c r="B35" s="108"/>
      <c r="C35" s="101"/>
      <c r="D35" s="100"/>
      <c r="E35" s="101"/>
      <c r="F35" s="101"/>
      <c r="G35" s="100"/>
      <c r="H35" s="101"/>
      <c r="I35" s="101"/>
      <c r="J35" s="11"/>
    </row>
    <row r="36" spans="1:15" ht="15" customHeight="1" x14ac:dyDescent="0.25">
      <c r="A36" s="107"/>
      <c r="B36" s="108"/>
      <c r="C36" s="101"/>
      <c r="D36" s="100"/>
      <c r="E36" s="101"/>
      <c r="F36" s="101"/>
      <c r="G36" s="100"/>
      <c r="H36" s="101"/>
      <c r="I36" s="101"/>
      <c r="J36" s="11"/>
    </row>
    <row r="37" spans="1:15" ht="15" customHeight="1" x14ac:dyDescent="0.25">
      <c r="A37" s="107"/>
      <c r="B37" s="100"/>
      <c r="C37" s="100"/>
      <c r="D37" s="100"/>
      <c r="E37" s="101"/>
      <c r="F37" s="100"/>
      <c r="G37" s="100"/>
      <c r="H37" s="100"/>
      <c r="I37" s="100"/>
    </row>
    <row r="38" spans="1:15" ht="15" customHeight="1" x14ac:dyDescent="0.25">
      <c r="A38" s="107"/>
      <c r="B38" s="108"/>
      <c r="C38" s="101"/>
      <c r="D38" s="100"/>
      <c r="E38" s="101"/>
      <c r="F38" s="101"/>
      <c r="G38" s="100"/>
      <c r="H38" s="101"/>
      <c r="I38" s="101"/>
      <c r="J38" s="11"/>
    </row>
    <row r="39" spans="1:15" ht="15" customHeight="1" x14ac:dyDescent="0.25">
      <c r="A39" s="107"/>
      <c r="B39" s="108"/>
      <c r="C39" s="101"/>
      <c r="D39" s="100"/>
      <c r="E39" s="101"/>
      <c r="F39" s="101"/>
      <c r="G39" s="100"/>
      <c r="H39" s="101"/>
      <c r="I39" s="101"/>
      <c r="J39" s="11"/>
    </row>
    <row r="40" spans="1:15" ht="15" customHeight="1" x14ac:dyDescent="0.25">
      <c r="A40" s="107"/>
      <c r="B40" s="108"/>
      <c r="C40" s="101"/>
      <c r="D40" s="100"/>
      <c r="E40" s="101"/>
      <c r="F40" s="101"/>
      <c r="G40" s="100"/>
      <c r="H40" s="101"/>
      <c r="I40" s="101"/>
      <c r="J40" s="11"/>
    </row>
    <row r="41" spans="1:15" ht="15" customHeight="1" x14ac:dyDescent="0.25">
      <c r="A41" s="107"/>
      <c r="B41" s="108"/>
      <c r="C41" s="101"/>
      <c r="D41" s="100"/>
      <c r="E41" s="101"/>
      <c r="F41" s="101"/>
      <c r="G41" s="100"/>
      <c r="H41" s="101"/>
      <c r="I41" s="101"/>
      <c r="J41" s="11"/>
    </row>
    <row r="42" spans="1:15" ht="15" customHeight="1" x14ac:dyDescent="0.25">
      <c r="A42" s="107"/>
      <c r="B42" s="108"/>
      <c r="C42" s="101"/>
      <c r="D42" s="100"/>
      <c r="E42" s="101"/>
      <c r="F42" s="101"/>
      <c r="G42" s="100"/>
      <c r="H42" s="101"/>
      <c r="I42" s="101"/>
      <c r="J42" s="11"/>
    </row>
    <row r="43" spans="1:15" ht="15" customHeight="1" x14ac:dyDescent="0.25">
      <c r="A43" s="107"/>
      <c r="B43" s="108"/>
      <c r="C43" s="101"/>
      <c r="D43" s="100"/>
      <c r="E43" s="101"/>
      <c r="F43" s="101"/>
      <c r="G43" s="100"/>
      <c r="H43" s="101"/>
      <c r="I43" s="101"/>
      <c r="J43" s="11"/>
    </row>
    <row r="44" spans="1:15" ht="15" customHeight="1" x14ac:dyDescent="0.25">
      <c r="A44" s="107"/>
      <c r="B44" s="108"/>
      <c r="C44" s="101"/>
      <c r="D44" s="100"/>
      <c r="E44" s="101"/>
      <c r="F44" s="101"/>
      <c r="G44" s="100"/>
      <c r="H44" s="101"/>
      <c r="I44" s="101"/>
      <c r="J44" s="11"/>
    </row>
    <row r="45" spans="1:15" ht="15" customHeight="1" x14ac:dyDescent="0.25">
      <c r="A45" s="107"/>
      <c r="B45" s="108"/>
      <c r="C45" s="101"/>
      <c r="D45" s="100"/>
      <c r="E45" s="101"/>
      <c r="F45" s="101"/>
      <c r="G45" s="100"/>
      <c r="H45" s="101"/>
      <c r="I45" s="101"/>
      <c r="J45" s="11"/>
    </row>
    <row r="46" spans="1:15" ht="15" customHeight="1" x14ac:dyDescent="0.25">
      <c r="A46" s="107"/>
      <c r="B46" s="108"/>
      <c r="C46" s="101"/>
      <c r="D46" s="100"/>
      <c r="E46" s="101"/>
      <c r="F46" s="101"/>
      <c r="G46" s="100"/>
      <c r="H46" s="101"/>
      <c r="I46" s="101"/>
      <c r="J46" s="11"/>
    </row>
    <row r="47" spans="1:15" ht="15" customHeight="1" x14ac:dyDescent="0.25">
      <c r="A47" s="107"/>
      <c r="B47" s="108"/>
      <c r="C47" s="101"/>
      <c r="D47" s="100"/>
      <c r="E47" s="101"/>
      <c r="F47" s="101"/>
      <c r="G47" s="100"/>
      <c r="H47" s="101"/>
      <c r="I47" s="101"/>
      <c r="J47" s="11"/>
    </row>
    <row r="48" spans="1:15" ht="15" customHeight="1" x14ac:dyDescent="0.25">
      <c r="A48" s="107"/>
      <c r="B48" s="108"/>
      <c r="C48" s="101"/>
      <c r="D48" s="100"/>
      <c r="E48" s="101"/>
      <c r="F48" s="101"/>
      <c r="G48" s="100"/>
      <c r="H48" s="101"/>
      <c r="I48" s="101"/>
      <c r="J48" s="11"/>
    </row>
    <row r="49" spans="1:10" ht="15" customHeight="1" x14ac:dyDescent="0.25">
      <c r="A49" s="107"/>
      <c r="B49" s="108"/>
      <c r="C49" s="101"/>
      <c r="D49" s="100"/>
      <c r="E49" s="101"/>
      <c r="F49" s="101"/>
      <c r="G49" s="100"/>
      <c r="H49" s="101"/>
      <c r="I49" s="101"/>
      <c r="J49" s="11"/>
    </row>
    <row r="50" spans="1:10" ht="15" customHeight="1" x14ac:dyDescent="0.25">
      <c r="A50" s="107"/>
      <c r="B50" s="108"/>
      <c r="C50" s="101"/>
      <c r="D50" s="100"/>
      <c r="E50" s="101"/>
      <c r="F50" s="101"/>
      <c r="G50" s="100"/>
      <c r="H50" s="101"/>
      <c r="I50" s="101"/>
      <c r="J50" s="11"/>
    </row>
    <row r="51" spans="1:10" ht="15" customHeight="1" x14ac:dyDescent="0.25">
      <c r="A51" s="107"/>
      <c r="B51" s="108"/>
      <c r="C51" s="101"/>
      <c r="D51" s="100"/>
      <c r="E51" s="101"/>
      <c r="F51" s="101"/>
      <c r="G51" s="100"/>
      <c r="H51" s="101"/>
      <c r="I51" s="101"/>
      <c r="J51" s="11"/>
    </row>
    <row r="52" spans="1:10" ht="15" customHeight="1" x14ac:dyDescent="0.25">
      <c r="A52" s="107"/>
      <c r="B52" s="108"/>
      <c r="C52" s="101"/>
      <c r="D52" s="100"/>
      <c r="E52" s="101"/>
      <c r="F52" s="101"/>
      <c r="G52" s="100"/>
      <c r="H52" s="101"/>
      <c r="I52" s="101"/>
      <c r="J52" s="11"/>
    </row>
    <row r="53" spans="1:10" ht="15" customHeight="1" x14ac:dyDescent="0.25">
      <c r="A53" s="107"/>
      <c r="B53" s="108"/>
      <c r="C53" s="101"/>
      <c r="D53" s="100"/>
      <c r="E53" s="101"/>
      <c r="F53" s="101"/>
      <c r="G53" s="100"/>
      <c r="H53" s="101"/>
      <c r="I53" s="101"/>
      <c r="J53" s="11"/>
    </row>
    <row r="54" spans="1:10" ht="15" customHeight="1" x14ac:dyDescent="0.25">
      <c r="A54" s="107"/>
      <c r="B54" s="108"/>
      <c r="C54" s="101"/>
      <c r="D54" s="100"/>
      <c r="E54" s="101"/>
      <c r="F54" s="101"/>
      <c r="G54" s="100"/>
      <c r="H54" s="101"/>
      <c r="I54" s="101"/>
      <c r="J54" s="11"/>
    </row>
    <row r="55" spans="1:10" ht="15" customHeight="1" x14ac:dyDescent="0.25">
      <c r="A55" s="107"/>
      <c r="B55" s="108"/>
      <c r="C55" s="101"/>
      <c r="D55" s="100"/>
      <c r="E55" s="101"/>
      <c r="F55" s="101"/>
      <c r="G55" s="100"/>
      <c r="H55" s="101"/>
      <c r="I55" s="101"/>
      <c r="J55" s="11"/>
    </row>
    <row r="56" spans="1:10" ht="15" customHeight="1" x14ac:dyDescent="0.25">
      <c r="A56" s="107"/>
      <c r="B56" s="108"/>
      <c r="C56" s="101"/>
      <c r="D56" s="100"/>
      <c r="E56" s="101"/>
      <c r="F56" s="101"/>
      <c r="G56" s="100"/>
      <c r="H56" s="101"/>
      <c r="I56" s="101"/>
      <c r="J56" s="11"/>
    </row>
    <row r="57" spans="1:10" ht="15" customHeight="1" x14ac:dyDescent="0.25">
      <c r="A57" s="107"/>
      <c r="B57" s="108"/>
      <c r="C57" s="101"/>
      <c r="D57" s="100"/>
      <c r="E57" s="101"/>
      <c r="F57" s="101"/>
      <c r="G57" s="100"/>
      <c r="H57" s="101"/>
      <c r="I57" s="101"/>
      <c r="J57" s="11"/>
    </row>
    <row r="58" spans="1:10" ht="15" customHeight="1" x14ac:dyDescent="0.25">
      <c r="A58" s="107"/>
      <c r="B58" s="108"/>
      <c r="C58" s="101"/>
      <c r="D58" s="100"/>
      <c r="E58" s="101"/>
      <c r="F58" s="101"/>
      <c r="G58" s="100"/>
      <c r="H58" s="101"/>
      <c r="I58" s="101"/>
      <c r="J58" s="11"/>
    </row>
    <row r="59" spans="1:10" ht="15" customHeight="1" x14ac:dyDescent="0.25">
      <c r="A59" s="107"/>
      <c r="B59" s="108"/>
      <c r="C59" s="101"/>
      <c r="D59" s="100"/>
      <c r="E59" s="101"/>
      <c r="F59" s="101"/>
      <c r="G59" s="100"/>
      <c r="H59" s="101"/>
      <c r="I59" s="101"/>
      <c r="J59" s="11"/>
    </row>
    <row r="60" spans="1:10" ht="15" customHeight="1" x14ac:dyDescent="0.25">
      <c r="A60" s="107"/>
      <c r="B60" s="108"/>
      <c r="C60" s="101"/>
      <c r="D60" s="100"/>
      <c r="E60" s="101"/>
      <c r="F60" s="101"/>
      <c r="G60" s="100"/>
      <c r="H60" s="101"/>
      <c r="I60" s="101"/>
      <c r="J60" s="11"/>
    </row>
    <row r="61" spans="1:10" ht="15" customHeight="1" x14ac:dyDescent="0.25">
      <c r="A61" s="107"/>
      <c r="B61" s="108"/>
      <c r="C61" s="101"/>
      <c r="D61" s="100"/>
      <c r="E61" s="101"/>
      <c r="F61" s="101"/>
      <c r="G61" s="100"/>
      <c r="H61" s="101"/>
      <c r="I61" s="101"/>
      <c r="J61" s="11"/>
    </row>
    <row r="62" spans="1:10" ht="15" customHeight="1" x14ac:dyDescent="0.25">
      <c r="A62" s="107"/>
      <c r="B62" s="101"/>
      <c r="C62" s="100"/>
      <c r="D62" s="100"/>
      <c r="E62" s="101"/>
      <c r="F62" s="100"/>
      <c r="G62" s="100"/>
      <c r="H62" s="101"/>
      <c r="I62" s="101"/>
    </row>
    <row r="63" spans="1:10" ht="15" customHeight="1" x14ac:dyDescent="0.25">
      <c r="A63" s="107"/>
      <c r="B63" s="101"/>
      <c r="C63" s="101"/>
      <c r="D63" s="100"/>
      <c r="E63" s="101"/>
      <c r="F63" s="101"/>
      <c r="G63" s="100"/>
      <c r="H63" s="100"/>
      <c r="I63" s="100"/>
      <c r="J63" s="11"/>
    </row>
    <row r="64" spans="1:10" ht="15" customHeight="1" x14ac:dyDescent="0.25">
      <c r="A64" s="107"/>
      <c r="B64" s="101"/>
      <c r="C64" s="101"/>
      <c r="D64" s="100"/>
      <c r="E64" s="101"/>
      <c r="F64" s="101"/>
      <c r="G64" s="100"/>
      <c r="H64" s="100"/>
      <c r="I64" s="100"/>
      <c r="J64" s="11"/>
    </row>
    <row r="65" spans="1:10" ht="15" customHeight="1" x14ac:dyDescent="0.25">
      <c r="A65" s="107"/>
      <c r="B65" s="108"/>
      <c r="C65" s="101"/>
      <c r="D65" s="100"/>
      <c r="E65" s="101"/>
      <c r="F65" s="101"/>
      <c r="G65" s="100"/>
      <c r="H65" s="100"/>
      <c r="I65" s="100"/>
      <c r="J65" s="11"/>
    </row>
    <row r="66" spans="1:10" ht="15" customHeight="1" x14ac:dyDescent="0.25">
      <c r="A66" s="107"/>
      <c r="B66" s="108"/>
      <c r="C66" s="101"/>
      <c r="D66" s="100"/>
      <c r="E66" s="101"/>
      <c r="F66" s="101"/>
      <c r="G66" s="100"/>
      <c r="H66" s="100"/>
      <c r="I66" s="100"/>
      <c r="J66" s="11"/>
    </row>
    <row r="67" spans="1:10" ht="15" customHeight="1" x14ac:dyDescent="0.25">
      <c r="A67" s="107"/>
      <c r="B67" s="108"/>
      <c r="C67" s="101"/>
      <c r="D67" s="100"/>
      <c r="E67" s="101"/>
      <c r="F67" s="101"/>
      <c r="G67" s="100"/>
      <c r="H67" s="100"/>
      <c r="I67" s="100"/>
      <c r="J67" s="11"/>
    </row>
    <row r="68" spans="1:10" ht="15" customHeight="1" x14ac:dyDescent="0.25">
      <c r="A68" s="107"/>
      <c r="B68" s="108"/>
      <c r="C68" s="101"/>
      <c r="D68" s="100"/>
      <c r="E68" s="101"/>
      <c r="F68" s="101"/>
      <c r="G68" s="100"/>
      <c r="H68" s="100"/>
      <c r="I68" s="100"/>
      <c r="J68" s="11"/>
    </row>
    <row r="69" spans="1:10" ht="15" customHeight="1" x14ac:dyDescent="0.25">
      <c r="A69" s="107"/>
      <c r="B69" s="108"/>
      <c r="C69" s="101"/>
      <c r="D69" s="100"/>
      <c r="E69" s="101"/>
      <c r="F69" s="101"/>
      <c r="G69" s="100"/>
      <c r="H69" s="100"/>
      <c r="I69" s="100"/>
      <c r="J69" s="11"/>
    </row>
    <row r="70" spans="1:10" ht="15" customHeight="1" x14ac:dyDescent="0.25">
      <c r="A70" s="107"/>
      <c r="B70" s="108"/>
      <c r="C70" s="101"/>
      <c r="D70" s="100"/>
      <c r="E70" s="101"/>
      <c r="F70" s="101"/>
      <c r="G70" s="100"/>
      <c r="H70" s="100"/>
      <c r="I70" s="100"/>
      <c r="J70" s="11"/>
    </row>
    <row r="71" spans="1:10" ht="15" customHeight="1" x14ac:dyDescent="0.25">
      <c r="A71" s="107"/>
      <c r="B71" s="108"/>
      <c r="C71" s="101"/>
      <c r="D71" s="100"/>
      <c r="E71" s="101"/>
      <c r="F71" s="101"/>
      <c r="G71" s="100"/>
      <c r="H71" s="100"/>
      <c r="I71" s="100"/>
      <c r="J71" s="11"/>
    </row>
    <row r="72" spans="1:10" ht="15" customHeight="1" x14ac:dyDescent="0.25">
      <c r="A72" s="107"/>
      <c r="B72" s="108"/>
      <c r="C72" s="101"/>
      <c r="D72" s="100"/>
      <c r="E72" s="101"/>
      <c r="F72" s="101"/>
      <c r="G72" s="100"/>
      <c r="H72" s="100"/>
      <c r="I72" s="100"/>
      <c r="J72" s="11"/>
    </row>
    <row r="73" spans="1:10" ht="15" customHeight="1" x14ac:dyDescent="0.25">
      <c r="A73" s="109"/>
      <c r="B73" s="110"/>
      <c r="C73" s="110"/>
      <c r="D73" s="111"/>
      <c r="E73" s="112"/>
      <c r="F73" s="110"/>
      <c r="G73" s="111"/>
      <c r="H73" s="111"/>
      <c r="I73" s="111"/>
      <c r="J73" s="113"/>
    </row>
    <row r="74" spans="1:10" ht="15" customHeight="1" x14ac:dyDescent="0.25">
      <c r="A74" s="114"/>
      <c r="B74" s="100"/>
      <c r="C74" s="100"/>
      <c r="D74" s="100"/>
      <c r="E74" s="100"/>
      <c r="F74" s="100"/>
      <c r="G74" s="100"/>
      <c r="H74" s="100"/>
      <c r="I74" s="100"/>
      <c r="J74" s="102"/>
    </row>
    <row r="75" spans="1:10" ht="15" customHeight="1" x14ac:dyDescent="0.25">
      <c r="B75" s="100"/>
      <c r="C75" s="100"/>
      <c r="D75" s="100"/>
      <c r="E75" s="100"/>
      <c r="F75" s="100"/>
      <c r="G75" s="100"/>
      <c r="H75" s="100"/>
      <c r="I75" s="100"/>
      <c r="J75" s="102"/>
    </row>
    <row r="76" spans="1:10" ht="15" customHeight="1" x14ac:dyDescent="0.25">
      <c r="B76" s="100"/>
      <c r="C76" s="100"/>
      <c r="D76" s="100"/>
      <c r="E76" s="100"/>
      <c r="F76" s="100"/>
      <c r="G76" s="100"/>
      <c r="H76" s="100"/>
      <c r="I76" s="100"/>
      <c r="J76" s="102"/>
    </row>
    <row r="77" spans="1:10" ht="15" customHeight="1" x14ac:dyDescent="0.25">
      <c r="B77" s="100"/>
      <c r="C77" s="100"/>
      <c r="D77" s="100"/>
      <c r="E77" s="100"/>
      <c r="F77" s="100"/>
      <c r="G77" s="100"/>
      <c r="H77" s="100"/>
      <c r="I77" s="100"/>
      <c r="J77" s="102"/>
    </row>
    <row r="78" spans="1:10" ht="15" customHeight="1" x14ac:dyDescent="0.25">
      <c r="B78" s="100"/>
      <c r="C78" s="100"/>
      <c r="D78" s="100"/>
      <c r="E78" s="100"/>
      <c r="F78" s="100"/>
      <c r="G78" s="100"/>
      <c r="H78" s="100"/>
      <c r="I78" s="100"/>
      <c r="J78" s="102"/>
    </row>
    <row r="79" spans="1:10" ht="15" customHeight="1" x14ac:dyDescent="0.25">
      <c r="B79" s="100"/>
      <c r="C79" s="100"/>
      <c r="D79" s="100"/>
      <c r="E79" s="100"/>
      <c r="F79" s="100"/>
      <c r="G79" s="100"/>
      <c r="H79" s="100"/>
      <c r="I79" s="100"/>
      <c r="J79" s="102"/>
    </row>
    <row r="80" spans="1:10" ht="15" customHeight="1" x14ac:dyDescent="0.25">
      <c r="B80" s="100"/>
      <c r="C80" s="100"/>
      <c r="D80" s="100"/>
      <c r="E80" s="100"/>
      <c r="F80" s="100"/>
      <c r="G80" s="100"/>
      <c r="H80" s="100"/>
      <c r="I80" s="100"/>
      <c r="J80" s="102"/>
    </row>
    <row r="81" spans="1:10" ht="15" customHeight="1" x14ac:dyDescent="0.25">
      <c r="B81" s="100"/>
      <c r="C81" s="100"/>
      <c r="D81" s="100"/>
      <c r="E81" s="100"/>
      <c r="F81" s="100"/>
      <c r="G81" s="100"/>
      <c r="H81" s="100"/>
      <c r="I81" s="100"/>
      <c r="J81" s="102"/>
    </row>
    <row r="82" spans="1:10" ht="15" customHeight="1" x14ac:dyDescent="0.25">
      <c r="B82" s="100"/>
      <c r="C82" s="100"/>
      <c r="D82" s="100"/>
      <c r="E82" s="100"/>
      <c r="F82" s="100"/>
      <c r="G82" s="100"/>
      <c r="H82" s="100"/>
      <c r="I82" s="100"/>
      <c r="J82" s="102"/>
    </row>
    <row r="83" spans="1:10" ht="15" customHeight="1" x14ac:dyDescent="0.25">
      <c r="B83" s="101"/>
      <c r="C83" s="101"/>
      <c r="D83" s="100"/>
      <c r="E83" s="101"/>
      <c r="F83" s="101"/>
      <c r="G83" s="100"/>
      <c r="H83" s="100"/>
      <c r="I83" s="100"/>
      <c r="J83" s="11"/>
    </row>
    <row r="84" spans="1:10" ht="15" customHeight="1" x14ac:dyDescent="0.25">
      <c r="A84" s="107"/>
      <c r="B84" s="108"/>
      <c r="C84" s="101"/>
      <c r="D84" s="100"/>
      <c r="E84" s="101"/>
      <c r="F84" s="101"/>
      <c r="G84" s="100"/>
      <c r="H84" s="101"/>
      <c r="I84" s="101"/>
      <c r="J84" s="11"/>
    </row>
    <row r="85" spans="1:10" ht="15" customHeight="1" x14ac:dyDescent="0.25">
      <c r="A85" s="107"/>
      <c r="B85" s="108"/>
      <c r="C85" s="101"/>
      <c r="D85" s="100"/>
      <c r="E85" s="101"/>
      <c r="F85" s="101"/>
      <c r="G85" s="100"/>
      <c r="H85" s="101"/>
      <c r="I85" s="101"/>
      <c r="J85" s="11"/>
    </row>
    <row r="86" spans="1:10" ht="15" customHeight="1" x14ac:dyDescent="0.25">
      <c r="B86" s="108"/>
      <c r="C86" s="101"/>
      <c r="D86" s="108"/>
      <c r="E86" s="101"/>
      <c r="F86" s="101"/>
      <c r="G86" s="101"/>
      <c r="H86" s="101"/>
      <c r="I86" s="101"/>
      <c r="J86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4"/>
  <sheetViews>
    <sheetView workbookViewId="0">
      <selection activeCell="D2" sqref="D2"/>
    </sheetView>
  </sheetViews>
  <sheetFormatPr defaultColWidth="11.44140625" defaultRowHeight="15.6" x14ac:dyDescent="0.3"/>
  <cols>
    <col min="1" max="1" width="11.44140625" style="19"/>
    <col min="2" max="2" width="8.33203125" style="40" customWidth="1"/>
    <col min="3" max="3" width="17.6640625" style="28" customWidth="1"/>
    <col min="4" max="4" width="17.5546875" style="40" bestFit="1" customWidth="1"/>
    <col min="5" max="6" width="10.5546875" style="40" customWidth="1"/>
    <col min="7" max="7" width="6.109375" style="40" bestFit="1" customWidth="1"/>
    <col min="8" max="8" width="6.6640625" style="40" bestFit="1" customWidth="1"/>
    <col min="9" max="9" width="6.6640625" customWidth="1"/>
    <col min="10" max="10" width="21.44140625" style="39" customWidth="1"/>
    <col min="11" max="11" width="32.33203125" style="19" bestFit="1" customWidth="1"/>
    <col min="12" max="16" width="11.44140625" style="19"/>
    <col min="17" max="17" width="11.33203125" style="19" customWidth="1"/>
    <col min="18" max="18" width="27.33203125" style="19" customWidth="1"/>
    <col min="19" max="19" width="25.33203125" style="19" customWidth="1"/>
    <col min="20" max="20" width="18.5546875" style="19" customWidth="1"/>
    <col min="21" max="21" width="19.5546875" style="19" bestFit="1" customWidth="1"/>
    <col min="22" max="16384" width="11.44140625" style="19"/>
  </cols>
  <sheetData>
    <row r="1" spans="1:21" ht="65.25" customHeight="1" x14ac:dyDescent="0.3">
      <c r="A1" s="33" t="s">
        <v>60</v>
      </c>
      <c r="B1" s="33" t="s">
        <v>152</v>
      </c>
      <c r="C1" s="33" t="s">
        <v>153</v>
      </c>
      <c r="D1" s="33" t="s">
        <v>154</v>
      </c>
      <c r="E1" s="33" t="s">
        <v>155</v>
      </c>
      <c r="F1" s="33" t="s">
        <v>156</v>
      </c>
      <c r="G1" s="34" t="s">
        <v>157</v>
      </c>
      <c r="H1" s="34" t="s">
        <v>158</v>
      </c>
      <c r="J1" s="33" t="s">
        <v>159</v>
      </c>
      <c r="S1" s="35"/>
      <c r="T1" s="35"/>
      <c r="U1" s="35"/>
    </row>
    <row r="2" spans="1:21" x14ac:dyDescent="0.3">
      <c r="A2" s="21"/>
      <c r="B2" s="2"/>
      <c r="C2" s="21"/>
      <c r="D2" s="21"/>
      <c r="E2" s="36"/>
      <c r="F2" s="36"/>
      <c r="G2" s="36"/>
      <c r="H2" s="36"/>
      <c r="J2" s="37">
        <f t="shared" ref="J2:J24" si="0">E2*F2</f>
        <v>0</v>
      </c>
      <c r="K2"/>
      <c r="U2" s="38"/>
    </row>
    <row r="3" spans="1:21" x14ac:dyDescent="0.3">
      <c r="A3" s="21"/>
      <c r="B3" s="2"/>
      <c r="C3" s="21"/>
      <c r="D3" s="21"/>
      <c r="E3" s="36"/>
      <c r="F3" s="36"/>
      <c r="G3" s="36"/>
      <c r="H3" s="36"/>
      <c r="J3" s="37">
        <f t="shared" si="0"/>
        <v>0</v>
      </c>
      <c r="K3"/>
      <c r="S3" s="35"/>
      <c r="T3" s="35"/>
      <c r="U3" s="38"/>
    </row>
    <row r="4" spans="1:21" x14ac:dyDescent="0.3">
      <c r="A4" s="21"/>
      <c r="B4" s="2"/>
      <c r="C4" s="21"/>
      <c r="D4" s="21"/>
      <c r="E4" s="36"/>
      <c r="F4" s="36"/>
      <c r="G4" s="36"/>
      <c r="H4" s="36"/>
      <c r="J4" s="37">
        <f t="shared" si="0"/>
        <v>0</v>
      </c>
      <c r="K4"/>
      <c r="S4" s="35"/>
      <c r="T4" s="35"/>
      <c r="U4" s="38"/>
    </row>
    <row r="5" spans="1:21" x14ac:dyDescent="0.3">
      <c r="A5" s="21"/>
      <c r="B5" s="2"/>
      <c r="C5" s="21"/>
      <c r="D5" s="21"/>
      <c r="E5" s="36"/>
      <c r="F5" s="36"/>
      <c r="G5" s="36"/>
      <c r="H5" s="36"/>
      <c r="J5" s="37">
        <f t="shared" si="0"/>
        <v>0</v>
      </c>
      <c r="K5"/>
      <c r="S5" s="35"/>
      <c r="T5" s="35"/>
      <c r="U5" s="38"/>
    </row>
    <row r="6" spans="1:21" x14ac:dyDescent="0.3">
      <c r="A6" s="21"/>
      <c r="B6" s="2"/>
      <c r="C6" s="21"/>
      <c r="D6" s="21"/>
      <c r="E6" s="36"/>
      <c r="F6" s="36"/>
      <c r="G6" s="36"/>
      <c r="H6" s="36"/>
      <c r="J6" s="37">
        <f t="shared" si="0"/>
        <v>0</v>
      </c>
      <c r="K6"/>
      <c r="S6" s="35"/>
      <c r="T6" s="35"/>
      <c r="U6" s="38"/>
    </row>
    <row r="7" spans="1:21" x14ac:dyDescent="0.3">
      <c r="A7" s="21"/>
      <c r="B7" s="2"/>
      <c r="C7" s="21"/>
      <c r="D7" s="21"/>
      <c r="E7" s="36"/>
      <c r="F7" s="36"/>
      <c r="G7" s="36"/>
      <c r="H7" s="36"/>
      <c r="J7" s="37">
        <f t="shared" si="0"/>
        <v>0</v>
      </c>
      <c r="K7"/>
      <c r="U7" s="38"/>
    </row>
    <row r="8" spans="1:21" x14ac:dyDescent="0.3">
      <c r="A8" s="21"/>
      <c r="B8" s="2"/>
      <c r="C8" s="21"/>
      <c r="D8" s="21"/>
      <c r="E8" s="36"/>
      <c r="F8" s="36"/>
      <c r="G8" s="36"/>
      <c r="H8" s="36"/>
      <c r="J8" s="37">
        <f t="shared" si="0"/>
        <v>0</v>
      </c>
      <c r="K8"/>
      <c r="U8" s="38"/>
    </row>
    <row r="9" spans="1:21" x14ac:dyDescent="0.3">
      <c r="A9" s="21"/>
      <c r="B9" s="2"/>
      <c r="C9" s="21"/>
      <c r="D9" s="21"/>
      <c r="E9" s="36"/>
      <c r="F9" s="36"/>
      <c r="G9" s="36"/>
      <c r="H9" s="36"/>
      <c r="J9" s="37">
        <f t="shared" si="0"/>
        <v>0</v>
      </c>
      <c r="K9"/>
      <c r="U9" s="38"/>
    </row>
    <row r="10" spans="1:21" x14ac:dyDescent="0.3">
      <c r="A10" s="21"/>
      <c r="B10" s="2"/>
      <c r="C10" s="21"/>
      <c r="D10" s="21"/>
      <c r="E10" s="36"/>
      <c r="F10" s="36"/>
      <c r="G10" s="36"/>
      <c r="H10" s="36"/>
      <c r="J10" s="37">
        <f t="shared" si="0"/>
        <v>0</v>
      </c>
      <c r="K10"/>
      <c r="U10" s="38"/>
    </row>
    <row r="11" spans="1:21" x14ac:dyDescent="0.3">
      <c r="A11" s="21"/>
      <c r="B11" s="2"/>
      <c r="C11" s="21"/>
      <c r="D11" s="21"/>
      <c r="E11" s="36"/>
      <c r="F11" s="36"/>
      <c r="G11" s="36"/>
      <c r="H11" s="36"/>
      <c r="J11" s="37">
        <f t="shared" si="0"/>
        <v>0</v>
      </c>
      <c r="K11"/>
    </row>
    <row r="12" spans="1:21" x14ac:dyDescent="0.3">
      <c r="A12" s="21"/>
      <c r="B12" s="2"/>
      <c r="C12" s="21"/>
      <c r="D12" s="21"/>
      <c r="E12" s="36"/>
      <c r="F12" s="36"/>
      <c r="G12" s="36"/>
      <c r="H12" s="36"/>
      <c r="J12" s="37">
        <f t="shared" si="0"/>
        <v>0</v>
      </c>
      <c r="K12"/>
    </row>
    <row r="13" spans="1:21" x14ac:dyDescent="0.3">
      <c r="A13" s="21"/>
      <c r="B13" s="2"/>
      <c r="C13" s="21"/>
      <c r="D13" s="21"/>
      <c r="E13" s="36"/>
      <c r="F13" s="36"/>
      <c r="G13" s="36"/>
      <c r="H13" s="36"/>
      <c r="J13" s="37">
        <f t="shared" si="0"/>
        <v>0</v>
      </c>
      <c r="K13"/>
    </row>
    <row r="14" spans="1:21" x14ac:dyDescent="0.3">
      <c r="A14" s="21"/>
      <c r="B14" s="2"/>
      <c r="C14" s="21"/>
      <c r="D14" s="21"/>
      <c r="E14" s="36"/>
      <c r="F14" s="36"/>
      <c r="G14" s="36"/>
      <c r="H14" s="36"/>
      <c r="J14" s="37">
        <f t="shared" si="0"/>
        <v>0</v>
      </c>
      <c r="K14"/>
    </row>
    <row r="15" spans="1:21" x14ac:dyDescent="0.3">
      <c r="A15" s="21"/>
      <c r="B15" s="2"/>
      <c r="C15" s="21"/>
      <c r="D15" s="21"/>
      <c r="E15" s="36"/>
      <c r="F15" s="36"/>
      <c r="G15" s="36"/>
      <c r="H15" s="36"/>
      <c r="J15" s="37">
        <f t="shared" si="0"/>
        <v>0</v>
      </c>
      <c r="K15"/>
    </row>
    <row r="16" spans="1:21" x14ac:dyDescent="0.3">
      <c r="A16" s="21"/>
      <c r="B16" s="2"/>
      <c r="C16" s="21"/>
      <c r="D16" s="21"/>
      <c r="E16" s="36"/>
      <c r="F16" s="36"/>
      <c r="G16" s="36"/>
      <c r="H16" s="36"/>
      <c r="J16" s="37">
        <f t="shared" si="0"/>
        <v>0</v>
      </c>
      <c r="K16"/>
    </row>
    <row r="17" spans="1:11" x14ac:dyDescent="0.3">
      <c r="A17" s="21"/>
      <c r="B17" s="2"/>
      <c r="C17" s="21"/>
      <c r="D17" s="21"/>
      <c r="E17" s="36"/>
      <c r="F17" s="36"/>
      <c r="G17" s="36"/>
      <c r="H17" s="36"/>
      <c r="J17" s="37">
        <f t="shared" si="0"/>
        <v>0</v>
      </c>
      <c r="K17"/>
    </row>
    <row r="18" spans="1:11" x14ac:dyDescent="0.3">
      <c r="A18" s="21"/>
      <c r="B18" s="2"/>
      <c r="C18" s="21"/>
      <c r="D18" s="21"/>
      <c r="E18" s="36"/>
      <c r="F18" s="36"/>
      <c r="G18" s="36"/>
      <c r="H18" s="36"/>
      <c r="J18" s="37">
        <f t="shared" si="0"/>
        <v>0</v>
      </c>
    </row>
    <row r="19" spans="1:11" x14ac:dyDescent="0.3">
      <c r="A19" s="21"/>
      <c r="B19" s="2"/>
      <c r="C19" s="21"/>
      <c r="D19" s="21"/>
      <c r="E19" s="36"/>
      <c r="F19" s="36"/>
      <c r="G19" s="36"/>
      <c r="H19" s="36"/>
      <c r="J19" s="37">
        <f t="shared" si="0"/>
        <v>0</v>
      </c>
    </row>
    <row r="20" spans="1:11" x14ac:dyDescent="0.3">
      <c r="A20" s="21"/>
      <c r="B20" s="2"/>
      <c r="C20" s="21"/>
      <c r="D20" s="21"/>
      <c r="E20" s="36"/>
      <c r="F20" s="36"/>
      <c r="G20" s="36"/>
      <c r="H20" s="36"/>
      <c r="J20" s="37">
        <f t="shared" si="0"/>
        <v>0</v>
      </c>
    </row>
    <row r="21" spans="1:11" x14ac:dyDescent="0.3">
      <c r="A21" s="21"/>
      <c r="B21" s="2"/>
      <c r="C21" s="21"/>
      <c r="D21" s="21"/>
      <c r="E21" s="36"/>
      <c r="F21" s="36"/>
      <c r="G21" s="36"/>
      <c r="H21" s="36"/>
      <c r="J21" s="37">
        <f t="shared" si="0"/>
        <v>0</v>
      </c>
    </row>
    <row r="22" spans="1:11" x14ac:dyDescent="0.3">
      <c r="A22" s="21"/>
      <c r="B22" s="2"/>
      <c r="C22" s="21"/>
      <c r="D22" s="21"/>
      <c r="E22" s="36"/>
      <c r="F22" s="36"/>
      <c r="G22" s="36"/>
      <c r="H22" s="36"/>
      <c r="J22" s="37">
        <f t="shared" si="0"/>
        <v>0</v>
      </c>
    </row>
    <row r="23" spans="1:11" x14ac:dyDescent="0.3">
      <c r="A23" s="21"/>
      <c r="B23" s="2"/>
      <c r="C23" s="21"/>
      <c r="D23" s="21"/>
      <c r="E23" s="36"/>
      <c r="F23" s="36"/>
      <c r="G23" s="36"/>
      <c r="H23" s="36"/>
      <c r="J23" s="37">
        <f t="shared" si="0"/>
        <v>0</v>
      </c>
    </row>
    <row r="24" spans="1:11" x14ac:dyDescent="0.3">
      <c r="A24" s="21"/>
      <c r="B24" s="2"/>
      <c r="C24" s="21"/>
      <c r="D24" s="21"/>
      <c r="E24" s="36"/>
      <c r="F24" s="36"/>
      <c r="G24" s="36"/>
      <c r="H24" s="36"/>
      <c r="J24" s="37">
        <f t="shared" si="0"/>
        <v>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Ungültig" error="Ungültig" xr:uid="{00000000-0002-0000-0300-000000000000}">
          <x14:formula1>
            <xm:f>Settings!$F$2:$F$5</xm:f>
          </x14:formula1>
          <xm:sqref>C2:C24</xm:sqref>
        </x14:dataValidation>
        <x14:dataValidation type="list" allowBlank="1" showInputMessage="1" showErrorMessage="1" errorTitle="Ungültig" error="Ungültig" xr:uid="{00000000-0002-0000-0300-000001000000}">
          <x14:formula1>
            <xm:f>Settings!$G$2:$G$3</xm:f>
          </x14:formula1>
          <xm:sqref>D2:D24</xm:sqref>
        </x14:dataValidation>
        <x14:dataValidation type="list" allowBlank="1" showInputMessage="1" showErrorMessage="1" errorTitle="Ungültig" error="Ungültig" xr:uid="{00000000-0002-0000-0300-000002000000}">
          <x14:formula1>
            <xm:f>Settings!$E$2:$E$7</xm:f>
          </x14:formula1>
          <xm:sqref>A2:A24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zoomScale="70" zoomScaleNormal="70" workbookViewId="0">
      <selection activeCell="A2" sqref="A2:C5"/>
    </sheetView>
  </sheetViews>
  <sheetFormatPr defaultColWidth="11.44140625" defaultRowHeight="15" customHeight="1" x14ac:dyDescent="0.25"/>
  <cols>
    <col min="1" max="1" width="19.44140625" style="19" bestFit="1" customWidth="1"/>
    <col min="2" max="3" width="19.44140625" style="19" customWidth="1"/>
    <col min="4" max="4" width="13.109375" style="19" bestFit="1" customWidth="1"/>
    <col min="5" max="5" width="16.88671875" style="19" customWidth="1"/>
    <col min="6" max="6" width="18.6640625" style="19" customWidth="1"/>
    <col min="7" max="7" width="21.88671875" style="19" customWidth="1"/>
    <col min="8" max="16384" width="11.44140625" style="19"/>
  </cols>
  <sheetData>
    <row r="1" spans="1:8" ht="15" customHeight="1" x14ac:dyDescent="0.3">
      <c r="A1" s="56" t="s">
        <v>107</v>
      </c>
      <c r="B1" s="56" t="s">
        <v>108</v>
      </c>
      <c r="C1" s="56" t="s">
        <v>109</v>
      </c>
      <c r="D1" s="18"/>
      <c r="E1" s="123" t="s">
        <v>110</v>
      </c>
      <c r="F1" s="124"/>
      <c r="G1" s="125"/>
    </row>
    <row r="2" spans="1:8" ht="15" customHeight="1" x14ac:dyDescent="0.3">
      <c r="A2" s="77"/>
      <c r="B2" s="116"/>
      <c r="C2" s="116"/>
      <c r="D2"/>
      <c r="E2" s="22" t="s">
        <v>111</v>
      </c>
      <c r="F2" s="23"/>
      <c r="G2" s="24"/>
    </row>
    <row r="3" spans="1:8" ht="15" customHeight="1" x14ac:dyDescent="0.3">
      <c r="B3" s="115"/>
      <c r="C3" s="115"/>
      <c r="D3"/>
      <c r="E3" s="25" t="s">
        <v>112</v>
      </c>
      <c r="F3" s="26"/>
      <c r="G3" s="27"/>
    </row>
    <row r="4" spans="1:8" ht="15" customHeight="1" x14ac:dyDescent="0.25">
      <c r="A4" s="20"/>
      <c r="B4" s="115"/>
      <c r="C4" s="115"/>
      <c r="D4" s="28"/>
    </row>
    <row r="5" spans="1:8" ht="15" customHeight="1" x14ac:dyDescent="0.3">
      <c r="A5" s="20"/>
      <c r="B5" s="115"/>
      <c r="C5" s="115"/>
      <c r="D5" s="28"/>
      <c r="E5" s="57" t="s">
        <v>107</v>
      </c>
      <c r="F5" s="57" t="s">
        <v>108</v>
      </c>
      <c r="G5" s="57" t="s">
        <v>109</v>
      </c>
    </row>
    <row r="6" spans="1:8" ht="15" customHeight="1" x14ac:dyDescent="0.25">
      <c r="A6" s="20"/>
      <c r="B6" s="117"/>
      <c r="C6" s="115"/>
      <c r="E6" s="29" t="s">
        <v>113</v>
      </c>
      <c r="F6" s="29" t="s">
        <v>114</v>
      </c>
      <c r="G6" s="29" t="s">
        <v>115</v>
      </c>
    </row>
    <row r="7" spans="1:8" ht="15" customHeight="1" x14ac:dyDescent="0.25">
      <c r="A7" s="20"/>
      <c r="B7" s="115"/>
      <c r="C7" s="115"/>
      <c r="E7" s="29" t="s">
        <v>116</v>
      </c>
      <c r="F7" s="29" t="s">
        <v>117</v>
      </c>
      <c r="G7" s="29" t="s">
        <v>118</v>
      </c>
    </row>
    <row r="8" spans="1:8" ht="15" customHeight="1" x14ac:dyDescent="0.25">
      <c r="A8" s="20"/>
      <c r="B8" s="115"/>
      <c r="C8" s="115"/>
      <c r="D8" s="30"/>
      <c r="E8" s="29" t="s">
        <v>119</v>
      </c>
      <c r="F8" s="29" t="s">
        <v>120</v>
      </c>
      <c r="G8" s="29" t="s">
        <v>121</v>
      </c>
    </row>
    <row r="9" spans="1:8" ht="15" customHeight="1" x14ac:dyDescent="0.25">
      <c r="A9" s="20"/>
      <c r="B9" s="115"/>
      <c r="C9" s="115"/>
      <c r="E9" s="29" t="s">
        <v>122</v>
      </c>
      <c r="F9" s="29" t="s">
        <v>123</v>
      </c>
      <c r="G9" s="29" t="s">
        <v>124</v>
      </c>
    </row>
    <row r="10" spans="1:8" ht="15" customHeight="1" x14ac:dyDescent="0.25">
      <c r="A10" s="20"/>
      <c r="B10" s="115"/>
      <c r="C10" s="115"/>
      <c r="E10" s="29" t="s">
        <v>125</v>
      </c>
      <c r="F10" s="29" t="s">
        <v>126</v>
      </c>
      <c r="G10" s="29" t="s">
        <v>127</v>
      </c>
    </row>
    <row r="11" spans="1:8" ht="15" customHeight="1" x14ac:dyDescent="0.25">
      <c r="A11" s="20"/>
      <c r="B11" s="115"/>
      <c r="C11" s="115"/>
      <c r="E11" s="29" t="s">
        <v>128</v>
      </c>
      <c r="F11" s="29" t="s">
        <v>129</v>
      </c>
      <c r="G11" s="29" t="s">
        <v>130</v>
      </c>
    </row>
    <row r="12" spans="1:8" ht="15" customHeight="1" x14ac:dyDescent="0.25">
      <c r="A12" s="20"/>
      <c r="B12" s="115"/>
      <c r="C12" s="115"/>
      <c r="E12" s="29" t="s">
        <v>131</v>
      </c>
      <c r="F12" s="29" t="s">
        <v>132</v>
      </c>
      <c r="G12" s="29" t="s">
        <v>133</v>
      </c>
    </row>
    <row r="13" spans="1:8" ht="15" customHeight="1" x14ac:dyDescent="0.25">
      <c r="A13" s="20"/>
      <c r="B13" s="115"/>
      <c r="C13" s="115"/>
      <c r="E13" s="29" t="s">
        <v>134</v>
      </c>
      <c r="F13" s="29" t="s">
        <v>135</v>
      </c>
      <c r="G13" s="29" t="s">
        <v>136</v>
      </c>
    </row>
    <row r="14" spans="1:8" ht="15" customHeight="1" x14ac:dyDescent="0.25">
      <c r="A14" s="20"/>
      <c r="B14" s="115"/>
      <c r="C14" s="115"/>
      <c r="E14" s="29" t="s">
        <v>137</v>
      </c>
      <c r="F14" s="29" t="s">
        <v>138</v>
      </c>
      <c r="G14" s="29" t="s">
        <v>139</v>
      </c>
    </row>
    <row r="15" spans="1:8" ht="15" customHeight="1" x14ac:dyDescent="0.25">
      <c r="A15" s="20"/>
      <c r="B15" s="115"/>
      <c r="C15" s="115"/>
      <c r="D15" s="31"/>
      <c r="E15" s="29" t="s">
        <v>140</v>
      </c>
      <c r="F15" s="29" t="s">
        <v>141</v>
      </c>
      <c r="G15" s="29" t="s">
        <v>133</v>
      </c>
    </row>
    <row r="16" spans="1:8" ht="15" customHeight="1" x14ac:dyDescent="0.25">
      <c r="A16" s="21"/>
      <c r="B16" s="115"/>
      <c r="C16" s="115"/>
      <c r="D16" s="31"/>
      <c r="E16" s="29" t="s">
        <v>142</v>
      </c>
      <c r="F16" s="29" t="s">
        <v>143</v>
      </c>
      <c r="G16" s="29" t="s">
        <v>144</v>
      </c>
      <c r="H16" s="32"/>
    </row>
    <row r="17" spans="1:8" ht="15" customHeight="1" x14ac:dyDescent="0.25">
      <c r="A17" s="21"/>
      <c r="B17" s="115"/>
      <c r="C17" s="115"/>
      <c r="E17" s="29" t="s">
        <v>145</v>
      </c>
      <c r="F17" s="29" t="s">
        <v>146</v>
      </c>
      <c r="G17" s="29" t="s">
        <v>147</v>
      </c>
      <c r="H17" s="32"/>
    </row>
    <row r="18" spans="1:8" ht="15" customHeight="1" x14ac:dyDescent="0.25">
      <c r="A18" s="21"/>
      <c r="B18" s="115"/>
      <c r="C18" s="115"/>
      <c r="E18" s="29" t="s">
        <v>148</v>
      </c>
      <c r="F18" s="29" t="s">
        <v>149</v>
      </c>
      <c r="G18" s="29" t="s">
        <v>150</v>
      </c>
      <c r="H18" s="32"/>
    </row>
    <row r="19" spans="1:8" ht="15" customHeight="1" x14ac:dyDescent="0.25">
      <c r="A19" s="21"/>
      <c r="B19" s="115"/>
      <c r="C19" s="115"/>
      <c r="H19" s="32"/>
    </row>
    <row r="20" spans="1:8" ht="15" customHeight="1" x14ac:dyDescent="0.25">
      <c r="A20" s="21"/>
      <c r="B20" s="115"/>
      <c r="C20" s="115"/>
      <c r="H20" s="32"/>
    </row>
    <row r="21" spans="1:8" ht="15" customHeight="1" x14ac:dyDescent="0.3">
      <c r="A21" s="21"/>
      <c r="B21" s="115"/>
      <c r="C21" s="115"/>
      <c r="F21" s="77"/>
      <c r="G21" s="4"/>
    </row>
    <row r="22" spans="1:8" ht="15" customHeight="1" x14ac:dyDescent="0.25">
      <c r="A22" s="21"/>
      <c r="B22" s="115"/>
      <c r="C22" s="115"/>
      <c r="E22" s="28"/>
      <c r="F22" s="28"/>
      <c r="G22" s="28"/>
      <c r="H22" s="32"/>
    </row>
    <row r="23" spans="1:8" ht="15" customHeight="1" x14ac:dyDescent="0.25">
      <c r="A23" s="21"/>
      <c r="B23" s="115"/>
      <c r="C23" s="115"/>
      <c r="E23" s="28"/>
      <c r="F23" s="28"/>
      <c r="G23" s="28"/>
      <c r="H23" s="32"/>
    </row>
    <row r="24" spans="1:8" ht="15" customHeight="1" x14ac:dyDescent="0.25">
      <c r="A24" s="21"/>
      <c r="B24" s="115"/>
      <c r="C24" s="115"/>
      <c r="E24" s="28"/>
      <c r="F24" s="28"/>
      <c r="G24" s="28"/>
      <c r="H24" s="32"/>
    </row>
    <row r="25" spans="1:8" ht="15" customHeight="1" x14ac:dyDescent="0.25">
      <c r="A25" s="21"/>
      <c r="B25" s="115"/>
      <c r="C25" s="115"/>
      <c r="E25" s="28"/>
      <c r="F25" s="28"/>
      <c r="G25" s="28"/>
      <c r="H25" s="32"/>
    </row>
    <row r="26" spans="1:8" ht="15" customHeight="1" x14ac:dyDescent="0.25">
      <c r="A26" s="21"/>
      <c r="B26" s="115"/>
      <c r="C26" s="115"/>
      <c r="E26" s="28"/>
      <c r="F26" s="28"/>
      <c r="G26" s="28"/>
      <c r="H26" s="32"/>
    </row>
    <row r="27" spans="1:8" ht="15" customHeight="1" x14ac:dyDescent="0.25">
      <c r="A27" s="21"/>
      <c r="B27" s="115"/>
      <c r="C27" s="115"/>
      <c r="E27" s="28"/>
      <c r="F27" s="28"/>
      <c r="G27" s="28"/>
      <c r="H27" s="32"/>
    </row>
    <row r="28" spans="1:8" ht="15" customHeight="1" x14ac:dyDescent="0.25">
      <c r="A28" s="21"/>
      <c r="B28" s="115"/>
      <c r="C28" s="115"/>
      <c r="E28" s="28"/>
      <c r="F28" s="28"/>
      <c r="G28" s="28"/>
      <c r="H28" s="32"/>
    </row>
    <row r="29" spans="1:8" ht="15" customHeight="1" x14ac:dyDescent="0.25">
      <c r="A29" s="21"/>
      <c r="B29" s="115"/>
      <c r="C29" s="115"/>
      <c r="E29" s="28"/>
      <c r="F29" s="28"/>
      <c r="G29" s="28"/>
      <c r="H29" s="32"/>
    </row>
    <row r="30" spans="1:8" ht="15" customHeight="1" x14ac:dyDescent="0.25">
      <c r="A30" s="21"/>
      <c r="B30" s="115"/>
      <c r="C30" s="115"/>
      <c r="E30" s="28"/>
      <c r="F30" s="28"/>
      <c r="G30" s="28"/>
      <c r="H30" s="32"/>
    </row>
    <row r="31" spans="1:8" ht="15" customHeight="1" x14ac:dyDescent="0.25">
      <c r="A31" s="21"/>
      <c r="B31" s="115"/>
      <c r="C31" s="115"/>
      <c r="E31" s="28"/>
      <c r="F31" s="28"/>
      <c r="G31" s="28"/>
      <c r="H31" s="32"/>
    </row>
    <row r="32" spans="1:8" ht="15" customHeight="1" x14ac:dyDescent="0.25">
      <c r="A32" s="21"/>
      <c r="B32" s="115"/>
      <c r="C32" s="115"/>
      <c r="E32" s="28"/>
      <c r="F32" s="28"/>
      <c r="G32" s="28"/>
      <c r="H32" s="32"/>
    </row>
    <row r="33" spans="5:8" ht="15" customHeight="1" x14ac:dyDescent="0.25">
      <c r="E33" s="28"/>
      <c r="F33" s="28"/>
      <c r="G33" s="28"/>
      <c r="H33" s="32"/>
    </row>
    <row r="34" spans="5:8" ht="15" customHeight="1" x14ac:dyDescent="0.25">
      <c r="E34" s="28"/>
      <c r="F34" s="28"/>
      <c r="G34" s="28"/>
      <c r="H34" s="32"/>
    </row>
    <row r="35" spans="5:8" ht="15" customHeight="1" x14ac:dyDescent="0.25">
      <c r="E35" s="28"/>
      <c r="F35" s="28"/>
      <c r="G35" s="28"/>
      <c r="H35" s="32"/>
    </row>
    <row r="36" spans="5:8" ht="15" customHeight="1" x14ac:dyDescent="0.25">
      <c r="H36" s="32"/>
    </row>
    <row r="37" spans="5:8" ht="15" customHeight="1" x14ac:dyDescent="0.25">
      <c r="E37" s="32"/>
      <c r="F37" s="32"/>
      <c r="G37" s="32"/>
      <c r="H37" s="32"/>
    </row>
    <row r="38" spans="5:8" ht="15" customHeight="1" x14ac:dyDescent="0.25">
      <c r="E38" s="32"/>
      <c r="F38" s="32"/>
      <c r="G38" s="32"/>
      <c r="H38" s="32"/>
    </row>
    <row r="39" spans="5:8" ht="15" customHeight="1" x14ac:dyDescent="0.25">
      <c r="E39" s="32"/>
      <c r="F39" s="32"/>
      <c r="G39" s="32"/>
      <c r="H39" s="32"/>
    </row>
    <row r="40" spans="5:8" ht="15" customHeight="1" x14ac:dyDescent="0.25">
      <c r="E40" s="32"/>
      <c r="F40" s="32"/>
      <c r="G40" s="32"/>
      <c r="H40" s="32"/>
    </row>
    <row r="41" spans="5:8" ht="15" customHeight="1" x14ac:dyDescent="0.25">
      <c r="E41" s="32"/>
      <c r="F41" s="32"/>
      <c r="G41" s="32"/>
      <c r="H41" s="32"/>
    </row>
    <row r="42" spans="5:8" ht="15" customHeight="1" x14ac:dyDescent="0.25">
      <c r="E42" s="32"/>
      <c r="F42" s="32"/>
      <c r="G42" s="32"/>
      <c r="H42" s="32"/>
    </row>
    <row r="43" spans="5:8" ht="15" customHeight="1" x14ac:dyDescent="0.25">
      <c r="E43" s="32"/>
      <c r="F43" s="32"/>
      <c r="G43" s="32"/>
      <c r="H43" s="32"/>
    </row>
    <row r="44" spans="5:8" ht="15" customHeight="1" x14ac:dyDescent="0.25">
      <c r="E44" s="32"/>
      <c r="F44" s="32"/>
      <c r="G44" s="32"/>
      <c r="H44" s="32"/>
    </row>
  </sheetData>
  <mergeCells count="1">
    <mergeCell ref="E1:G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workbookViewId="0">
      <selection activeCell="E15" sqref="E15"/>
    </sheetView>
  </sheetViews>
  <sheetFormatPr defaultColWidth="11.5546875" defaultRowHeight="14.4" x14ac:dyDescent="0.3"/>
  <cols>
    <col min="1" max="1" width="18.109375" bestFit="1" customWidth="1"/>
    <col min="2" max="2" width="19" bestFit="1" customWidth="1"/>
    <col min="3" max="3" width="14" bestFit="1" customWidth="1"/>
    <col min="4" max="4" width="17" bestFit="1" customWidth="1"/>
    <col min="5" max="5" width="12.5546875" bestFit="1" customWidth="1"/>
    <col min="6" max="6" width="6.6640625" bestFit="1" customWidth="1"/>
    <col min="7" max="7" width="12.44140625" bestFit="1" customWidth="1"/>
  </cols>
  <sheetData>
    <row r="1" spans="1:7" x14ac:dyDescent="0.3">
      <c r="A1" s="17" t="s">
        <v>57</v>
      </c>
      <c r="B1" s="17" t="s">
        <v>63</v>
      </c>
      <c r="C1" s="17" t="s">
        <v>58</v>
      </c>
      <c r="D1" s="17" t="s">
        <v>59</v>
      </c>
      <c r="E1" s="17" t="s">
        <v>60</v>
      </c>
      <c r="F1" s="17" t="s">
        <v>61</v>
      </c>
      <c r="G1" s="17" t="s">
        <v>62</v>
      </c>
    </row>
    <row r="2" spans="1:7" x14ac:dyDescent="0.3">
      <c r="A2" t="s">
        <v>191</v>
      </c>
      <c r="B2" t="s">
        <v>23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</row>
    <row r="3" spans="1:7" x14ac:dyDescent="0.3">
      <c r="A3" t="s">
        <v>192</v>
      </c>
      <c r="B3" t="s">
        <v>73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</row>
    <row r="4" spans="1:7" x14ac:dyDescent="0.3">
      <c r="A4" t="s">
        <v>193</v>
      </c>
      <c r="B4" t="s">
        <v>78</v>
      </c>
      <c r="C4" t="s">
        <v>74</v>
      </c>
      <c r="D4" t="s">
        <v>75</v>
      </c>
      <c r="E4" t="s">
        <v>76</v>
      </c>
      <c r="F4" t="s">
        <v>151</v>
      </c>
    </row>
    <row r="5" spans="1:7" x14ac:dyDescent="0.3">
      <c r="A5" t="s">
        <v>194</v>
      </c>
      <c r="D5" t="s">
        <v>25</v>
      </c>
      <c r="E5" t="s">
        <v>79</v>
      </c>
      <c r="F5" t="s">
        <v>77</v>
      </c>
    </row>
    <row r="6" spans="1:7" x14ac:dyDescent="0.3">
      <c r="D6" t="s">
        <v>80</v>
      </c>
      <c r="E6" t="s">
        <v>81</v>
      </c>
    </row>
    <row r="7" spans="1:7" x14ac:dyDescent="0.3">
      <c r="D7" t="s">
        <v>82</v>
      </c>
      <c r="E7" t="s">
        <v>83</v>
      </c>
    </row>
    <row r="8" spans="1:7" x14ac:dyDescent="0.3">
      <c r="D8" t="s">
        <v>84</v>
      </c>
    </row>
    <row r="9" spans="1:7" x14ac:dyDescent="0.3">
      <c r="D9" t="s">
        <v>85</v>
      </c>
    </row>
    <row r="10" spans="1:7" x14ac:dyDescent="0.3">
      <c r="D10" t="s">
        <v>26</v>
      </c>
    </row>
    <row r="11" spans="1:7" x14ac:dyDescent="0.3">
      <c r="D11" t="s">
        <v>86</v>
      </c>
    </row>
    <row r="12" spans="1:7" x14ac:dyDescent="0.3">
      <c r="D12" t="s">
        <v>87</v>
      </c>
    </row>
    <row r="13" spans="1:7" x14ac:dyDescent="0.3">
      <c r="D13" t="s">
        <v>88</v>
      </c>
    </row>
    <row r="14" spans="1:7" x14ac:dyDescent="0.3">
      <c r="D14" t="s">
        <v>89</v>
      </c>
    </row>
    <row r="15" spans="1:7" x14ac:dyDescent="0.3">
      <c r="D15" t="s">
        <v>90</v>
      </c>
    </row>
    <row r="16" spans="1:7" x14ac:dyDescent="0.3">
      <c r="D16" t="s">
        <v>91</v>
      </c>
    </row>
    <row r="17" spans="4:4" x14ac:dyDescent="0.3">
      <c r="D17" t="s">
        <v>92</v>
      </c>
    </row>
    <row r="18" spans="4:4" x14ac:dyDescent="0.3">
      <c r="D18" t="s">
        <v>93</v>
      </c>
    </row>
    <row r="19" spans="4:4" x14ac:dyDescent="0.3">
      <c r="D19" t="s">
        <v>94</v>
      </c>
    </row>
    <row r="20" spans="4:4" x14ac:dyDescent="0.3">
      <c r="D20" t="s">
        <v>95</v>
      </c>
    </row>
    <row r="21" spans="4:4" x14ac:dyDescent="0.3">
      <c r="D21" t="s">
        <v>96</v>
      </c>
    </row>
    <row r="22" spans="4:4" x14ac:dyDescent="0.3">
      <c r="D22" t="s">
        <v>97</v>
      </c>
    </row>
    <row r="23" spans="4:4" x14ac:dyDescent="0.3">
      <c r="D23" t="s">
        <v>98</v>
      </c>
    </row>
    <row r="24" spans="4:4" x14ac:dyDescent="0.3">
      <c r="D24" t="s">
        <v>99</v>
      </c>
    </row>
    <row r="25" spans="4:4" x14ac:dyDescent="0.3">
      <c r="D25" t="s">
        <v>100</v>
      </c>
    </row>
    <row r="26" spans="4:4" x14ac:dyDescent="0.3">
      <c r="D26" t="s">
        <v>101</v>
      </c>
    </row>
    <row r="27" spans="4:4" x14ac:dyDescent="0.3">
      <c r="D27" t="s">
        <v>102</v>
      </c>
    </row>
    <row r="28" spans="4:4" x14ac:dyDescent="0.3">
      <c r="D28" t="s">
        <v>103</v>
      </c>
    </row>
    <row r="29" spans="4:4" x14ac:dyDescent="0.3">
      <c r="D29" t="s">
        <v>104</v>
      </c>
    </row>
    <row r="30" spans="4:4" x14ac:dyDescent="0.3">
      <c r="D30" t="s">
        <v>105</v>
      </c>
    </row>
    <row r="31" spans="4:4" x14ac:dyDescent="0.3">
      <c r="D31" t="s">
        <v>106</v>
      </c>
    </row>
  </sheetData>
  <sheetProtection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HIERARCHY</vt:lpstr>
      <vt:lpstr>BULK</vt:lpstr>
      <vt:lpstr>OPTICAL</vt:lpstr>
      <vt:lpstr>PRIMITIVES</vt:lpstr>
      <vt:lpstr>CUTS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Konstanty Kłosiewicz</cp:lastModifiedBy>
  <dcterms:created xsi:type="dcterms:W3CDTF">2018-12-27T11:45:32Z</dcterms:created>
  <dcterms:modified xsi:type="dcterms:W3CDTF">2023-09-17T12:26:54Z</dcterms:modified>
</cp:coreProperties>
</file>