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2_FCU_PSU_v03/"/>
    </mc:Choice>
  </mc:AlternateContent>
  <xr:revisionPtr revIDLastSave="11" documentId="8_{7C4595AC-453D-4533-8CC3-8188423A069D}" xr6:coauthVersionLast="47" xr6:coauthVersionMax="47" xr10:uidLastSave="{B9C7D31D-FED1-4FF0-8150-DB7A6E678911}"/>
  <bookViews>
    <workbookView xWindow="-108" yWindow="-108" windowWidth="23256" windowHeight="12456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20" i="1"/>
  <c r="Q20" i="1" s="1"/>
  <c r="F80" i="1"/>
  <c r="G80" i="1" s="1"/>
  <c r="G20" i="1" l="1"/>
  <c r="F21" i="1" s="1"/>
  <c r="Q21" i="1" l="1"/>
  <c r="G21" i="1"/>
  <c r="F22" i="1" s="1"/>
  <c r="G22" i="1" l="1"/>
  <c r="F23" i="1" s="1"/>
  <c r="Q22" i="1"/>
  <c r="Q23" i="1" l="1"/>
  <c r="G23" i="1"/>
  <c r="F24" i="1" s="1"/>
  <c r="G24" i="1" l="1"/>
  <c r="F25" i="1" s="1"/>
  <c r="Q24" i="1"/>
  <c r="Q25" i="1" l="1"/>
  <c r="G25" i="1"/>
  <c r="F26" i="1" s="1"/>
  <c r="G26" i="1" l="1"/>
  <c r="F27" i="1" s="1"/>
  <c r="Q26" i="1"/>
  <c r="Q27" i="1" l="1"/>
  <c r="G27" i="1"/>
  <c r="F28" i="1" s="1"/>
  <c r="Q28" i="1" l="1"/>
  <c r="G28" i="1"/>
  <c r="F29" i="1" s="1"/>
  <c r="Q29" i="1" l="1"/>
  <c r="G29" i="1"/>
  <c r="F30" i="1" s="1"/>
  <c r="F87" i="1"/>
  <c r="G87" i="1" s="1"/>
  <c r="G30" i="1" l="1"/>
  <c r="F31" i="1" s="1"/>
  <c r="Q30" i="1"/>
  <c r="F88" i="1"/>
  <c r="Q87" i="1"/>
  <c r="Q31" i="1" l="1"/>
  <c r="G31" i="1"/>
  <c r="F32" i="1" s="1"/>
  <c r="G88" i="1"/>
  <c r="F89" i="1" s="1"/>
  <c r="Q88" i="1"/>
  <c r="G32" i="1" l="1"/>
  <c r="F33" i="1" s="1"/>
  <c r="Q32" i="1"/>
  <c r="G89" i="1"/>
  <c r="F90" i="1" s="1"/>
  <c r="Q90" i="1" s="1"/>
  <c r="Q89" i="1"/>
  <c r="Q33" i="1" l="1"/>
  <c r="G33" i="1"/>
  <c r="F34" i="1" s="1"/>
  <c r="G90" i="1"/>
  <c r="F91" i="1" s="1"/>
  <c r="Q91" i="1" s="1"/>
  <c r="Q34" i="1" l="1"/>
  <c r="G34" i="1"/>
  <c r="F35" i="1" s="1"/>
  <c r="G91" i="1"/>
  <c r="F92" i="1" s="1"/>
  <c r="Q92" i="1" s="1"/>
  <c r="Q35" i="1" l="1"/>
  <c r="G35" i="1"/>
  <c r="F36" i="1" s="1"/>
  <c r="G92" i="1"/>
  <c r="F93" i="1" s="1"/>
  <c r="Q93" i="1" s="1"/>
  <c r="G36" i="1" l="1"/>
  <c r="F37" i="1" s="1"/>
  <c r="Q36" i="1"/>
  <c r="G93" i="1"/>
  <c r="F94" i="1" s="1"/>
  <c r="Q94" i="1" s="1"/>
  <c r="Q37" i="1" l="1"/>
  <c r="G37" i="1"/>
  <c r="F38" i="1" s="1"/>
  <c r="G94" i="1"/>
  <c r="F95" i="1" s="1"/>
  <c r="Q95" i="1" s="1"/>
  <c r="G38" i="1" l="1"/>
  <c r="F39" i="1" s="1"/>
  <c r="Q38" i="1"/>
  <c r="G95" i="1"/>
  <c r="F96" i="1" s="1"/>
  <c r="Q96" i="1" s="1"/>
  <c r="G39" i="1" l="1"/>
  <c r="F40" i="1" s="1"/>
  <c r="Q39" i="1"/>
  <c r="G96" i="1"/>
  <c r="F97" i="1" s="1"/>
  <c r="G97" i="1" s="1"/>
  <c r="F98" i="1" s="1"/>
  <c r="G40" i="1" l="1"/>
  <c r="F41" i="1" s="1"/>
  <c r="Q40" i="1"/>
  <c r="Q97" i="1"/>
  <c r="Q98" i="1"/>
  <c r="G98" i="1"/>
  <c r="F99" i="1" s="1"/>
  <c r="Q41" i="1" l="1"/>
  <c r="G41" i="1"/>
  <c r="F42" i="1" s="1"/>
  <c r="Q99" i="1"/>
  <c r="G99" i="1"/>
  <c r="F100" i="1" s="1"/>
  <c r="Q42" i="1" l="1"/>
  <c r="G42" i="1"/>
  <c r="F43" i="1" s="1"/>
  <c r="Q100" i="1"/>
  <c r="G100" i="1"/>
  <c r="F101" i="1" s="1"/>
  <c r="Q43" i="1" l="1"/>
  <c r="G43" i="1"/>
  <c r="F44" i="1" s="1"/>
  <c r="Q101" i="1"/>
  <c r="G101" i="1"/>
  <c r="F102" i="1" s="1"/>
  <c r="Q44" i="1" l="1"/>
  <c r="G44" i="1"/>
  <c r="F45" i="1" s="1"/>
  <c r="Q102" i="1"/>
  <c r="G102" i="1"/>
  <c r="F103" i="1" s="1"/>
  <c r="Q45" i="1" l="1"/>
  <c r="G45" i="1"/>
  <c r="F46" i="1" s="1"/>
  <c r="G103" i="1"/>
  <c r="F104" i="1" s="1"/>
  <c r="Q103" i="1"/>
  <c r="G46" i="1" l="1"/>
  <c r="F47" i="1" s="1"/>
  <c r="Q46" i="1"/>
  <c r="Q104" i="1"/>
  <c r="G104" i="1"/>
  <c r="F105" i="1" s="1"/>
  <c r="Q47" i="1" l="1"/>
  <c r="G47" i="1"/>
  <c r="F48" i="1" s="1"/>
  <c r="G105" i="1"/>
  <c r="F106" i="1" s="1"/>
  <c r="Q105" i="1"/>
  <c r="G48" i="1" l="1"/>
  <c r="F49" i="1" s="1"/>
  <c r="Q48" i="1"/>
  <c r="Q106" i="1"/>
  <c r="G106" i="1"/>
  <c r="F107" i="1" s="1"/>
  <c r="Q49" i="1" l="1"/>
  <c r="G49" i="1"/>
  <c r="F50" i="1" s="1"/>
  <c r="Q107" i="1"/>
  <c r="G107" i="1"/>
  <c r="F108" i="1" s="1"/>
  <c r="Q50" i="1" l="1"/>
  <c r="G50" i="1"/>
  <c r="F51" i="1" s="1"/>
  <c r="Q108" i="1"/>
  <c r="G108" i="1"/>
  <c r="F109" i="1" s="1"/>
  <c r="Q51" i="1" l="1"/>
  <c r="G51" i="1"/>
  <c r="F52" i="1" s="1"/>
  <c r="Q109" i="1"/>
  <c r="G109" i="1"/>
  <c r="F110" i="1" s="1"/>
  <c r="G52" i="1" l="1"/>
  <c r="F53" i="1" s="1"/>
  <c r="Q52" i="1"/>
  <c r="Q110" i="1"/>
  <c r="G110" i="1"/>
  <c r="F111" i="1" s="1"/>
  <c r="Q53" i="1" l="1"/>
  <c r="G53" i="1"/>
  <c r="F54" i="1" s="1"/>
  <c r="G111" i="1"/>
  <c r="F112" i="1" s="1"/>
  <c r="Q111" i="1"/>
  <c r="G54" i="1" l="1"/>
  <c r="F55" i="1" s="1"/>
  <c r="Q54" i="1"/>
  <c r="Q112" i="1"/>
  <c r="G112" i="1"/>
  <c r="F113" i="1" s="1"/>
  <c r="F83" i="1"/>
  <c r="G83" i="1" s="1"/>
  <c r="F84" i="1" s="1"/>
  <c r="G84" i="1" s="1"/>
  <c r="F16" i="1"/>
  <c r="G16" i="1" s="1"/>
  <c r="F17" i="1" s="1"/>
  <c r="G17" i="1" s="1"/>
  <c r="F79" i="1"/>
  <c r="G79" i="1" s="1"/>
  <c r="F18" i="1"/>
  <c r="G18" i="1" s="1"/>
  <c r="M35" i="3"/>
  <c r="F35" i="3"/>
  <c r="L35" i="3" s="1"/>
  <c r="C35" i="3"/>
  <c r="K35" i="3" s="1"/>
  <c r="M34" i="3"/>
  <c r="F34" i="3"/>
  <c r="L34" i="3" s="1"/>
  <c r="C34" i="3"/>
  <c r="K34" i="3" s="1"/>
  <c r="M33" i="3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L27" i="3"/>
  <c r="K27" i="3"/>
  <c r="M26" i="3"/>
  <c r="F26" i="3"/>
  <c r="L26" i="3" s="1"/>
  <c r="C26" i="3"/>
  <c r="K26" i="3" s="1"/>
  <c r="M25" i="3"/>
  <c r="F25" i="3"/>
  <c r="L25" i="3" s="1"/>
  <c r="C25" i="3"/>
  <c r="K25" i="3" s="1"/>
  <c r="M24" i="3"/>
  <c r="L24" i="3"/>
  <c r="F24" i="3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L19" i="3"/>
  <c r="F19" i="3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L15" i="3"/>
  <c r="F15" i="3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L11" i="3"/>
  <c r="K11" i="3"/>
  <c r="F11" i="3"/>
  <c r="C11" i="3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L7" i="3"/>
  <c r="K7" i="3"/>
  <c r="F7" i="3"/>
  <c r="C7" i="3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L3" i="3"/>
  <c r="K3" i="3"/>
  <c r="F3" i="3"/>
  <c r="M2" i="3"/>
  <c r="F2" i="3"/>
  <c r="L2" i="3" s="1"/>
  <c r="C2" i="3"/>
  <c r="K2" i="3" s="1"/>
  <c r="Q55" i="1" l="1"/>
  <c r="G55" i="1"/>
  <c r="F56" i="1" s="1"/>
  <c r="G113" i="1"/>
  <c r="F114" i="1" s="1"/>
  <c r="Q113" i="1"/>
  <c r="F85" i="1"/>
  <c r="G85" i="1" s="1"/>
  <c r="F14" i="1"/>
  <c r="G14" i="1" s="1"/>
  <c r="F81" i="1"/>
  <c r="G81" i="1" s="1"/>
  <c r="F71" i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F12" i="1"/>
  <c r="G12" i="1" s="1"/>
  <c r="G56" i="1" l="1"/>
  <c r="F57" i="1" s="1"/>
  <c r="Q56" i="1"/>
  <c r="G114" i="1"/>
  <c r="F115" i="1" s="1"/>
  <c r="Q114" i="1"/>
  <c r="G57" i="1" l="1"/>
  <c r="F58" i="1" s="1"/>
  <c r="Q57" i="1"/>
  <c r="Q115" i="1"/>
  <c r="G115" i="1"/>
  <c r="F116" i="1" s="1"/>
  <c r="G77" i="1"/>
  <c r="F78" i="1" s="1"/>
  <c r="G78" i="1" s="1"/>
  <c r="F4" i="1"/>
  <c r="G4" i="1" s="1"/>
  <c r="Q58" i="1" l="1"/>
  <c r="G58" i="1"/>
  <c r="F59" i="1" s="1"/>
  <c r="Q116" i="1"/>
  <c r="G116" i="1"/>
  <c r="F117" i="1" s="1"/>
  <c r="F5" i="1"/>
  <c r="Q59" i="1" l="1"/>
  <c r="G59" i="1"/>
  <c r="F60" i="1" s="1"/>
  <c r="G117" i="1"/>
  <c r="F118" i="1" s="1"/>
  <c r="Q117" i="1"/>
  <c r="G5" i="1"/>
  <c r="F6" i="1" s="1"/>
  <c r="J19" i="4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60" i="1" l="1"/>
  <c r="F61" i="1" s="1"/>
  <c r="Q60" i="1"/>
  <c r="Q118" i="1"/>
  <c r="G118" i="1"/>
  <c r="F119" i="1" s="1"/>
  <c r="G6" i="1"/>
  <c r="F7" i="1" s="1"/>
  <c r="G7" i="1" s="1"/>
  <c r="F8" i="1" s="1"/>
  <c r="G8" i="1" s="1"/>
  <c r="F9" i="1" s="1"/>
  <c r="G9" i="1" s="1"/>
  <c r="F10" i="1" s="1"/>
  <c r="Q61" i="1" l="1"/>
  <c r="G61" i="1"/>
  <c r="F62" i="1" s="1"/>
  <c r="Q119" i="1"/>
  <c r="G119" i="1"/>
  <c r="F120" i="1" s="1"/>
  <c r="G10" i="1"/>
  <c r="F11" i="1" s="1"/>
  <c r="G11" i="1" s="1"/>
  <c r="G62" i="1" l="1"/>
  <c r="F63" i="1" s="1"/>
  <c r="Q62" i="1"/>
  <c r="G120" i="1"/>
  <c r="F121" i="1" s="1"/>
  <c r="Q120" i="1"/>
  <c r="Q63" i="1" l="1"/>
  <c r="G63" i="1"/>
  <c r="F64" i="1" s="1"/>
  <c r="G121" i="1"/>
  <c r="F122" i="1" s="1"/>
  <c r="Q121" i="1"/>
  <c r="G64" i="1" l="1"/>
  <c r="F65" i="1" s="1"/>
  <c r="Q64" i="1"/>
  <c r="G122" i="1"/>
  <c r="F123" i="1" s="1"/>
  <c r="Q122" i="1"/>
  <c r="Q65" i="1" l="1"/>
  <c r="G65" i="1"/>
  <c r="F66" i="1" s="1"/>
  <c r="Q123" i="1"/>
  <c r="G123" i="1"/>
  <c r="F124" i="1" s="1"/>
  <c r="Q66" i="1" l="1"/>
  <c r="G66" i="1"/>
  <c r="F67" i="1" s="1"/>
  <c r="G124" i="1"/>
  <c r="F125" i="1" s="1"/>
  <c r="Q124" i="1"/>
  <c r="Q67" i="1" l="1"/>
  <c r="G67" i="1"/>
  <c r="F68" i="1" s="1"/>
  <c r="G125" i="1"/>
  <c r="F126" i="1" s="1"/>
  <c r="Q125" i="1"/>
  <c r="Q68" i="1" l="1"/>
  <c r="G68" i="1"/>
  <c r="G126" i="1"/>
  <c r="F127" i="1" s="1"/>
  <c r="Q126" i="1"/>
  <c r="G127" i="1" l="1"/>
  <c r="F128" i="1" s="1"/>
  <c r="Q127" i="1"/>
  <c r="G128" i="1" l="1"/>
  <c r="F129" i="1" s="1"/>
  <c r="Q128" i="1"/>
  <c r="G129" i="1" l="1"/>
  <c r="F130" i="1" s="1"/>
  <c r="Q129" i="1"/>
  <c r="Q130" i="1" l="1"/>
  <c r="G130" i="1"/>
  <c r="F131" i="1" s="1"/>
  <c r="Q131" i="1" l="1"/>
  <c r="G131" i="1"/>
  <c r="F132" i="1" s="1"/>
  <c r="Q132" i="1" l="1"/>
  <c r="G132" i="1"/>
  <c r="F133" i="1" s="1"/>
  <c r="G133" i="1" l="1"/>
  <c r="F134" i="1" s="1"/>
  <c r="Q133" i="1"/>
  <c r="G134" i="1" l="1"/>
  <c r="F135" i="1" s="1"/>
  <c r="Q134" i="1"/>
  <c r="Q135" i="1" l="1"/>
  <c r="G135" i="1"/>
</calcChain>
</file>

<file path=xl/sharedStrings.xml><?xml version="1.0" encoding="utf-8"?>
<sst xmlns="http://schemas.openxmlformats.org/spreadsheetml/2006/main" count="1680" uniqueCount="383">
  <si>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</si>
  <si>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</si>
  <si>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</si>
  <si>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</si>
  <si>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</si>
  <si>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</si>
  <si>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</si>
  <si>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</si>
  <si>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</si>
  <si>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</si>
  <si>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</si>
  <si>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</si>
  <si>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</si>
  <si>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</si>
  <si>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</si>
  <si>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</si>
  <si>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</si>
  <si>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</si>
  <si>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</si>
  <si>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</si>
  <si>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</si>
  <si>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</si>
  <si>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</si>
  <si>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</si>
  <si>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</si>
  <si>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</si>
  <si>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</si>
  <si>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</si>
  <si>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</si>
  <si>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</si>
  <si>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</si>
  <si>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</si>
  <si>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</si>
  <si>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</si>
  <si>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</si>
  <si>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</si>
  <si>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</si>
  <si>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</si>
  <si>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</si>
  <si>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</si>
  <si>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</si>
  <si>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</si>
  <si>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</si>
  <si>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</si>
  <si>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</si>
  <si>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</si>
  <si>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</si>
  <si>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</si>
  <si>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</si>
  <si>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</si>
  <si>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</si>
  <si>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</si>
  <si>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</si>
  <si>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</si>
  <si>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</si>
  <si>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</si>
  <si>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</si>
  <si>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</si>
  <si>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</si>
  <si>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</si>
  <si>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</si>
  <si>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</si>
  <si>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</si>
  <si>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</si>
  <si>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</si>
  <si>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</si>
  <si>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</si>
  <si>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</si>
  <si>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</si>
  <si>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</si>
  <si>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</si>
  <si>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</si>
  <si>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</si>
  <si>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</si>
  <si>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</si>
  <si>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</si>
  <si>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</si>
  <si>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</si>
  <si>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</si>
  <si>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</si>
  <si>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</si>
  <si>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</si>
  <si>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</si>
  <si>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</si>
  <si>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</si>
  <si>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</si>
  <si>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</si>
  <si>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</si>
  <si>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</si>
  <si>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</si>
  <si>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</si>
  <si>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</si>
  <si>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</si>
  <si>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</si>
  <si>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</si>
  <si>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</si>
  <si>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</si>
  <si>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</si>
  <si>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</si>
  <si>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</si>
  <si>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</si>
  <si>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</si>
  <si>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</si>
  <si>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</si>
  <si>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</si>
  <si>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</si>
  <si>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</si>
  <si>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</si>
  <si>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</si>
  <si>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</si>
  <si>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</si>
  <si>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</si>
  <si>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</si>
  <si>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</si>
  <si>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</si>
  <si>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</si>
  <si>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</si>
  <si>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</si>
  <si>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</si>
  <si>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</si>
  <si>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</si>
  <si>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</si>
  <si>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</si>
  <si>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</si>
  <si>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</si>
  <si>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</si>
  <si>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</si>
  <si>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</si>
  <si>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</si>
  <si>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</si>
  <si>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</si>
  <si>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</si>
  <si>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</si>
  <si>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</si>
  <si>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</si>
  <si>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</si>
  <si>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</si>
  <si>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</si>
  <si>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</si>
  <si>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</si>
  <si>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</si>
  <si>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</si>
  <si>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</si>
  <si>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</si>
  <si>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</si>
  <si>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</si>
  <si>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</si>
  <si>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</si>
  <si>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</si>
  <si>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</si>
  <si>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</si>
  <si>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</si>
  <si>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</si>
  <si>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</si>
  <si>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</si>
  <si>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</si>
  <si>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</si>
  <si>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</si>
  <si>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</si>
  <si>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</si>
  <si>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</si>
  <si>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</si>
  <si>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</si>
  <si>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</si>
  <si>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</si>
  <si>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</si>
  <si>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</si>
  <si>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</si>
  <si>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</si>
  <si>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</si>
  <si>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</si>
  <si>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</si>
  <si>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</si>
  <si>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</si>
  <si>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</si>
  <si>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</si>
  <si>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</si>
  <si>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</si>
  <si>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</si>
  <si>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</si>
  <si>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</si>
  <si>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</si>
  <si>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</si>
  <si>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</si>
  <si>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</si>
  <si>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</si>
  <si>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</si>
  <si>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</si>
  <si>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</si>
  <si>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</si>
  <si>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</si>
  <si>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</si>
  <si>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</si>
  <si>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</si>
  <si>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</si>
  <si>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</si>
  <si>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</si>
  <si>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</si>
  <si>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</si>
  <si>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</si>
  <si>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</si>
  <si>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</si>
  <si>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</si>
  <si>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</si>
  <si>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</si>
  <si>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</si>
  <si>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</si>
  <si>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</si>
  <si>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</si>
  <si>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</si>
  <si>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</si>
  <si>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</si>
  <si>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</si>
  <si>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</si>
  <si>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</si>
  <si>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</si>
  <si>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</si>
  <si>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</si>
  <si>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</si>
  <si>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</si>
  <si>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</si>
  <si>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</si>
  <si>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</si>
  <si>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</si>
  <si>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</si>
  <si>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</si>
  <si>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</si>
  <si>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BK_7</t>
  </si>
  <si>
    <t>Schott</t>
  </si>
  <si>
    <t>SF_6</t>
  </si>
  <si>
    <t>SF_11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</si>
  <si>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</si>
  <si>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</si>
  <si>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</si>
  <si>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</si>
  <si>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</si>
  <si>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</si>
  <si>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PSU_CMD_PZ</t>
  </si>
  <si>
    <t>PSU_CMD_MZ</t>
  </si>
  <si>
    <t>PSU_PCB_MZ</t>
  </si>
  <si>
    <t>PSU_PCB_PZ</t>
  </si>
  <si>
    <t>PSU_FP_MZ</t>
  </si>
  <si>
    <t>PSU_FRAME_PZ</t>
  </si>
  <si>
    <t>PSU_FP_PZ</t>
  </si>
  <si>
    <t>SiO2</t>
  </si>
  <si>
    <t>Opt_PCB_FR4</t>
  </si>
  <si>
    <t>BLACK_Z306</t>
  </si>
  <si>
    <t>PSU_NVENT_MZ</t>
  </si>
  <si>
    <t>PSU_SND_MZ</t>
  </si>
  <si>
    <t>PSU_PZ</t>
  </si>
  <si>
    <t>PSU_NVENT_PZ</t>
  </si>
  <si>
    <t>PSU_SND_PZ</t>
  </si>
  <si>
    <t>PSU_FR_ST_MZ_2_2</t>
  </si>
  <si>
    <t>PSU_FR_ST_MZ_2</t>
  </si>
  <si>
    <t>PSU_FR_ST_MZ_3</t>
  </si>
  <si>
    <t>PSU_FR_ST_PZ_2_2</t>
  </si>
  <si>
    <t>PSU_FR_ST_PZ_2</t>
  </si>
  <si>
    <t>PSU_FR_ST_PZ_3</t>
  </si>
  <si>
    <t>m1</t>
  </si>
  <si>
    <t>m2</t>
  </si>
  <si>
    <t>PSU_IF_DCDC_MZ</t>
  </si>
  <si>
    <t>PSU_IF_DCDC_PZ</t>
  </si>
  <si>
    <t>Determined based on preliminary layer setup</t>
  </si>
  <si>
    <t>PCB_DPU</t>
  </si>
  <si>
    <t>PCB_PSU</t>
  </si>
  <si>
    <t>PCB_TCU</t>
  </si>
  <si>
    <t>PCB_DCU</t>
  </si>
  <si>
    <t>PCB_BP</t>
  </si>
  <si>
    <t>PSU_FR_ST_MZ_1_5</t>
  </si>
  <si>
    <t>PSU_FR_ST_PZ_1_5</t>
  </si>
  <si>
    <t>PSU_FR_WDG_MZ_PX</t>
  </si>
  <si>
    <t>PSU_FR_WDG_MZ_MX</t>
  </si>
  <si>
    <t>PSU_FR_WDG_PZ_PX</t>
  </si>
  <si>
    <t>PSU_FR_WDG_PZ_MX</t>
  </si>
  <si>
    <t>PSU_NVENT_MZ_PX</t>
  </si>
  <si>
    <t>PSU_NVENT_MZ_MX</t>
  </si>
  <si>
    <t>PSU_NVENT_PZ_PX</t>
  </si>
  <si>
    <t>PSU_NVENT_PZ_MX</t>
  </si>
  <si>
    <t>DPU_COMP_PZ</t>
  </si>
  <si>
    <t>DPU_COMP_MZ</t>
  </si>
  <si>
    <t>PSU_FR_ST_PZ_6</t>
  </si>
  <si>
    <t>PSU_PZ_DC_1</t>
  </si>
  <si>
    <t>PSU_PZ_DC_2</t>
  </si>
  <si>
    <t>PSU_FR_ST_MZ_6</t>
  </si>
  <si>
    <t>PSU_MZ_DC_1</t>
  </si>
  <si>
    <t>PSU_MZ_DC_2</t>
  </si>
  <si>
    <t>2_FCU_PSU_v03</t>
  </si>
  <si>
    <t>D2_MZ</t>
  </si>
  <si>
    <t>D3_MZ</t>
  </si>
  <si>
    <t>D4_MZ</t>
  </si>
  <si>
    <t>D5_MZ</t>
  </si>
  <si>
    <t>D6_MZ</t>
  </si>
  <si>
    <t>D7_MZ</t>
  </si>
  <si>
    <t>Q11_MZ</t>
  </si>
  <si>
    <t>Q8C_MZ</t>
  </si>
  <si>
    <t>Q7_MZ</t>
  </si>
  <si>
    <t>Q9A_MZ</t>
  </si>
  <si>
    <t>Q9B_MZ</t>
  </si>
  <si>
    <t>Q9C_MZ</t>
  </si>
  <si>
    <t>Q8A_MZ</t>
  </si>
  <si>
    <t>Q8B_MZ</t>
  </si>
  <si>
    <t>U12A_MZ</t>
  </si>
  <si>
    <t>U12B_MZ</t>
  </si>
  <si>
    <t>U12C_MZ</t>
  </si>
  <si>
    <t>U13_MZ</t>
  </si>
  <si>
    <t>U14A_MZ</t>
  </si>
  <si>
    <t>U14B_MZ</t>
  </si>
  <si>
    <t>U14C_MZ</t>
  </si>
  <si>
    <t>U14D_MZ</t>
  </si>
  <si>
    <t>U14E_MZ</t>
  </si>
  <si>
    <t>U15A_MZ</t>
  </si>
  <si>
    <t>U15B_MZ</t>
  </si>
  <si>
    <t>U15C_MZ</t>
  </si>
  <si>
    <t>U15D_MZ</t>
  </si>
  <si>
    <t>U15E_MZ</t>
  </si>
  <si>
    <t>U20_MZ</t>
  </si>
  <si>
    <t>U7_MZ</t>
  </si>
  <si>
    <t>U16_MZ</t>
  </si>
  <si>
    <t>U17_MZ</t>
  </si>
  <si>
    <t>U18_MZ</t>
  </si>
  <si>
    <t>U19_MZ</t>
  </si>
  <si>
    <t>U3A_MZ</t>
  </si>
  <si>
    <t>U3B_MZ</t>
  </si>
  <si>
    <t>U3C_MZ</t>
  </si>
  <si>
    <t>U3D_MZ</t>
  </si>
  <si>
    <t>U3E_MZ</t>
  </si>
  <si>
    <t>U5A_MZ</t>
  </si>
  <si>
    <t>U5B_MZ</t>
  </si>
  <si>
    <t>U5C_MZ</t>
  </si>
  <si>
    <t>U6A_MZ</t>
  </si>
  <si>
    <t>U6B_MZ</t>
  </si>
  <si>
    <t>U6C_MZ</t>
  </si>
  <si>
    <t>X1_MZ</t>
  </si>
  <si>
    <t>U1_MZ</t>
  </si>
  <si>
    <t>D3_PZ</t>
  </si>
  <si>
    <t>D4_PZ</t>
  </si>
  <si>
    <t>D5_PZ</t>
  </si>
  <si>
    <t>D6_PZ</t>
  </si>
  <si>
    <t>D7_PZ</t>
  </si>
  <si>
    <t>Q11_PZ</t>
  </si>
  <si>
    <t>Q8C_PZ</t>
  </si>
  <si>
    <t>Q7_PZ</t>
  </si>
  <si>
    <t>Q9A_PZ</t>
  </si>
  <si>
    <t>Q9B_PZ</t>
  </si>
  <si>
    <t>Q9C_PZ</t>
  </si>
  <si>
    <t>Q8A_PZ</t>
  </si>
  <si>
    <t>Q8B_PZ</t>
  </si>
  <si>
    <t>U12A_PZ</t>
  </si>
  <si>
    <t>U12B_PZ</t>
  </si>
  <si>
    <t>U12C_PZ</t>
  </si>
  <si>
    <t>U13_PZ</t>
  </si>
  <si>
    <t>U14A_PZ</t>
  </si>
  <si>
    <t>U14B_PZ</t>
  </si>
  <si>
    <t>U14C_PZ</t>
  </si>
  <si>
    <t>U14D_PZ</t>
  </si>
  <si>
    <t>U14E_PZ</t>
  </si>
  <si>
    <t>U15A_PZ</t>
  </si>
  <si>
    <t>U15B_PZ</t>
  </si>
  <si>
    <t>U15C_PZ</t>
  </si>
  <si>
    <t>U15D_PZ</t>
  </si>
  <si>
    <t>U15E_PZ</t>
  </si>
  <si>
    <t>U20_PZ</t>
  </si>
  <si>
    <t>U7_PZ</t>
  </si>
  <si>
    <t>U16_PZ</t>
  </si>
  <si>
    <t>U17_PZ</t>
  </si>
  <si>
    <t>U18_PZ</t>
  </si>
  <si>
    <t>U19_PZ</t>
  </si>
  <si>
    <t>U3A_PZ</t>
  </si>
  <si>
    <t>U3B_PZ</t>
  </si>
  <si>
    <t>U3C_PZ</t>
  </si>
  <si>
    <t>U3D_PZ</t>
  </si>
  <si>
    <t>U3E_PZ</t>
  </si>
  <si>
    <t>U5A_PZ</t>
  </si>
  <si>
    <t>U5B_PZ</t>
  </si>
  <si>
    <t>U5C_PZ</t>
  </si>
  <si>
    <t>U6A_PZ</t>
  </si>
  <si>
    <t>U6B_PZ</t>
  </si>
  <si>
    <t>U6C_PZ</t>
  </si>
  <si>
    <t>X1_PZ</t>
  </si>
  <si>
    <t>U1_PZ</t>
  </si>
  <si>
    <t>D2_PZ</t>
  </si>
  <si>
    <t>PSU_MZ</t>
  </si>
  <si>
    <t>PSU_FRAME_MZ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</si>
</sst>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rgb="FFFFCC99"/>
      </patternFill>
    </fill>
    <fill>
      <patternFill patternType="solid">
        <fgColor rgb="FFFFFF00"/>
        <bgColor indexed="4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0" borderId="32" applyNumberFormat="0" applyAlignment="0" applyProtection="0"/>
  </cellStyleXfs>
  <cellXfs count="1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2" fillId="0" borderId="1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22" fillId="0" borderId="3" xfId="8" applyBorder="1"/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0" fontId="5" fillId="0" borderId="13" xfId="3" applyBorder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0" fontId="5" fillId="0" borderId="0" xfId="3"/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65" fontId="8" fillId="19" borderId="1" xfId="0" applyNumberFormat="1" applyFont="1" applyFill="1" applyBorder="1" applyAlignment="1">
      <alignment horizontal="center"/>
    </xf>
    <xf numFmtId="2" fontId="5" fillId="0" borderId="3" xfId="1" applyNumberFormat="1" applyBorder="1" applyAlignment="1">
      <alignment horizontal="right" wrapText="1"/>
    </xf>
    <xf numFmtId="2" fontId="24" fillId="20" borderId="32" xfId="9" applyNumberFormat="1"/>
    <xf numFmtId="2" fontId="24" fillId="20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17" fillId="12" borderId="18" xfId="4" applyBorder="1" applyAlignment="1">
      <alignment horizontal="left" indent="1"/>
    </xf>
    <xf numFmtId="165" fontId="17" fillId="12" borderId="18" xfId="4" applyNumberFormat="1" applyBorder="1" applyAlignment="1">
      <alignment horizontal="center"/>
    </xf>
    <xf numFmtId="165" fontId="17" fillId="12" borderId="0" xfId="4" applyNumberFormat="1" applyBorder="1" applyAlignment="1">
      <alignment horizontal="center"/>
    </xf>
    <xf numFmtId="165" fontId="17" fillId="12" borderId="19" xfId="4" applyNumberFormat="1" applyBorder="1" applyAlignment="1">
      <alignment horizontal="center"/>
    </xf>
    <xf numFmtId="0" fontId="17" fillId="12" borderId="18" xfId="4" applyNumberFormat="1" applyBorder="1" applyAlignment="1">
      <alignment horizontal="center"/>
    </xf>
    <xf numFmtId="0" fontId="17" fillId="12" borderId="17" xfId="4" applyNumberFormat="1" applyBorder="1" applyAlignment="1">
      <alignment horizontal="center"/>
    </xf>
    <xf numFmtId="164" fontId="17" fillId="12" borderId="0" xfId="4" applyNumberFormat="1" applyBorder="1"/>
    <xf numFmtId="0" fontId="17" fillId="12" borderId="0" xfId="4" applyNumberFormat="1" applyBorder="1" applyAlignment="1">
      <alignment horizontal="center"/>
    </xf>
    <xf numFmtId="2" fontId="17" fillId="12" borderId="0" xfId="4" applyNumberFormat="1" applyBorder="1" applyAlignment="1">
      <alignment horizontal="center"/>
    </xf>
    <xf numFmtId="0" fontId="17" fillId="12" borderId="0" xfId="4" applyBorder="1"/>
    <xf numFmtId="0" fontId="17" fillId="12" borderId="0" xfId="4"/>
    <xf numFmtId="0" fontId="8" fillId="0" borderId="18" xfId="3" applyFont="1" applyBorder="1" applyAlignment="1">
      <alignment horizontal="left" indent="1"/>
    </xf>
    <xf numFmtId="165" fontId="18" fillId="12" borderId="18" xfId="4" applyNumberFormat="1" applyFont="1" applyBorder="1" applyAlignment="1">
      <alignment horizontal="center"/>
    </xf>
    <xf numFmtId="0" fontId="5" fillId="0" borderId="18" xfId="3" applyBorder="1" applyAlignment="1">
      <alignment horizontal="center"/>
    </xf>
    <xf numFmtId="0" fontId="2" fillId="13" borderId="33" xfId="0" applyFont="1" applyFill="1" applyBorder="1" applyAlignment="1">
      <alignment horizontal="left"/>
    </xf>
    <xf numFmtId="0" fontId="0" fillId="0" borderId="33" xfId="0" applyBorder="1"/>
    <xf numFmtId="0" fontId="3" fillId="0" borderId="33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4" fillId="2" borderId="33" xfId="0" applyFont="1" applyFill="1" applyBorder="1" applyAlignment="1">
      <alignment horizontal="center"/>
    </xf>
    <xf numFmtId="165" fontId="4" fillId="2" borderId="33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" xfId="0" applyBorder="1"/>
    <xf numFmtId="0" fontId="2" fillId="17" borderId="3" xfId="0" applyFont="1" applyFill="1" applyBorder="1" applyAlignment="1">
      <alignment horizontal="left"/>
    </xf>
    <xf numFmtId="0" fontId="2" fillId="19" borderId="3" xfId="0" applyFont="1" applyFill="1" applyBorder="1" applyAlignment="1">
      <alignment horizontal="left"/>
    </xf>
    <xf numFmtId="0" fontId="3" fillId="19" borderId="3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165" fontId="8" fillId="19" borderId="3" xfId="0" applyNumberFormat="1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  <xf numFmtId="0" fontId="2" fillId="21" borderId="3" xfId="0" applyFont="1" applyFill="1" applyBorder="1" applyAlignment="1">
      <alignment horizontal="left"/>
    </xf>
    <xf numFmtId="0" fontId="2" fillId="17" borderId="34" xfId="0" applyFont="1" applyFill="1" applyBorder="1" applyAlignment="1">
      <alignment horizontal="left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7000000}"/>
    <cellStyle name="Standard_BULKS" xfId="1" xr:uid="{00000000-0005-0000-0000-000008000000}"/>
    <cellStyle name="Standard_Optical" xfId="3" xr:uid="{00000000-0005-0000-0000-000009000000}"/>
  </cellStyles>
  <dxfs count="0"/>
  <tableStyles count="0" defaultTableStyle="TableStyleMedium2" defaultPivotStyle="PivotStyleLight16"/>
  <colors>
    <mruColors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5"/>
  <sheetViews>
    <sheetView tabSelected="1" zoomScale="70" zoomScaleNormal="70" workbookViewId="0">
      <selection activeCell="B10" sqref="B10"/>
    </sheetView>
  </sheetViews>
  <sheetFormatPr defaultColWidth="11.44140625" defaultRowHeight="15" customHeight="1" x14ac:dyDescent="0.3"/>
  <cols>
    <col min="1" max="1" width="16.44140625" style="1" bestFit="1" customWidth="1"/>
    <col min="2" max="2" width="11.6640625" style="1" customWidth="1"/>
    <col min="3" max="3" width="19.6640625" style="67" bestFit="1" customWidth="1"/>
    <col min="4" max="4" width="24.44140625" style="69" customWidth="1"/>
    <col min="5" max="5" width="7.6640625" style="1" customWidth="1"/>
    <col min="6" max="6" width="23" style="1" bestFit="1" customWidth="1"/>
    <col min="7" max="7" width="10.6640625" style="1" customWidth="1"/>
    <col min="8" max="8" width="9.44140625" style="1" customWidth="1"/>
    <col min="9" max="10" width="13.88671875" style="2" customWidth="1"/>
    <col min="11" max="12" width="22" style="3" bestFit="1" customWidth="1"/>
    <col min="13" max="13" width="13.5546875" style="3" customWidth="1"/>
    <col min="14" max="14" width="6.44140625" style="1" customWidth="1"/>
    <col min="15" max="16" width="8.6640625" style="70" customWidth="1"/>
    <col min="17" max="18" width="8.109375" style="1" customWidth="1"/>
    <col min="19" max="19" width="13.44140625" style="1" bestFit="1" customWidth="1"/>
    <col min="20" max="20" width="12.88671875" style="1" customWidth="1"/>
    <col min="21" max="21" width="10.44140625" style="1" customWidth="1"/>
    <col min="22" max="22" width="9.44140625" style="1" customWidth="1"/>
    <col min="23" max="23" width="9.88671875" style="1" customWidth="1"/>
    <col min="24" max="25" width="11.5546875" style="1" customWidth="1"/>
    <col min="26" max="27" width="15.6640625" style="1" customWidth="1"/>
    <col min="28" max="16384" width="11.44140625" style="1"/>
  </cols>
  <sheetData>
    <row r="1" spans="1:35" s="129" customFormat="1" ht="15" customHeight="1" x14ac:dyDescent="0.3">
      <c r="A1" s="128" t="s">
        <v>286</v>
      </c>
      <c r="B1" s="129" t="s">
        <v>232</v>
      </c>
      <c r="C1" s="130" t="s">
        <v>232</v>
      </c>
      <c r="D1" s="131"/>
      <c r="E1" s="132" t="s">
        <v>0</v>
      </c>
      <c r="F1" s="132" t="s">
        <v>1</v>
      </c>
      <c r="G1" s="132" t="s">
        <v>2</v>
      </c>
      <c r="H1" s="132" t="s">
        <v>3</v>
      </c>
      <c r="I1" s="132" t="s">
        <v>4</v>
      </c>
      <c r="J1" s="132" t="s">
        <v>5</v>
      </c>
      <c r="K1" s="132" t="s">
        <v>6</v>
      </c>
      <c r="L1" s="132" t="s">
        <v>7</v>
      </c>
      <c r="M1" s="132" t="s">
        <v>8</v>
      </c>
      <c r="N1" s="132" t="s">
        <v>9</v>
      </c>
      <c r="O1" s="133" t="s">
        <v>10</v>
      </c>
      <c r="P1" s="133" t="s">
        <v>11</v>
      </c>
      <c r="Q1" s="132" t="s">
        <v>12</v>
      </c>
      <c r="R1" s="132" t="s">
        <v>13</v>
      </c>
      <c r="S1" s="132" t="s">
        <v>14</v>
      </c>
      <c r="T1" s="132" t="s">
        <v>15</v>
      </c>
      <c r="U1" s="132" t="s">
        <v>16</v>
      </c>
      <c r="V1" s="132" t="s">
        <v>17</v>
      </c>
      <c r="W1" s="132" t="s">
        <v>18</v>
      </c>
      <c r="X1" s="132" t="s">
        <v>19</v>
      </c>
      <c r="Y1" s="132" t="s">
        <v>20</v>
      </c>
      <c r="Z1" s="132" t="s">
        <v>21</v>
      </c>
      <c r="AA1" s="132" t="s">
        <v>22</v>
      </c>
      <c r="AC1" s="129">
        <v>2.1566692606077851</v>
      </c>
      <c r="AD1" s="129" t="s">
        <v>232</v>
      </c>
      <c r="AE1" s="129" t="s">
        <v>232</v>
      </c>
      <c r="AH1" s="129" t="s">
        <v>258</v>
      </c>
      <c r="AI1" s="129" t="s">
        <v>259</v>
      </c>
    </row>
    <row r="2" spans="1:35" s="135" customFormat="1" ht="15" customHeight="1" x14ac:dyDescent="0.3">
      <c r="B2" s="144" t="s">
        <v>381</v>
      </c>
      <c r="AD2" s="135">
        <v>1.078334696238159</v>
      </c>
    </row>
    <row r="3" spans="1:35" s="134" customFormat="1" ht="15" customHeight="1" x14ac:dyDescent="0.3">
      <c r="C3" s="145" t="s">
        <v>382</v>
      </c>
      <c r="AE3" s="134">
        <v>0.23067387782057958</v>
      </c>
    </row>
    <row r="4" spans="1:35" ht="15" customHeight="1" x14ac:dyDescent="0.3">
      <c r="C4" s="1"/>
      <c r="D4" s="78" t="s">
        <v>268</v>
      </c>
      <c r="E4" s="79">
        <v>200</v>
      </c>
      <c r="F4" s="80">
        <f>E4*1000</f>
        <v>200000</v>
      </c>
      <c r="G4" s="80">
        <f>F4+99</f>
        <v>200099</v>
      </c>
      <c r="H4" s="80">
        <v>0</v>
      </c>
      <c r="I4" s="80" t="s">
        <v>191</v>
      </c>
      <c r="J4" s="80" t="s">
        <v>192</v>
      </c>
      <c r="K4" s="80" t="s">
        <v>180</v>
      </c>
      <c r="L4" s="80" t="s">
        <v>180</v>
      </c>
      <c r="M4" s="80" t="s">
        <v>34</v>
      </c>
      <c r="N4" s="80"/>
      <c r="O4" s="81">
        <v>1.5E-3</v>
      </c>
      <c r="P4" s="81"/>
      <c r="Q4" s="80"/>
      <c r="R4" s="80"/>
      <c r="S4" s="80" t="s">
        <v>23</v>
      </c>
      <c r="T4" s="80"/>
      <c r="U4" s="80"/>
      <c r="V4" s="80"/>
      <c r="W4" s="80"/>
      <c r="X4" s="80" t="s">
        <v>24</v>
      </c>
      <c r="Y4" s="80" t="s">
        <v>24</v>
      </c>
      <c r="Z4" s="80" t="s">
        <v>100</v>
      </c>
      <c r="AA4" s="80" t="s">
        <v>100</v>
      </c>
      <c r="AF4" s="1">
        <v>6.8276250000000073E-3</v>
      </c>
      <c r="AH4" s="1">
        <v>6.8276250000000073E-3</v>
      </c>
      <c r="AI4" s="1">
        <v>0</v>
      </c>
    </row>
    <row r="5" spans="1:35" ht="15" customHeight="1" x14ac:dyDescent="0.3">
      <c r="C5" s="1"/>
      <c r="D5" s="78" t="s">
        <v>253</v>
      </c>
      <c r="E5" s="79"/>
      <c r="F5" s="80">
        <f t="shared" ref="F5:F11" si="0">G4+1</f>
        <v>200100</v>
      </c>
      <c r="G5" s="80">
        <f>F5+99</f>
        <v>200199</v>
      </c>
      <c r="H5" s="80">
        <v>0</v>
      </c>
      <c r="I5" s="80" t="s">
        <v>191</v>
      </c>
      <c r="J5" s="80" t="s">
        <v>191</v>
      </c>
      <c r="K5" s="80" t="s">
        <v>180</v>
      </c>
      <c r="L5" s="80" t="s">
        <v>180</v>
      </c>
      <c r="M5" s="80" t="s">
        <v>34</v>
      </c>
      <c r="N5" s="80"/>
      <c r="O5" s="81">
        <v>2E-3</v>
      </c>
      <c r="P5" s="81"/>
      <c r="Q5" s="80"/>
      <c r="R5" s="80"/>
      <c r="S5" s="80" t="s">
        <v>23</v>
      </c>
      <c r="T5" s="80"/>
      <c r="U5" s="80"/>
      <c r="V5" s="80"/>
      <c r="W5" s="80"/>
      <c r="X5" s="80" t="s">
        <v>24</v>
      </c>
      <c r="Y5" s="80" t="s">
        <v>24</v>
      </c>
      <c r="Z5" s="80" t="s">
        <v>100</v>
      </c>
      <c r="AA5" s="80" t="s">
        <v>100</v>
      </c>
      <c r="AF5" s="1">
        <v>8.2974801279999955E-2</v>
      </c>
      <c r="AH5" s="1">
        <v>8.2974801279999955E-2</v>
      </c>
      <c r="AI5" s="1">
        <v>0</v>
      </c>
    </row>
    <row r="6" spans="1:35" ht="14.4" customHeight="1" x14ac:dyDescent="0.3">
      <c r="C6" s="1"/>
      <c r="D6" s="78" t="s">
        <v>252</v>
      </c>
      <c r="E6" s="79"/>
      <c r="F6" s="80">
        <f t="shared" si="0"/>
        <v>200200</v>
      </c>
      <c r="G6" s="80">
        <f>F6+99</f>
        <v>200299</v>
      </c>
      <c r="H6" s="80">
        <v>0</v>
      </c>
      <c r="I6" s="80" t="s">
        <v>191</v>
      </c>
      <c r="J6" s="80" t="s">
        <v>191</v>
      </c>
      <c r="K6" s="80" t="s">
        <v>180</v>
      </c>
      <c r="L6" s="80" t="s">
        <v>180</v>
      </c>
      <c r="M6" s="80" t="s">
        <v>34</v>
      </c>
      <c r="N6" s="80"/>
      <c r="O6" s="81">
        <v>2.2000000000000001E-3</v>
      </c>
      <c r="P6" s="81"/>
      <c r="Q6" s="80"/>
      <c r="R6" s="80"/>
      <c r="S6" s="80" t="s">
        <v>23</v>
      </c>
      <c r="T6" s="80"/>
      <c r="U6" s="80"/>
      <c r="V6" s="80"/>
      <c r="W6" s="80"/>
      <c r="X6" s="80" t="s">
        <v>24</v>
      </c>
      <c r="Y6" s="80" t="s">
        <v>24</v>
      </c>
      <c r="Z6" s="80" t="s">
        <v>100</v>
      </c>
      <c r="AA6" s="80" t="s">
        <v>100</v>
      </c>
      <c r="AF6" s="1">
        <v>5.8365737620959979E-2</v>
      </c>
      <c r="AH6" s="1">
        <v>5.8365737620959979E-2</v>
      </c>
      <c r="AI6" s="1">
        <v>0</v>
      </c>
    </row>
    <row r="7" spans="1:35" ht="15" customHeight="1" x14ac:dyDescent="0.3">
      <c r="C7" s="1"/>
      <c r="D7" s="78" t="s">
        <v>254</v>
      </c>
      <c r="E7" s="79"/>
      <c r="F7" s="80">
        <f t="shared" si="0"/>
        <v>200300</v>
      </c>
      <c r="G7" s="80">
        <f>F7+99</f>
        <v>200399</v>
      </c>
      <c r="H7" s="80">
        <v>0</v>
      </c>
      <c r="I7" s="80" t="s">
        <v>191</v>
      </c>
      <c r="J7" s="80" t="s">
        <v>191</v>
      </c>
      <c r="K7" s="80" t="s">
        <v>180</v>
      </c>
      <c r="L7" s="80" t="s">
        <v>180</v>
      </c>
      <c r="M7" s="80" t="s">
        <v>34</v>
      </c>
      <c r="N7" s="80"/>
      <c r="O7" s="81">
        <v>3.0000000000000001E-3</v>
      </c>
      <c r="P7" s="81"/>
      <c r="Q7" s="80"/>
      <c r="R7" s="80"/>
      <c r="S7" s="80" t="s">
        <v>23</v>
      </c>
      <c r="T7" s="80"/>
      <c r="U7" s="80"/>
      <c r="V7" s="80"/>
      <c r="W7" s="80"/>
      <c r="X7" s="80" t="s">
        <v>24</v>
      </c>
      <c r="Y7" s="80" t="s">
        <v>24</v>
      </c>
      <c r="Z7" s="80" t="s">
        <v>100</v>
      </c>
      <c r="AA7" s="80" t="s">
        <v>100</v>
      </c>
      <c r="AF7" s="1">
        <v>1.9446048930892777E-2</v>
      </c>
      <c r="AH7" s="1">
        <v>1.9446048930892777E-2</v>
      </c>
      <c r="AI7" s="1">
        <v>0</v>
      </c>
    </row>
    <row r="8" spans="1:35" ht="15" customHeight="1" x14ac:dyDescent="0.3">
      <c r="C8" s="1"/>
      <c r="D8" s="78" t="s">
        <v>270</v>
      </c>
      <c r="E8" s="79"/>
      <c r="F8" s="80">
        <f t="shared" si="0"/>
        <v>200400</v>
      </c>
      <c r="G8" s="80">
        <f>F8+49</f>
        <v>200449</v>
      </c>
      <c r="H8" s="80">
        <v>0</v>
      </c>
      <c r="I8" s="80" t="s">
        <v>192</v>
      </c>
      <c r="J8" s="80" t="s">
        <v>192</v>
      </c>
      <c r="K8" s="80" t="s">
        <v>180</v>
      </c>
      <c r="L8" s="80" t="s">
        <v>180</v>
      </c>
      <c r="M8" s="80" t="s">
        <v>34</v>
      </c>
      <c r="N8" s="80"/>
      <c r="O8" s="81">
        <v>2E-3</v>
      </c>
      <c r="P8" s="81"/>
      <c r="Q8" s="80"/>
      <c r="R8" s="80"/>
      <c r="S8" s="80" t="s">
        <v>23</v>
      </c>
      <c r="T8" s="80"/>
      <c r="U8" s="80"/>
      <c r="V8" s="80"/>
      <c r="W8" s="80"/>
      <c r="X8" s="80" t="s">
        <v>24</v>
      </c>
      <c r="Y8" s="80" t="s">
        <v>24</v>
      </c>
      <c r="Z8" s="80" t="s">
        <v>100</v>
      </c>
      <c r="AA8" s="80" t="s">
        <v>100</v>
      </c>
      <c r="AF8" s="1">
        <v>4.3354751999999958E-3</v>
      </c>
      <c r="AH8" s="1">
        <v>4.3354751999999958E-3</v>
      </c>
      <c r="AI8" s="1">
        <v>0</v>
      </c>
    </row>
    <row r="9" spans="1:35" ht="15" customHeight="1" x14ac:dyDescent="0.3">
      <c r="C9" s="1"/>
      <c r="D9" s="78" t="s">
        <v>271</v>
      </c>
      <c r="E9" s="79"/>
      <c r="F9" s="80">
        <f t="shared" si="0"/>
        <v>200450</v>
      </c>
      <c r="G9" s="80">
        <f>F9+49</f>
        <v>200499</v>
      </c>
      <c r="H9" s="80">
        <v>0</v>
      </c>
      <c r="I9" s="80" t="s">
        <v>192</v>
      </c>
      <c r="J9" s="80" t="s">
        <v>192</v>
      </c>
      <c r="K9" s="80" t="s">
        <v>180</v>
      </c>
      <c r="L9" s="80" t="s">
        <v>180</v>
      </c>
      <c r="M9" s="80" t="s">
        <v>34</v>
      </c>
      <c r="N9" s="80"/>
      <c r="O9" s="81">
        <v>2E-3</v>
      </c>
      <c r="P9" s="81"/>
      <c r="Q9" s="80"/>
      <c r="R9" s="80"/>
      <c r="S9" s="80" t="s">
        <v>23</v>
      </c>
      <c r="T9" s="80"/>
      <c r="U9" s="80"/>
      <c r="V9" s="80"/>
      <c r="W9" s="80"/>
      <c r="X9" s="80" t="s">
        <v>24</v>
      </c>
      <c r="Y9" s="80" t="s">
        <v>24</v>
      </c>
      <c r="Z9" s="80" t="s">
        <v>100</v>
      </c>
      <c r="AA9" s="80" t="s">
        <v>100</v>
      </c>
      <c r="AF9" s="1">
        <v>4.3354751999999984E-3</v>
      </c>
      <c r="AH9" s="1">
        <v>4.3354751999999984E-3</v>
      </c>
      <c r="AI9" s="1">
        <v>0</v>
      </c>
    </row>
    <row r="10" spans="1:35" ht="15" customHeight="1" x14ac:dyDescent="0.3">
      <c r="C10" s="1"/>
      <c r="D10" s="78" t="s">
        <v>260</v>
      </c>
      <c r="E10" s="79"/>
      <c r="F10" s="80">
        <f t="shared" si="0"/>
        <v>200500</v>
      </c>
      <c r="G10" s="80">
        <f>F10+99</f>
        <v>200599</v>
      </c>
      <c r="H10" s="80">
        <v>0</v>
      </c>
      <c r="I10" s="80" t="s">
        <v>192</v>
      </c>
      <c r="J10" s="80" t="s">
        <v>191</v>
      </c>
      <c r="K10" s="80" t="s">
        <v>180</v>
      </c>
      <c r="L10" s="80" t="s">
        <v>180</v>
      </c>
      <c r="M10" s="80" t="s">
        <v>34</v>
      </c>
      <c r="N10" s="80"/>
      <c r="O10" s="81">
        <v>1.5E-3</v>
      </c>
      <c r="P10" s="81"/>
      <c r="Q10" s="80"/>
      <c r="R10" s="80"/>
      <c r="S10" s="80" t="s">
        <v>23</v>
      </c>
      <c r="T10" s="80"/>
      <c r="U10" s="80"/>
      <c r="V10" s="80"/>
      <c r="W10" s="80"/>
      <c r="X10" s="80" t="s">
        <v>24</v>
      </c>
      <c r="Y10" s="80" t="s">
        <v>24</v>
      </c>
      <c r="Z10" s="80" t="s">
        <v>100</v>
      </c>
      <c r="AA10" s="80" t="s">
        <v>100</v>
      </c>
      <c r="AF10" s="1">
        <v>4.5358892174655274E-2</v>
      </c>
      <c r="AH10" s="1">
        <v>4.5358892174655274E-2</v>
      </c>
      <c r="AI10" s="1">
        <v>0</v>
      </c>
    </row>
    <row r="11" spans="1:35" ht="15" customHeight="1" x14ac:dyDescent="0.3">
      <c r="C11" s="1"/>
      <c r="D11" s="78" t="s">
        <v>283</v>
      </c>
      <c r="E11" s="79"/>
      <c r="F11" s="80">
        <f t="shared" si="0"/>
        <v>200600</v>
      </c>
      <c r="G11" s="80">
        <f>F11+99</f>
        <v>200699</v>
      </c>
      <c r="H11" s="80">
        <v>0</v>
      </c>
      <c r="I11" s="80" t="s">
        <v>191</v>
      </c>
      <c r="J11" s="80" t="s">
        <v>191</v>
      </c>
      <c r="K11" s="80" t="s">
        <v>180</v>
      </c>
      <c r="L11" s="80" t="s">
        <v>180</v>
      </c>
      <c r="M11" s="80" t="s">
        <v>34</v>
      </c>
      <c r="N11" s="80"/>
      <c r="O11" s="81">
        <v>6.0000000000000001E-3</v>
      </c>
      <c r="P11" s="81"/>
      <c r="Q11" s="80"/>
      <c r="R11" s="80"/>
      <c r="S11" s="80" t="s">
        <v>23</v>
      </c>
      <c r="T11" s="80"/>
      <c r="U11" s="80"/>
      <c r="V11" s="80"/>
      <c r="W11" s="80"/>
      <c r="X11" s="80" t="s">
        <v>24</v>
      </c>
      <c r="Y11" s="80" t="s">
        <v>24</v>
      </c>
      <c r="Z11" s="80" t="s">
        <v>100</v>
      </c>
      <c r="AA11" s="80" t="s">
        <v>100</v>
      </c>
      <c r="AF11" s="1">
        <v>9.029822414071605E-3</v>
      </c>
      <c r="AH11" s="1">
        <v>9.029822414071605E-3</v>
      </c>
      <c r="AI11" s="1">
        <v>0</v>
      </c>
    </row>
    <row r="12" spans="1:35" ht="15" customHeight="1" x14ac:dyDescent="0.3">
      <c r="C12" s="68" t="s">
        <v>238</v>
      </c>
      <c r="D12" s="68"/>
      <c r="E12" s="103">
        <v>201</v>
      </c>
      <c r="F12" s="104">
        <f>E12*1000</f>
        <v>201000</v>
      </c>
      <c r="G12" s="104">
        <f>F12+999</f>
        <v>201999</v>
      </c>
      <c r="H12" s="104">
        <v>0</v>
      </c>
      <c r="I12" s="104" t="s">
        <v>191</v>
      </c>
      <c r="J12" s="104" t="s">
        <v>191</v>
      </c>
      <c r="K12" s="104" t="s">
        <v>180</v>
      </c>
      <c r="L12" s="104" t="s">
        <v>180</v>
      </c>
      <c r="M12" s="104" t="s">
        <v>34</v>
      </c>
      <c r="N12" s="104"/>
      <c r="O12" s="105">
        <v>1E-3</v>
      </c>
      <c r="P12" s="105"/>
      <c r="Q12" s="104"/>
      <c r="R12" s="104"/>
      <c r="S12" s="104" t="s">
        <v>23</v>
      </c>
      <c r="T12" s="104"/>
      <c r="U12" s="104"/>
      <c r="V12" s="104"/>
      <c r="W12" s="104"/>
      <c r="X12" s="104" t="s">
        <v>24</v>
      </c>
      <c r="Y12" s="104" t="s">
        <v>24</v>
      </c>
      <c r="Z12" s="104" t="s">
        <v>93</v>
      </c>
      <c r="AA12" s="104" t="s">
        <v>93</v>
      </c>
      <c r="AE12" s="1">
        <v>4.6817321599999994E-3</v>
      </c>
      <c r="AH12" s="1">
        <v>4.6817321599999994E-3</v>
      </c>
      <c r="AI12" s="1">
        <v>0</v>
      </c>
    </row>
    <row r="13" spans="1:35" ht="15" customHeight="1" x14ac:dyDescent="0.3">
      <c r="C13" s="68" t="s">
        <v>239</v>
      </c>
      <c r="D13" s="68"/>
      <c r="E13" s="103">
        <v>202</v>
      </c>
      <c r="F13" s="104">
        <f>E13*1000</f>
        <v>202000</v>
      </c>
      <c r="G13" s="104">
        <f>F13+999</f>
        <v>202999</v>
      </c>
      <c r="H13" s="104"/>
      <c r="I13" s="104" t="s">
        <v>191</v>
      </c>
      <c r="J13" s="104" t="s">
        <v>191</v>
      </c>
      <c r="K13" s="104" t="s">
        <v>245</v>
      </c>
      <c r="L13" s="104" t="s">
        <v>245</v>
      </c>
      <c r="M13" s="104" t="s">
        <v>264</v>
      </c>
      <c r="N13" s="104"/>
      <c r="O13" s="105">
        <v>1.8E-3</v>
      </c>
      <c r="P13" s="105"/>
      <c r="Q13" s="104"/>
      <c r="R13" s="104"/>
      <c r="S13" s="104" t="s">
        <v>23</v>
      </c>
      <c r="T13" s="104"/>
      <c r="U13" s="104"/>
      <c r="V13" s="104"/>
      <c r="W13" s="104"/>
      <c r="X13" s="104" t="s">
        <v>24</v>
      </c>
      <c r="Y13" s="104" t="s">
        <v>24</v>
      </c>
      <c r="Z13" s="104" t="s">
        <v>26</v>
      </c>
      <c r="AA13" s="104" t="s">
        <v>26</v>
      </c>
      <c r="AE13" s="1">
        <v>0.42411913906050003</v>
      </c>
      <c r="AH13" s="1">
        <v>0.42411913906050003</v>
      </c>
      <c r="AI13" s="1">
        <v>0</v>
      </c>
    </row>
    <row r="14" spans="1:35" ht="15" customHeight="1" x14ac:dyDescent="0.3">
      <c r="C14" s="68" t="s">
        <v>241</v>
      </c>
      <c r="D14" s="68"/>
      <c r="E14" s="103">
        <v>203</v>
      </c>
      <c r="F14" s="104">
        <f>E14*1000</f>
        <v>203000</v>
      </c>
      <c r="G14" s="104">
        <f>F14+999</f>
        <v>203999</v>
      </c>
      <c r="H14" s="104">
        <v>0</v>
      </c>
      <c r="I14" s="104" t="s">
        <v>191</v>
      </c>
      <c r="J14" s="104" t="s">
        <v>191</v>
      </c>
      <c r="K14" s="104" t="s">
        <v>180</v>
      </c>
      <c r="L14" s="104" t="s">
        <v>180</v>
      </c>
      <c r="M14" s="104" t="s">
        <v>34</v>
      </c>
      <c r="N14" s="104"/>
      <c r="O14" s="105">
        <v>2.5000000000000001E-3</v>
      </c>
      <c r="P14" s="105"/>
      <c r="Q14" s="104"/>
      <c r="R14" s="104"/>
      <c r="S14" s="104" t="s">
        <v>23</v>
      </c>
      <c r="T14" s="104"/>
      <c r="U14" s="104"/>
      <c r="V14" s="104"/>
      <c r="W14" s="104"/>
      <c r="X14" s="104" t="s">
        <v>24</v>
      </c>
      <c r="Y14" s="104" t="s">
        <v>24</v>
      </c>
      <c r="Z14" s="104" t="s">
        <v>93</v>
      </c>
      <c r="AA14" s="104" t="s">
        <v>93</v>
      </c>
      <c r="AE14" s="1">
        <v>7.3506880929999963E-2</v>
      </c>
      <c r="AH14" s="1">
        <v>7.3506880929999963E-2</v>
      </c>
      <c r="AI14" s="1">
        <v>0</v>
      </c>
    </row>
    <row r="15" spans="1:35" ht="15" customHeight="1" x14ac:dyDescent="0.3">
      <c r="C15" s="68" t="s">
        <v>247</v>
      </c>
      <c r="D15" s="1"/>
      <c r="I15" s="1"/>
      <c r="J15" s="1"/>
      <c r="K15" s="1"/>
      <c r="L15" s="1"/>
      <c r="M15" s="1"/>
      <c r="O15" s="1"/>
      <c r="P15" s="1"/>
      <c r="AE15" s="1">
        <v>2.7080775520020521E-2</v>
      </c>
    </row>
    <row r="16" spans="1:35" ht="15" customHeight="1" x14ac:dyDescent="0.3">
      <c r="D16" s="78" t="s">
        <v>274</v>
      </c>
      <c r="E16" s="79">
        <v>204</v>
      </c>
      <c r="F16" s="80">
        <f>E16*1000</f>
        <v>204000</v>
      </c>
      <c r="G16" s="80">
        <f>F16+49</f>
        <v>204049</v>
      </c>
      <c r="H16" s="80">
        <v>0</v>
      </c>
      <c r="I16" s="80" t="s">
        <v>191</v>
      </c>
      <c r="J16" s="80" t="s">
        <v>191</v>
      </c>
      <c r="K16" s="80" t="s">
        <v>180</v>
      </c>
      <c r="L16" s="80" t="s">
        <v>180</v>
      </c>
      <c r="M16" s="80" t="s">
        <v>34</v>
      </c>
      <c r="N16" s="80"/>
      <c r="O16" s="81">
        <v>6.3499999999999997E-3</v>
      </c>
      <c r="P16" s="81"/>
      <c r="Q16" s="80"/>
      <c r="R16" s="80"/>
      <c r="S16" s="80" t="s">
        <v>23</v>
      </c>
      <c r="T16" s="80"/>
      <c r="U16" s="80"/>
      <c r="V16" s="80"/>
      <c r="W16" s="80"/>
      <c r="X16" s="80" t="s">
        <v>24</v>
      </c>
      <c r="Y16" s="80" t="s">
        <v>24</v>
      </c>
      <c r="Z16" s="80" t="s">
        <v>93</v>
      </c>
      <c r="AA16" s="80" t="s">
        <v>93</v>
      </c>
      <c r="AF16" s="1">
        <v>1.3540303241919998E-2</v>
      </c>
      <c r="AH16" s="1">
        <v>1.3540303241919998E-2</v>
      </c>
      <c r="AI16" s="1">
        <v>0</v>
      </c>
    </row>
    <row r="17" spans="1:35" ht="15" customHeight="1" x14ac:dyDescent="0.3">
      <c r="D17" s="78" t="s">
        <v>275</v>
      </c>
      <c r="E17" s="79"/>
      <c r="F17" s="80">
        <f>G16+H16+1</f>
        <v>204050</v>
      </c>
      <c r="G17" s="80">
        <f>F17+49</f>
        <v>204099</v>
      </c>
      <c r="H17" s="80">
        <v>0</v>
      </c>
      <c r="I17" s="80" t="s">
        <v>191</v>
      </c>
      <c r="J17" s="80" t="s">
        <v>191</v>
      </c>
      <c r="K17" s="80" t="s">
        <v>180</v>
      </c>
      <c r="L17" s="80" t="s">
        <v>180</v>
      </c>
      <c r="M17" s="80" t="s">
        <v>34</v>
      </c>
      <c r="N17" s="80"/>
      <c r="O17" s="81">
        <v>6.3499999999999997E-3</v>
      </c>
      <c r="P17" s="81"/>
      <c r="Q17" s="80"/>
      <c r="R17" s="80"/>
      <c r="S17" s="80" t="s">
        <v>23</v>
      </c>
      <c r="T17" s="80"/>
      <c r="U17" s="80"/>
      <c r="V17" s="80"/>
      <c r="W17" s="80"/>
      <c r="X17" s="80" t="s">
        <v>24</v>
      </c>
      <c r="Y17" s="80" t="s">
        <v>24</v>
      </c>
      <c r="Z17" s="80" t="s">
        <v>93</v>
      </c>
      <c r="AA17" s="80" t="s">
        <v>93</v>
      </c>
      <c r="AF17" s="1">
        <v>1.3540472278100523E-2</v>
      </c>
      <c r="AH17" s="1">
        <v>1.3540472278100523E-2</v>
      </c>
      <c r="AI17" s="1">
        <v>0</v>
      </c>
    </row>
    <row r="18" spans="1:35" ht="15" customHeight="1" x14ac:dyDescent="0.3">
      <c r="C18" s="68" t="s">
        <v>248</v>
      </c>
      <c r="D18" s="68"/>
      <c r="E18" s="103">
        <v>205</v>
      </c>
      <c r="F18" s="104">
        <f>E18*1000</f>
        <v>205000</v>
      </c>
      <c r="G18" s="104">
        <f>F18+99</f>
        <v>205099</v>
      </c>
      <c r="H18" s="104">
        <v>0</v>
      </c>
      <c r="I18" s="104" t="s">
        <v>191</v>
      </c>
      <c r="J18" s="104" t="s">
        <v>191</v>
      </c>
      <c r="K18" s="104" t="s">
        <v>180</v>
      </c>
      <c r="L18" s="104" t="s">
        <v>180</v>
      </c>
      <c r="M18" s="104" t="s">
        <v>34</v>
      </c>
      <c r="N18" s="104"/>
      <c r="O18" s="105">
        <v>8.3599999999999994E-3</v>
      </c>
      <c r="P18" s="105"/>
      <c r="Q18" s="104"/>
      <c r="R18" s="104"/>
      <c r="S18" s="104" t="s">
        <v>23</v>
      </c>
      <c r="T18" s="104"/>
      <c r="U18" s="104"/>
      <c r="V18" s="104"/>
      <c r="W18" s="104"/>
      <c r="X18" s="104" t="s">
        <v>24</v>
      </c>
      <c r="Y18" s="104" t="s">
        <v>24</v>
      </c>
      <c r="Z18" s="104" t="s">
        <v>93</v>
      </c>
      <c r="AA18" s="104" t="s">
        <v>93</v>
      </c>
      <c r="AE18" s="1">
        <v>4.7590223345280068E-3</v>
      </c>
      <c r="AH18" s="1">
        <v>4.7590223345280068E-3</v>
      </c>
      <c r="AI18" s="1">
        <v>0</v>
      </c>
    </row>
    <row r="19" spans="1:35" customFormat="1" ht="15" customHeight="1" x14ac:dyDescent="0.3">
      <c r="A19" s="1"/>
      <c r="B19" s="1"/>
      <c r="C19" s="136" t="s">
        <v>279</v>
      </c>
      <c r="D19" s="137"/>
      <c r="E19" s="138"/>
      <c r="F19" s="139"/>
      <c r="G19" s="139"/>
      <c r="H19" s="139"/>
      <c r="I19" s="139"/>
      <c r="J19" s="139"/>
      <c r="K19" s="139"/>
      <c r="L19" s="139"/>
      <c r="M19" s="139"/>
      <c r="N19" s="139"/>
      <c r="O19" s="140"/>
      <c r="P19" s="140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E19">
        <v>0.31351326841253108</v>
      </c>
    </row>
    <row r="20" spans="1:35" customFormat="1" ht="15" customHeight="1" x14ac:dyDescent="0.3">
      <c r="A20" s="1"/>
      <c r="B20" s="1"/>
      <c r="C20" s="1"/>
      <c r="D20" s="78" t="s">
        <v>284</v>
      </c>
      <c r="E20" s="80">
        <v>206</v>
      </c>
      <c r="F20" s="80">
        <f>E20*1000</f>
        <v>206000</v>
      </c>
      <c r="G20" s="80">
        <f>F20+49</f>
        <v>206049</v>
      </c>
      <c r="H20" s="80">
        <v>0</v>
      </c>
      <c r="I20" s="80" t="s">
        <v>193</v>
      </c>
      <c r="J20" s="80" t="s">
        <v>191</v>
      </c>
      <c r="K20" s="80" t="s">
        <v>180</v>
      </c>
      <c r="L20" s="80" t="s">
        <v>180</v>
      </c>
      <c r="M20" s="80" t="s">
        <v>34</v>
      </c>
      <c r="N20" s="80"/>
      <c r="O20" s="81">
        <v>5.0000000000000001E-3</v>
      </c>
      <c r="P20" s="81"/>
      <c r="Q20" s="80">
        <f>F20</f>
        <v>206000</v>
      </c>
      <c r="R20" s="80"/>
      <c r="S20" s="80" t="s">
        <v>23</v>
      </c>
      <c r="T20" s="80"/>
      <c r="U20" s="80"/>
      <c r="V20" s="80"/>
      <c r="W20" s="80"/>
      <c r="X20" s="80" t="s">
        <v>24</v>
      </c>
      <c r="Y20" s="80" t="s">
        <v>24</v>
      </c>
      <c r="Z20" s="80" t="s">
        <v>97</v>
      </c>
      <c r="AA20" s="80" t="s">
        <v>97</v>
      </c>
      <c r="AF20">
        <v>0.11765279700415633</v>
      </c>
      <c r="AH20">
        <v>0.11765279700415633</v>
      </c>
      <c r="AI20">
        <v>0</v>
      </c>
    </row>
    <row r="21" spans="1:35" customFormat="1" ht="15" customHeight="1" x14ac:dyDescent="0.3">
      <c r="A21" s="1"/>
      <c r="B21" s="1"/>
      <c r="C21" s="1"/>
      <c r="D21" s="78" t="s">
        <v>285</v>
      </c>
      <c r="E21" s="80"/>
      <c r="F21" s="80">
        <f>G20+1</f>
        <v>206050</v>
      </c>
      <c r="G21" s="80">
        <f>F21+49</f>
        <v>206099</v>
      </c>
      <c r="H21" s="80">
        <v>0</v>
      </c>
      <c r="I21" s="80" t="s">
        <v>193</v>
      </c>
      <c r="J21" s="80" t="s">
        <v>191</v>
      </c>
      <c r="K21" s="80" t="s">
        <v>180</v>
      </c>
      <c r="L21" s="80" t="s">
        <v>180</v>
      </c>
      <c r="M21" s="80" t="s">
        <v>34</v>
      </c>
      <c r="N21" s="80"/>
      <c r="O21" s="81">
        <v>5.0000000000000001E-3</v>
      </c>
      <c r="P21" s="81"/>
      <c r="Q21" s="80">
        <f t="shared" ref="Q21:Q68" si="1">F21</f>
        <v>206050</v>
      </c>
      <c r="R21" s="80"/>
      <c r="S21" s="80" t="s">
        <v>23</v>
      </c>
      <c r="T21" s="80"/>
      <c r="U21" s="80"/>
      <c r="V21" s="80"/>
      <c r="W21" s="80"/>
      <c r="X21" s="80" t="s">
        <v>24</v>
      </c>
      <c r="Y21" s="80" t="s">
        <v>24</v>
      </c>
      <c r="Z21" s="80" t="s">
        <v>97</v>
      </c>
      <c r="AA21" s="80" t="s">
        <v>97</v>
      </c>
      <c r="AF21">
        <v>0.11765257499242721</v>
      </c>
      <c r="AH21">
        <v>0.11765257499242721</v>
      </c>
      <c r="AI21">
        <v>0</v>
      </c>
    </row>
    <row r="22" spans="1:35" customFormat="1" ht="15" customHeight="1" x14ac:dyDescent="0.3">
      <c r="A22" s="1"/>
      <c r="B22" s="1"/>
      <c r="C22" s="1"/>
      <c r="D22" s="78" t="s">
        <v>287</v>
      </c>
      <c r="E22" s="80"/>
      <c r="F22" s="80">
        <f t="shared" ref="F22:F68" si="2">G21+1</f>
        <v>206100</v>
      </c>
      <c r="G22" s="80">
        <f>F22+9</f>
        <v>206109</v>
      </c>
      <c r="H22" s="80">
        <v>0</v>
      </c>
      <c r="I22" s="80" t="s">
        <v>193</v>
      </c>
      <c r="J22" s="80" t="s">
        <v>191</v>
      </c>
      <c r="K22" s="80" t="s">
        <v>180</v>
      </c>
      <c r="L22" s="80" t="s">
        <v>180</v>
      </c>
      <c r="M22" s="80" t="s">
        <v>34</v>
      </c>
      <c r="N22" s="80"/>
      <c r="O22" s="81">
        <v>2.1299999999999999E-3</v>
      </c>
      <c r="P22" s="81"/>
      <c r="Q22" s="80">
        <f t="shared" si="1"/>
        <v>206100</v>
      </c>
      <c r="R22" s="80"/>
      <c r="S22" s="80" t="s">
        <v>23</v>
      </c>
      <c r="T22" s="80"/>
      <c r="U22" s="80"/>
      <c r="V22" s="80"/>
      <c r="W22" s="80"/>
      <c r="X22" s="80" t="s">
        <v>24</v>
      </c>
      <c r="Y22" s="80" t="s">
        <v>24</v>
      </c>
      <c r="Z22" s="80" t="s">
        <v>97</v>
      </c>
      <c r="AA22" s="80" t="s">
        <v>97</v>
      </c>
      <c r="AF22">
        <v>3.6767105760000031E-4</v>
      </c>
      <c r="AH22">
        <v>3.6767105760000031E-4</v>
      </c>
      <c r="AI22">
        <v>0</v>
      </c>
    </row>
    <row r="23" spans="1:35" customFormat="1" ht="15" customHeight="1" x14ac:dyDescent="0.3">
      <c r="A23" s="1"/>
      <c r="B23" s="1"/>
      <c r="C23" s="1"/>
      <c r="D23" s="78" t="s">
        <v>288</v>
      </c>
      <c r="E23" s="80"/>
      <c r="F23" s="80">
        <f t="shared" si="2"/>
        <v>206110</v>
      </c>
      <c r="G23" s="80">
        <f>F23+9</f>
        <v>206119</v>
      </c>
      <c r="H23" s="80">
        <v>0</v>
      </c>
      <c r="I23" s="80" t="s">
        <v>193</v>
      </c>
      <c r="J23" s="80" t="s">
        <v>191</v>
      </c>
      <c r="K23" s="80" t="s">
        <v>180</v>
      </c>
      <c r="L23" s="80" t="s">
        <v>180</v>
      </c>
      <c r="M23" s="80" t="s">
        <v>34</v>
      </c>
      <c r="N23" s="80"/>
      <c r="O23" s="81">
        <v>2.1299999999999999E-3</v>
      </c>
      <c r="P23" s="81"/>
      <c r="Q23" s="80">
        <f t="shared" si="1"/>
        <v>206110</v>
      </c>
      <c r="R23" s="80"/>
      <c r="S23" s="80" t="s">
        <v>23</v>
      </c>
      <c r="T23" s="80"/>
      <c r="U23" s="80"/>
      <c r="V23" s="80"/>
      <c r="W23" s="80"/>
      <c r="X23" s="80" t="s">
        <v>24</v>
      </c>
      <c r="Y23" s="80" t="s">
        <v>24</v>
      </c>
      <c r="Z23" s="80" t="s">
        <v>97</v>
      </c>
      <c r="AA23" s="80" t="s">
        <v>97</v>
      </c>
      <c r="AF23">
        <v>3.676710575999995E-4</v>
      </c>
      <c r="AH23">
        <v>3.676710575999995E-4</v>
      </c>
      <c r="AI23">
        <v>0</v>
      </c>
    </row>
    <row r="24" spans="1:35" customFormat="1" ht="15" customHeight="1" x14ac:dyDescent="0.3">
      <c r="A24" s="1"/>
      <c r="B24" s="1"/>
      <c r="C24" s="1"/>
      <c r="D24" s="78" t="s">
        <v>289</v>
      </c>
      <c r="E24" s="80"/>
      <c r="F24" s="80">
        <f t="shared" si="2"/>
        <v>206120</v>
      </c>
      <c r="G24" s="80">
        <f>F24+9</f>
        <v>206129</v>
      </c>
      <c r="H24" s="80">
        <v>0</v>
      </c>
      <c r="I24" s="80" t="s">
        <v>193</v>
      </c>
      <c r="J24" s="80" t="s">
        <v>191</v>
      </c>
      <c r="K24" s="80" t="s">
        <v>180</v>
      </c>
      <c r="L24" s="80" t="s">
        <v>180</v>
      </c>
      <c r="M24" s="80" t="s">
        <v>34</v>
      </c>
      <c r="N24" s="80"/>
      <c r="O24" s="81">
        <v>2.1299999999999999E-3</v>
      </c>
      <c r="P24" s="81"/>
      <c r="Q24" s="80">
        <f t="shared" si="1"/>
        <v>206120</v>
      </c>
      <c r="R24" s="80"/>
      <c r="S24" s="80" t="s">
        <v>23</v>
      </c>
      <c r="T24" s="80"/>
      <c r="U24" s="80"/>
      <c r="V24" s="80"/>
      <c r="W24" s="80"/>
      <c r="X24" s="80" t="s">
        <v>24</v>
      </c>
      <c r="Y24" s="80" t="s">
        <v>24</v>
      </c>
      <c r="Z24" s="80" t="s">
        <v>97</v>
      </c>
      <c r="AA24" s="80" t="s">
        <v>97</v>
      </c>
      <c r="AF24">
        <v>3.6767105759999907E-4</v>
      </c>
      <c r="AH24">
        <v>3.6767105759999907E-4</v>
      </c>
      <c r="AI24">
        <v>0</v>
      </c>
    </row>
    <row r="25" spans="1:35" customFormat="1" ht="15" customHeight="1" x14ac:dyDescent="0.3">
      <c r="A25" s="1"/>
      <c r="B25" s="1"/>
      <c r="C25" s="1"/>
      <c r="D25" s="78" t="s">
        <v>290</v>
      </c>
      <c r="E25" s="80"/>
      <c r="F25" s="80">
        <f t="shared" si="2"/>
        <v>206130</v>
      </c>
      <c r="G25" s="80">
        <f t="shared" ref="G25:G68" si="3">F25+9</f>
        <v>206139</v>
      </c>
      <c r="H25" s="80">
        <v>0</v>
      </c>
      <c r="I25" s="80" t="s">
        <v>193</v>
      </c>
      <c r="J25" s="80" t="s">
        <v>191</v>
      </c>
      <c r="K25" s="80" t="s">
        <v>180</v>
      </c>
      <c r="L25" s="80" t="s">
        <v>180</v>
      </c>
      <c r="M25" s="80" t="s">
        <v>34</v>
      </c>
      <c r="N25" s="80"/>
      <c r="O25" s="81">
        <v>2.1299999999999999E-3</v>
      </c>
      <c r="P25" s="81"/>
      <c r="Q25" s="80">
        <f t="shared" si="1"/>
        <v>206130</v>
      </c>
      <c r="R25" s="80"/>
      <c r="S25" s="80" t="s">
        <v>23</v>
      </c>
      <c r="T25" s="80"/>
      <c r="U25" s="80"/>
      <c r="V25" s="80"/>
      <c r="W25" s="80"/>
      <c r="X25" s="80" t="s">
        <v>24</v>
      </c>
      <c r="Y25" s="80" t="s">
        <v>24</v>
      </c>
      <c r="Z25" s="80" t="s">
        <v>97</v>
      </c>
      <c r="AA25" s="80" t="s">
        <v>97</v>
      </c>
      <c r="AF25">
        <v>3.6767105760000031E-4</v>
      </c>
      <c r="AH25">
        <v>3.6767105760000031E-4</v>
      </c>
      <c r="AI25">
        <v>0</v>
      </c>
    </row>
    <row r="26" spans="1:35" customFormat="1" ht="15" customHeight="1" x14ac:dyDescent="0.3">
      <c r="A26" s="1"/>
      <c r="B26" s="1"/>
      <c r="C26" s="1"/>
      <c r="D26" s="78" t="s">
        <v>291</v>
      </c>
      <c r="E26" s="80"/>
      <c r="F26" s="80">
        <f t="shared" si="2"/>
        <v>206140</v>
      </c>
      <c r="G26" s="80">
        <f t="shared" si="3"/>
        <v>206149</v>
      </c>
      <c r="H26" s="80">
        <v>0</v>
      </c>
      <c r="I26" s="80" t="s">
        <v>193</v>
      </c>
      <c r="J26" s="80" t="s">
        <v>191</v>
      </c>
      <c r="K26" s="80" t="s">
        <v>180</v>
      </c>
      <c r="L26" s="80" t="s">
        <v>180</v>
      </c>
      <c r="M26" s="80" t="s">
        <v>34</v>
      </c>
      <c r="N26" s="80"/>
      <c r="O26" s="81">
        <v>2.1299999999999999E-3</v>
      </c>
      <c r="P26" s="81"/>
      <c r="Q26" s="80">
        <f t="shared" si="1"/>
        <v>206140</v>
      </c>
      <c r="R26" s="80"/>
      <c r="S26" s="80" t="s">
        <v>23</v>
      </c>
      <c r="T26" s="80"/>
      <c r="U26" s="80"/>
      <c r="V26" s="80"/>
      <c r="W26" s="80"/>
      <c r="X26" s="80" t="s">
        <v>24</v>
      </c>
      <c r="Y26" s="80" t="s">
        <v>24</v>
      </c>
      <c r="Z26" s="80" t="s">
        <v>97</v>
      </c>
      <c r="AA26" s="80" t="s">
        <v>97</v>
      </c>
      <c r="AF26">
        <v>3.6767105759999907E-4</v>
      </c>
      <c r="AH26">
        <v>3.6767105759999907E-4</v>
      </c>
      <c r="AI26">
        <v>0</v>
      </c>
    </row>
    <row r="27" spans="1:35" customFormat="1" ht="15" customHeight="1" x14ac:dyDescent="0.3">
      <c r="A27" s="1"/>
      <c r="B27" s="1"/>
      <c r="C27" s="1"/>
      <c r="D27" s="78" t="s">
        <v>292</v>
      </c>
      <c r="E27" s="80"/>
      <c r="F27" s="80">
        <f t="shared" si="2"/>
        <v>206150</v>
      </c>
      <c r="G27" s="80">
        <f t="shared" si="3"/>
        <v>206159</v>
      </c>
      <c r="H27" s="80">
        <v>0</v>
      </c>
      <c r="I27" s="80" t="s">
        <v>193</v>
      </c>
      <c r="J27" s="80" t="s">
        <v>191</v>
      </c>
      <c r="K27" s="80" t="s">
        <v>180</v>
      </c>
      <c r="L27" s="80" t="s">
        <v>180</v>
      </c>
      <c r="M27" s="80" t="s">
        <v>34</v>
      </c>
      <c r="N27" s="80"/>
      <c r="O27" s="81">
        <v>2.1299999999999999E-3</v>
      </c>
      <c r="P27" s="81"/>
      <c r="Q27" s="80">
        <f t="shared" si="1"/>
        <v>206150</v>
      </c>
      <c r="R27" s="80"/>
      <c r="S27" s="80" t="s">
        <v>23</v>
      </c>
      <c r="T27" s="80"/>
      <c r="U27" s="80"/>
      <c r="V27" s="80"/>
      <c r="W27" s="80"/>
      <c r="X27" s="80" t="s">
        <v>24</v>
      </c>
      <c r="Y27" s="80" t="s">
        <v>24</v>
      </c>
      <c r="Z27" s="80" t="s">
        <v>97</v>
      </c>
      <c r="AA27" s="80" t="s">
        <v>97</v>
      </c>
      <c r="AF27">
        <v>3.676710575999995E-4</v>
      </c>
      <c r="AH27">
        <v>3.676710575999995E-4</v>
      </c>
      <c r="AI27">
        <v>0</v>
      </c>
    </row>
    <row r="28" spans="1:35" customFormat="1" ht="15" customHeight="1" x14ac:dyDescent="0.3">
      <c r="A28" s="1"/>
      <c r="B28" s="1"/>
      <c r="C28" s="1"/>
      <c r="D28" s="78" t="s">
        <v>293</v>
      </c>
      <c r="E28" s="80"/>
      <c r="F28" s="80">
        <f t="shared" si="2"/>
        <v>206160</v>
      </c>
      <c r="G28" s="80">
        <f t="shared" si="3"/>
        <v>206169</v>
      </c>
      <c r="H28" s="80">
        <v>0</v>
      </c>
      <c r="I28" s="80" t="s">
        <v>193</v>
      </c>
      <c r="J28" s="80" t="s">
        <v>191</v>
      </c>
      <c r="K28" s="80" t="s">
        <v>180</v>
      </c>
      <c r="L28" s="80" t="s">
        <v>180</v>
      </c>
      <c r="M28" s="80" t="s">
        <v>34</v>
      </c>
      <c r="N28" s="80"/>
      <c r="O28" s="81">
        <v>5.0800000000000003E-3</v>
      </c>
      <c r="P28" s="81"/>
      <c r="Q28" s="80">
        <f t="shared" si="1"/>
        <v>206160</v>
      </c>
      <c r="R28" s="80"/>
      <c r="S28" s="80" t="s">
        <v>23</v>
      </c>
      <c r="T28" s="80"/>
      <c r="U28" s="80"/>
      <c r="V28" s="80"/>
      <c r="W28" s="80"/>
      <c r="X28" s="80" t="s">
        <v>24</v>
      </c>
      <c r="Y28" s="80" t="s">
        <v>24</v>
      </c>
      <c r="Z28" s="80" t="s">
        <v>97</v>
      </c>
      <c r="AA28" s="80" t="s">
        <v>97</v>
      </c>
      <c r="AF28">
        <v>9.1190746751999997E-3</v>
      </c>
      <c r="AH28">
        <v>9.1190746751999997E-3</v>
      </c>
      <c r="AI28">
        <v>0</v>
      </c>
    </row>
    <row r="29" spans="1:35" customFormat="1" ht="15" customHeight="1" x14ac:dyDescent="0.3">
      <c r="A29" s="1"/>
      <c r="B29" s="1"/>
      <c r="C29" s="1"/>
      <c r="D29" s="78" t="s">
        <v>294</v>
      </c>
      <c r="E29" s="80"/>
      <c r="F29" s="80">
        <f t="shared" si="2"/>
        <v>206170</v>
      </c>
      <c r="G29" s="80">
        <f t="shared" si="3"/>
        <v>206179</v>
      </c>
      <c r="H29" s="80">
        <v>0</v>
      </c>
      <c r="I29" s="80" t="s">
        <v>193</v>
      </c>
      <c r="J29" s="80" t="s">
        <v>191</v>
      </c>
      <c r="K29" s="80" t="s">
        <v>180</v>
      </c>
      <c r="L29" s="80" t="s">
        <v>180</v>
      </c>
      <c r="M29" s="80" t="s">
        <v>34</v>
      </c>
      <c r="N29" s="80"/>
      <c r="O29" s="81">
        <v>5.0800000000000003E-3</v>
      </c>
      <c r="P29" s="81"/>
      <c r="Q29" s="80">
        <f t="shared" si="1"/>
        <v>206170</v>
      </c>
      <c r="R29" s="80"/>
      <c r="S29" s="80" t="s">
        <v>23</v>
      </c>
      <c r="T29" s="80"/>
      <c r="U29" s="80"/>
      <c r="V29" s="80"/>
      <c r="W29" s="80"/>
      <c r="X29" s="80" t="s">
        <v>24</v>
      </c>
      <c r="Y29" s="80" t="s">
        <v>24</v>
      </c>
      <c r="Z29" s="80" t="s">
        <v>97</v>
      </c>
      <c r="AA29" s="80" t="s">
        <v>97</v>
      </c>
      <c r="AF29">
        <v>9.1190746752000101E-3</v>
      </c>
      <c r="AH29">
        <v>9.1190746752000101E-3</v>
      </c>
      <c r="AI29">
        <v>0</v>
      </c>
    </row>
    <row r="30" spans="1:35" customFormat="1" ht="15" customHeight="1" x14ac:dyDescent="0.3">
      <c r="A30" s="1"/>
      <c r="B30" s="1"/>
      <c r="C30" s="1"/>
      <c r="D30" s="78" t="s">
        <v>295</v>
      </c>
      <c r="E30" s="80"/>
      <c r="F30" s="80">
        <f t="shared" si="2"/>
        <v>206180</v>
      </c>
      <c r="G30" s="80">
        <f t="shared" si="3"/>
        <v>206189</v>
      </c>
      <c r="H30" s="80">
        <v>0</v>
      </c>
      <c r="I30" s="80" t="s">
        <v>193</v>
      </c>
      <c r="J30" s="80" t="s">
        <v>191</v>
      </c>
      <c r="K30" s="80" t="s">
        <v>180</v>
      </c>
      <c r="L30" s="80" t="s">
        <v>180</v>
      </c>
      <c r="M30" s="80" t="s">
        <v>34</v>
      </c>
      <c r="N30" s="80"/>
      <c r="O30" s="81">
        <v>1E-3</v>
      </c>
      <c r="P30" s="81"/>
      <c r="Q30" s="80">
        <f t="shared" si="1"/>
        <v>206180</v>
      </c>
      <c r="R30" s="80"/>
      <c r="S30" s="80" t="s">
        <v>23</v>
      </c>
      <c r="T30" s="80"/>
      <c r="U30" s="80"/>
      <c r="V30" s="80"/>
      <c r="W30" s="80"/>
      <c r="X30" s="80" t="s">
        <v>24</v>
      </c>
      <c r="Y30" s="80" t="s">
        <v>24</v>
      </c>
      <c r="Z30" s="80" t="s">
        <v>97</v>
      </c>
      <c r="AA30" s="80" t="s">
        <v>97</v>
      </c>
      <c r="AF30">
        <v>4.816000000000002E-5</v>
      </c>
      <c r="AH30">
        <v>4.816000000000002E-5</v>
      </c>
      <c r="AI30">
        <v>0</v>
      </c>
    </row>
    <row r="31" spans="1:35" customFormat="1" ht="15" customHeight="1" x14ac:dyDescent="0.3">
      <c r="A31" s="1"/>
      <c r="B31" s="1"/>
      <c r="C31" s="1"/>
      <c r="D31" s="78" t="s">
        <v>296</v>
      </c>
      <c r="E31" s="80"/>
      <c r="F31" s="80">
        <f t="shared" si="2"/>
        <v>206190</v>
      </c>
      <c r="G31" s="80">
        <f t="shared" si="3"/>
        <v>206199</v>
      </c>
      <c r="H31" s="80">
        <v>0</v>
      </c>
      <c r="I31" s="80" t="s">
        <v>193</v>
      </c>
      <c r="J31" s="80" t="s">
        <v>191</v>
      </c>
      <c r="K31" s="80" t="s">
        <v>180</v>
      </c>
      <c r="L31" s="80" t="s">
        <v>180</v>
      </c>
      <c r="M31" s="80" t="s">
        <v>34</v>
      </c>
      <c r="N31" s="80"/>
      <c r="O31" s="81">
        <v>1E-3</v>
      </c>
      <c r="P31" s="81"/>
      <c r="Q31" s="80">
        <f t="shared" si="1"/>
        <v>206190</v>
      </c>
      <c r="R31" s="80"/>
      <c r="S31" s="80" t="s">
        <v>23</v>
      </c>
      <c r="T31" s="80"/>
      <c r="U31" s="80"/>
      <c r="V31" s="80"/>
      <c r="W31" s="80"/>
      <c r="X31" s="80" t="s">
        <v>24</v>
      </c>
      <c r="Y31" s="80" t="s">
        <v>24</v>
      </c>
      <c r="Z31" s="80" t="s">
        <v>97</v>
      </c>
      <c r="AA31" s="80" t="s">
        <v>97</v>
      </c>
      <c r="AF31">
        <v>4.8159999999999925E-5</v>
      </c>
      <c r="AH31">
        <v>4.8159999999999925E-5</v>
      </c>
      <c r="AI31">
        <v>0</v>
      </c>
    </row>
    <row r="32" spans="1:35" customFormat="1" ht="15" customHeight="1" x14ac:dyDescent="0.3">
      <c r="A32" s="1"/>
      <c r="B32" s="1"/>
      <c r="C32" s="1"/>
      <c r="D32" s="78" t="s">
        <v>297</v>
      </c>
      <c r="E32" s="80"/>
      <c r="F32" s="80">
        <f t="shared" si="2"/>
        <v>206200</v>
      </c>
      <c r="G32" s="80">
        <f t="shared" si="3"/>
        <v>206209</v>
      </c>
      <c r="H32" s="80">
        <v>0</v>
      </c>
      <c r="I32" s="80" t="s">
        <v>193</v>
      </c>
      <c r="J32" s="80" t="s">
        <v>191</v>
      </c>
      <c r="K32" s="80" t="s">
        <v>180</v>
      </c>
      <c r="L32" s="80" t="s">
        <v>180</v>
      </c>
      <c r="M32" s="80" t="s">
        <v>34</v>
      </c>
      <c r="N32" s="80"/>
      <c r="O32" s="81">
        <v>1E-3</v>
      </c>
      <c r="P32" s="81"/>
      <c r="Q32" s="80">
        <f t="shared" si="1"/>
        <v>206200</v>
      </c>
      <c r="R32" s="80"/>
      <c r="S32" s="80" t="s">
        <v>23</v>
      </c>
      <c r="T32" s="80"/>
      <c r="U32" s="80"/>
      <c r="V32" s="80"/>
      <c r="W32" s="80"/>
      <c r="X32" s="80" t="s">
        <v>24</v>
      </c>
      <c r="Y32" s="80" t="s">
        <v>24</v>
      </c>
      <c r="Z32" s="80" t="s">
        <v>97</v>
      </c>
      <c r="AA32" s="80" t="s">
        <v>97</v>
      </c>
      <c r="AF32">
        <v>4.816000000000002E-5</v>
      </c>
      <c r="AH32">
        <v>4.816000000000002E-5</v>
      </c>
      <c r="AI32">
        <v>0</v>
      </c>
    </row>
    <row r="33" spans="1:35" customFormat="1" ht="15" customHeight="1" x14ac:dyDescent="0.3">
      <c r="A33" s="1"/>
      <c r="B33" s="1"/>
      <c r="C33" s="1"/>
      <c r="D33" s="78" t="s">
        <v>298</v>
      </c>
      <c r="E33" s="80"/>
      <c r="F33" s="80">
        <f t="shared" si="2"/>
        <v>206210</v>
      </c>
      <c r="G33" s="80">
        <f t="shared" si="3"/>
        <v>206219</v>
      </c>
      <c r="H33" s="80">
        <v>0</v>
      </c>
      <c r="I33" s="80" t="s">
        <v>193</v>
      </c>
      <c r="J33" s="80" t="s">
        <v>191</v>
      </c>
      <c r="K33" s="80" t="s">
        <v>180</v>
      </c>
      <c r="L33" s="80" t="s">
        <v>180</v>
      </c>
      <c r="M33" s="80" t="s">
        <v>34</v>
      </c>
      <c r="N33" s="80"/>
      <c r="O33" s="81">
        <v>1E-3</v>
      </c>
      <c r="P33" s="81"/>
      <c r="Q33" s="80">
        <f t="shared" si="1"/>
        <v>206210</v>
      </c>
      <c r="R33" s="80"/>
      <c r="S33" s="80" t="s">
        <v>23</v>
      </c>
      <c r="T33" s="80"/>
      <c r="U33" s="80"/>
      <c r="V33" s="80"/>
      <c r="W33" s="80"/>
      <c r="X33" s="80" t="s">
        <v>24</v>
      </c>
      <c r="Y33" s="80" t="s">
        <v>24</v>
      </c>
      <c r="Z33" s="80" t="s">
        <v>97</v>
      </c>
      <c r="AA33" s="80" t="s">
        <v>97</v>
      </c>
      <c r="AF33">
        <v>4.816000000000002E-5</v>
      </c>
      <c r="AH33">
        <v>4.816000000000002E-5</v>
      </c>
      <c r="AI33">
        <v>0</v>
      </c>
    </row>
    <row r="34" spans="1:35" customFormat="1" ht="15" customHeight="1" x14ac:dyDescent="0.3">
      <c r="A34" s="1"/>
      <c r="B34" s="1"/>
      <c r="C34" s="1"/>
      <c r="D34" s="78" t="s">
        <v>299</v>
      </c>
      <c r="E34" s="80"/>
      <c r="F34" s="80">
        <f t="shared" si="2"/>
        <v>206220</v>
      </c>
      <c r="G34" s="80">
        <f t="shared" si="3"/>
        <v>206229</v>
      </c>
      <c r="H34" s="80">
        <v>0</v>
      </c>
      <c r="I34" s="80" t="s">
        <v>193</v>
      </c>
      <c r="J34" s="80" t="s">
        <v>191</v>
      </c>
      <c r="K34" s="80" t="s">
        <v>180</v>
      </c>
      <c r="L34" s="80" t="s">
        <v>180</v>
      </c>
      <c r="M34" s="80" t="s">
        <v>34</v>
      </c>
      <c r="N34" s="80"/>
      <c r="O34" s="81">
        <v>5.0800000000000003E-3</v>
      </c>
      <c r="P34" s="81"/>
      <c r="Q34" s="80">
        <f t="shared" si="1"/>
        <v>206220</v>
      </c>
      <c r="R34" s="80"/>
      <c r="S34" s="80" t="s">
        <v>23</v>
      </c>
      <c r="T34" s="80"/>
      <c r="U34" s="80"/>
      <c r="V34" s="80"/>
      <c r="W34" s="80"/>
      <c r="X34" s="80" t="s">
        <v>24</v>
      </c>
      <c r="Y34" s="80" t="s">
        <v>24</v>
      </c>
      <c r="Z34" s="80" t="s">
        <v>97</v>
      </c>
      <c r="AA34" s="80" t="s">
        <v>97</v>
      </c>
      <c r="AF34">
        <v>9.1190746752000049E-3</v>
      </c>
      <c r="AH34">
        <v>9.1190746752000049E-3</v>
      </c>
      <c r="AI34">
        <v>0</v>
      </c>
    </row>
    <row r="35" spans="1:35" customFormat="1" ht="15" customHeight="1" x14ac:dyDescent="0.3">
      <c r="A35" s="1"/>
      <c r="B35" s="1"/>
      <c r="C35" s="1"/>
      <c r="D35" s="78" t="s">
        <v>300</v>
      </c>
      <c r="E35" s="80"/>
      <c r="F35" s="80">
        <f t="shared" si="2"/>
        <v>206230</v>
      </c>
      <c r="G35" s="80">
        <f t="shared" si="3"/>
        <v>206239</v>
      </c>
      <c r="H35" s="80">
        <v>0</v>
      </c>
      <c r="I35" s="80" t="s">
        <v>193</v>
      </c>
      <c r="J35" s="80" t="s">
        <v>191</v>
      </c>
      <c r="K35" s="80" t="s">
        <v>180</v>
      </c>
      <c r="L35" s="80" t="s">
        <v>180</v>
      </c>
      <c r="M35" s="80" t="s">
        <v>34</v>
      </c>
      <c r="N35" s="80"/>
      <c r="O35" s="81">
        <v>5.0800000000000003E-3</v>
      </c>
      <c r="P35" s="81"/>
      <c r="Q35" s="80">
        <f t="shared" si="1"/>
        <v>206230</v>
      </c>
      <c r="R35" s="80"/>
      <c r="S35" s="80" t="s">
        <v>23</v>
      </c>
      <c r="T35" s="80"/>
      <c r="U35" s="80"/>
      <c r="V35" s="80"/>
      <c r="W35" s="80"/>
      <c r="X35" s="80" t="s">
        <v>24</v>
      </c>
      <c r="Y35" s="80" t="s">
        <v>24</v>
      </c>
      <c r="Z35" s="80" t="s">
        <v>97</v>
      </c>
      <c r="AA35" s="80" t="s">
        <v>97</v>
      </c>
      <c r="AF35">
        <v>9.1190746752000101E-3</v>
      </c>
      <c r="AH35">
        <v>9.1190746752000101E-3</v>
      </c>
      <c r="AI35">
        <v>0</v>
      </c>
    </row>
    <row r="36" spans="1:35" customFormat="1" ht="15" customHeight="1" x14ac:dyDescent="0.3">
      <c r="A36" s="1"/>
      <c r="B36" s="1"/>
      <c r="C36" s="1"/>
      <c r="D36" s="78" t="s">
        <v>301</v>
      </c>
      <c r="E36" s="80"/>
      <c r="F36" s="80">
        <f t="shared" si="2"/>
        <v>206240</v>
      </c>
      <c r="G36" s="80">
        <f t="shared" si="3"/>
        <v>206249</v>
      </c>
      <c r="H36" s="80">
        <v>0</v>
      </c>
      <c r="I36" s="80" t="s">
        <v>193</v>
      </c>
      <c r="J36" s="80" t="s">
        <v>191</v>
      </c>
      <c r="K36" s="80" t="s">
        <v>180</v>
      </c>
      <c r="L36" s="80" t="s">
        <v>180</v>
      </c>
      <c r="M36" s="80" t="s">
        <v>34</v>
      </c>
      <c r="N36" s="80"/>
      <c r="O36" s="81">
        <v>2.0300000000000001E-3</v>
      </c>
      <c r="P36" s="81"/>
      <c r="Q36" s="80">
        <f t="shared" si="1"/>
        <v>206240</v>
      </c>
      <c r="R36" s="80"/>
      <c r="S36" s="80" t="s">
        <v>23</v>
      </c>
      <c r="T36" s="80"/>
      <c r="U36" s="80"/>
      <c r="V36" s="80"/>
      <c r="W36" s="80"/>
      <c r="X36" s="80" t="s">
        <v>24</v>
      </c>
      <c r="Y36" s="80" t="s">
        <v>24</v>
      </c>
      <c r="Z36" s="80" t="s">
        <v>97</v>
      </c>
      <c r="AA36" s="80" t="s">
        <v>97</v>
      </c>
      <c r="AF36">
        <v>5.6678006000000108E-4</v>
      </c>
      <c r="AH36">
        <v>5.6678006000000108E-4</v>
      </c>
      <c r="AI36">
        <v>0</v>
      </c>
    </row>
    <row r="37" spans="1:35" customFormat="1" ht="15" customHeight="1" x14ac:dyDescent="0.3">
      <c r="A37" s="1"/>
      <c r="B37" s="1"/>
      <c r="C37" s="1"/>
      <c r="D37" s="78" t="s">
        <v>302</v>
      </c>
      <c r="E37" s="80"/>
      <c r="F37" s="80">
        <f t="shared" si="2"/>
        <v>206250</v>
      </c>
      <c r="G37" s="80">
        <f t="shared" si="3"/>
        <v>206259</v>
      </c>
      <c r="H37" s="80">
        <v>0</v>
      </c>
      <c r="I37" s="80" t="s">
        <v>193</v>
      </c>
      <c r="J37" s="80" t="s">
        <v>191</v>
      </c>
      <c r="K37" s="80" t="s">
        <v>180</v>
      </c>
      <c r="L37" s="80" t="s">
        <v>180</v>
      </c>
      <c r="M37" s="80" t="s">
        <v>34</v>
      </c>
      <c r="N37" s="80"/>
      <c r="O37" s="81">
        <v>2.0300000000000001E-3</v>
      </c>
      <c r="P37" s="81"/>
      <c r="Q37" s="80">
        <f t="shared" si="1"/>
        <v>206250</v>
      </c>
      <c r="R37" s="80"/>
      <c r="S37" s="80" t="s">
        <v>23</v>
      </c>
      <c r="T37" s="80"/>
      <c r="U37" s="80"/>
      <c r="V37" s="80"/>
      <c r="W37" s="80"/>
      <c r="X37" s="80" t="s">
        <v>24</v>
      </c>
      <c r="Y37" s="80" t="s">
        <v>24</v>
      </c>
      <c r="Z37" s="80" t="s">
        <v>97</v>
      </c>
      <c r="AA37" s="80" t="s">
        <v>97</v>
      </c>
      <c r="AF37">
        <v>5.6678006000000173E-4</v>
      </c>
      <c r="AH37">
        <v>5.6678006000000173E-4</v>
      </c>
      <c r="AI37">
        <v>0</v>
      </c>
    </row>
    <row r="38" spans="1:35" customFormat="1" ht="15" customHeight="1" x14ac:dyDescent="0.3">
      <c r="A38" s="1"/>
      <c r="B38" s="1"/>
      <c r="C38" s="1"/>
      <c r="D38" s="78" t="s">
        <v>303</v>
      </c>
      <c r="E38" s="80"/>
      <c r="F38" s="80">
        <f t="shared" si="2"/>
        <v>206260</v>
      </c>
      <c r="G38" s="80">
        <f t="shared" si="3"/>
        <v>206269</v>
      </c>
      <c r="H38" s="80">
        <v>0</v>
      </c>
      <c r="I38" s="80" t="s">
        <v>193</v>
      </c>
      <c r="J38" s="80" t="s">
        <v>191</v>
      </c>
      <c r="K38" s="80" t="s">
        <v>180</v>
      </c>
      <c r="L38" s="80" t="s">
        <v>180</v>
      </c>
      <c r="M38" s="80" t="s">
        <v>34</v>
      </c>
      <c r="N38" s="80"/>
      <c r="O38" s="81">
        <v>2.0300000000000001E-3</v>
      </c>
      <c r="P38" s="81"/>
      <c r="Q38" s="80">
        <f t="shared" si="1"/>
        <v>206260</v>
      </c>
      <c r="R38" s="80"/>
      <c r="S38" s="80" t="s">
        <v>23</v>
      </c>
      <c r="T38" s="80"/>
      <c r="U38" s="80"/>
      <c r="V38" s="80"/>
      <c r="W38" s="80"/>
      <c r="X38" s="80" t="s">
        <v>24</v>
      </c>
      <c r="Y38" s="80" t="s">
        <v>24</v>
      </c>
      <c r="Z38" s="80" t="s">
        <v>97</v>
      </c>
      <c r="AA38" s="80" t="s">
        <v>97</v>
      </c>
      <c r="AF38">
        <v>5.6678006000000173E-4</v>
      </c>
      <c r="AH38">
        <v>5.6678006000000173E-4</v>
      </c>
      <c r="AI38">
        <v>0</v>
      </c>
    </row>
    <row r="39" spans="1:35" customFormat="1" ht="15" customHeight="1" x14ac:dyDescent="0.3">
      <c r="A39" s="1"/>
      <c r="B39" s="1"/>
      <c r="C39" s="1"/>
      <c r="D39" s="78" t="s">
        <v>304</v>
      </c>
      <c r="E39" s="80"/>
      <c r="F39" s="80">
        <f t="shared" si="2"/>
        <v>206270</v>
      </c>
      <c r="G39" s="80">
        <f t="shared" si="3"/>
        <v>206279</v>
      </c>
      <c r="H39" s="80">
        <v>0</v>
      </c>
      <c r="I39" s="80" t="s">
        <v>193</v>
      </c>
      <c r="J39" s="80" t="s">
        <v>191</v>
      </c>
      <c r="K39" s="80" t="s">
        <v>180</v>
      </c>
      <c r="L39" s="80" t="s">
        <v>180</v>
      </c>
      <c r="M39" s="80" t="s">
        <v>34</v>
      </c>
      <c r="N39" s="80"/>
      <c r="O39" s="81">
        <v>2.0300000000000001E-3</v>
      </c>
      <c r="P39" s="81"/>
      <c r="Q39" s="80">
        <f t="shared" si="1"/>
        <v>206270</v>
      </c>
      <c r="R39" s="80"/>
      <c r="S39" s="80" t="s">
        <v>23</v>
      </c>
      <c r="T39" s="80"/>
      <c r="U39" s="80"/>
      <c r="V39" s="80"/>
      <c r="W39" s="80"/>
      <c r="X39" s="80" t="s">
        <v>24</v>
      </c>
      <c r="Y39" s="80" t="s">
        <v>24</v>
      </c>
      <c r="Z39" s="80" t="s">
        <v>97</v>
      </c>
      <c r="AA39" s="80" t="s">
        <v>97</v>
      </c>
      <c r="AF39">
        <v>5.6678006000000173E-4</v>
      </c>
      <c r="AH39">
        <v>5.6678006000000173E-4</v>
      </c>
      <c r="AI39">
        <v>0</v>
      </c>
    </row>
    <row r="40" spans="1:35" customFormat="1" ht="15" customHeight="1" x14ac:dyDescent="0.3">
      <c r="A40" s="1"/>
      <c r="B40" s="1"/>
      <c r="C40" s="1"/>
      <c r="D40" s="78" t="s">
        <v>305</v>
      </c>
      <c r="E40" s="80"/>
      <c r="F40" s="80">
        <f t="shared" si="2"/>
        <v>206280</v>
      </c>
      <c r="G40" s="80">
        <f t="shared" si="3"/>
        <v>206289</v>
      </c>
      <c r="H40" s="80">
        <v>0</v>
      </c>
      <c r="I40" s="80" t="s">
        <v>193</v>
      </c>
      <c r="J40" s="80" t="s">
        <v>191</v>
      </c>
      <c r="K40" s="80" t="s">
        <v>180</v>
      </c>
      <c r="L40" s="80" t="s">
        <v>180</v>
      </c>
      <c r="M40" s="80" t="s">
        <v>34</v>
      </c>
      <c r="N40" s="80"/>
      <c r="O40" s="81">
        <v>2.2859999999999998E-3</v>
      </c>
      <c r="P40" s="81"/>
      <c r="Q40" s="80">
        <f t="shared" si="1"/>
        <v>206280</v>
      </c>
      <c r="R40" s="80"/>
      <c r="S40" s="80" t="s">
        <v>23</v>
      </c>
      <c r="T40" s="80"/>
      <c r="U40" s="80"/>
      <c r="V40" s="80"/>
      <c r="W40" s="80"/>
      <c r="X40" s="80" t="s">
        <v>24</v>
      </c>
      <c r="Y40" s="80" t="s">
        <v>24</v>
      </c>
      <c r="Z40" s="80" t="s">
        <v>97</v>
      </c>
      <c r="AA40" s="80" t="s">
        <v>97</v>
      </c>
      <c r="AF40">
        <v>1.4232504600719988E-3</v>
      </c>
      <c r="AH40">
        <v>1.4232504600719988E-3</v>
      </c>
      <c r="AI40">
        <v>0</v>
      </c>
    </row>
    <row r="41" spans="1:35" customFormat="1" ht="15" customHeight="1" x14ac:dyDescent="0.3">
      <c r="A41" s="1"/>
      <c r="B41" s="1"/>
      <c r="C41" s="1"/>
      <c r="D41" s="78" t="s">
        <v>306</v>
      </c>
      <c r="E41" s="80"/>
      <c r="F41" s="80">
        <f t="shared" si="2"/>
        <v>206290</v>
      </c>
      <c r="G41" s="80">
        <f t="shared" si="3"/>
        <v>206299</v>
      </c>
      <c r="H41" s="80">
        <v>0</v>
      </c>
      <c r="I41" s="80" t="s">
        <v>193</v>
      </c>
      <c r="J41" s="80" t="s">
        <v>191</v>
      </c>
      <c r="K41" s="80" t="s">
        <v>180</v>
      </c>
      <c r="L41" s="80" t="s">
        <v>180</v>
      </c>
      <c r="M41" s="80" t="s">
        <v>34</v>
      </c>
      <c r="N41" s="80"/>
      <c r="O41" s="81">
        <v>2.2859999999999998E-3</v>
      </c>
      <c r="P41" s="81"/>
      <c r="Q41" s="80">
        <f t="shared" si="1"/>
        <v>206290</v>
      </c>
      <c r="R41" s="80"/>
      <c r="S41" s="80" t="s">
        <v>23</v>
      </c>
      <c r="T41" s="80"/>
      <c r="U41" s="80"/>
      <c r="V41" s="80"/>
      <c r="W41" s="80"/>
      <c r="X41" s="80" t="s">
        <v>24</v>
      </c>
      <c r="Y41" s="80" t="s">
        <v>24</v>
      </c>
      <c r="Z41" s="80" t="s">
        <v>97</v>
      </c>
      <c r="AA41" s="80" t="s">
        <v>97</v>
      </c>
      <c r="AF41">
        <v>1.4232504600719981E-3</v>
      </c>
      <c r="AH41">
        <v>1.4232504600719981E-3</v>
      </c>
      <c r="AI41">
        <v>0</v>
      </c>
    </row>
    <row r="42" spans="1:35" customFormat="1" ht="15" customHeight="1" x14ac:dyDescent="0.3">
      <c r="A42" s="1"/>
      <c r="B42" s="1"/>
      <c r="C42" s="1"/>
      <c r="D42" s="78" t="s">
        <v>307</v>
      </c>
      <c r="E42" s="80"/>
      <c r="F42" s="80">
        <f t="shared" si="2"/>
        <v>206300</v>
      </c>
      <c r="G42" s="80">
        <f t="shared" si="3"/>
        <v>206309</v>
      </c>
      <c r="H42" s="80">
        <v>0</v>
      </c>
      <c r="I42" s="80" t="s">
        <v>193</v>
      </c>
      <c r="J42" s="80" t="s">
        <v>191</v>
      </c>
      <c r="K42" s="80" t="s">
        <v>180</v>
      </c>
      <c r="L42" s="80" t="s">
        <v>180</v>
      </c>
      <c r="M42" s="80" t="s">
        <v>34</v>
      </c>
      <c r="N42" s="80"/>
      <c r="O42" s="81">
        <v>2.2859999999999998E-3</v>
      </c>
      <c r="P42" s="81"/>
      <c r="Q42" s="80">
        <f t="shared" si="1"/>
        <v>206300</v>
      </c>
      <c r="R42" s="80"/>
      <c r="S42" s="80" t="s">
        <v>23</v>
      </c>
      <c r="T42" s="80"/>
      <c r="U42" s="80"/>
      <c r="V42" s="80"/>
      <c r="W42" s="80"/>
      <c r="X42" s="80" t="s">
        <v>24</v>
      </c>
      <c r="Y42" s="80" t="s">
        <v>24</v>
      </c>
      <c r="Z42" s="80" t="s">
        <v>97</v>
      </c>
      <c r="AA42" s="80" t="s">
        <v>97</v>
      </c>
      <c r="AF42">
        <v>1.4232504600719979E-3</v>
      </c>
      <c r="AH42">
        <v>1.4232504600719979E-3</v>
      </c>
      <c r="AI42">
        <v>0</v>
      </c>
    </row>
    <row r="43" spans="1:35" customFormat="1" ht="15" customHeight="1" x14ac:dyDescent="0.3">
      <c r="A43" s="1"/>
      <c r="B43" s="1"/>
      <c r="C43" s="1"/>
      <c r="D43" s="78" t="s">
        <v>308</v>
      </c>
      <c r="E43" s="80"/>
      <c r="F43" s="80">
        <f t="shared" si="2"/>
        <v>206310</v>
      </c>
      <c r="G43" s="80">
        <f t="shared" si="3"/>
        <v>206319</v>
      </c>
      <c r="H43" s="80">
        <v>0</v>
      </c>
      <c r="I43" s="80" t="s">
        <v>193</v>
      </c>
      <c r="J43" s="80" t="s">
        <v>191</v>
      </c>
      <c r="K43" s="80" t="s">
        <v>180</v>
      </c>
      <c r="L43" s="80" t="s">
        <v>180</v>
      </c>
      <c r="M43" s="80" t="s">
        <v>34</v>
      </c>
      <c r="N43" s="80"/>
      <c r="O43" s="81">
        <v>2.2859999999999998E-3</v>
      </c>
      <c r="P43" s="81"/>
      <c r="Q43" s="80">
        <f t="shared" si="1"/>
        <v>206310</v>
      </c>
      <c r="R43" s="80"/>
      <c r="S43" s="80" t="s">
        <v>23</v>
      </c>
      <c r="T43" s="80"/>
      <c r="U43" s="80"/>
      <c r="V43" s="80"/>
      <c r="W43" s="80"/>
      <c r="X43" s="80" t="s">
        <v>24</v>
      </c>
      <c r="Y43" s="80" t="s">
        <v>24</v>
      </c>
      <c r="Z43" s="80" t="s">
        <v>97</v>
      </c>
      <c r="AA43" s="80" t="s">
        <v>97</v>
      </c>
      <c r="AF43">
        <v>1.4232504600719988E-3</v>
      </c>
      <c r="AH43">
        <v>1.4232504600719988E-3</v>
      </c>
      <c r="AI43">
        <v>0</v>
      </c>
    </row>
    <row r="44" spans="1:35" customFormat="1" ht="15" customHeight="1" x14ac:dyDescent="0.3">
      <c r="A44" s="1"/>
      <c r="B44" s="1"/>
      <c r="C44" s="1"/>
      <c r="D44" s="78" t="s">
        <v>309</v>
      </c>
      <c r="E44" s="80"/>
      <c r="F44" s="80">
        <f t="shared" si="2"/>
        <v>206320</v>
      </c>
      <c r="G44" s="80">
        <f t="shared" si="3"/>
        <v>206329</v>
      </c>
      <c r="H44" s="80">
        <v>0</v>
      </c>
      <c r="I44" s="80" t="s">
        <v>193</v>
      </c>
      <c r="J44" s="80" t="s">
        <v>191</v>
      </c>
      <c r="K44" s="80" t="s">
        <v>180</v>
      </c>
      <c r="L44" s="80" t="s">
        <v>180</v>
      </c>
      <c r="M44" s="80" t="s">
        <v>34</v>
      </c>
      <c r="N44" s="80"/>
      <c r="O44" s="81">
        <v>2.2859999999999998E-3</v>
      </c>
      <c r="P44" s="81"/>
      <c r="Q44" s="80">
        <f t="shared" si="1"/>
        <v>206320</v>
      </c>
      <c r="R44" s="80"/>
      <c r="S44" s="80" t="s">
        <v>23</v>
      </c>
      <c r="T44" s="80"/>
      <c r="U44" s="80"/>
      <c r="V44" s="80"/>
      <c r="W44" s="80"/>
      <c r="X44" s="80" t="s">
        <v>24</v>
      </c>
      <c r="Y44" s="80" t="s">
        <v>24</v>
      </c>
      <c r="Z44" s="80" t="s">
        <v>97</v>
      </c>
      <c r="AA44" s="80" t="s">
        <v>97</v>
      </c>
      <c r="AF44">
        <v>1.4232504600719979E-3</v>
      </c>
      <c r="AH44">
        <v>1.4232504600719979E-3</v>
      </c>
      <c r="AI44">
        <v>0</v>
      </c>
    </row>
    <row r="45" spans="1:35" customFormat="1" ht="15" customHeight="1" x14ac:dyDescent="0.3">
      <c r="A45" s="1"/>
      <c r="B45" s="1"/>
      <c r="C45" s="1"/>
      <c r="D45" s="78" t="s">
        <v>310</v>
      </c>
      <c r="E45" s="80"/>
      <c r="F45" s="80">
        <f t="shared" si="2"/>
        <v>206330</v>
      </c>
      <c r="G45" s="80">
        <f t="shared" si="3"/>
        <v>206339</v>
      </c>
      <c r="H45" s="80">
        <v>0</v>
      </c>
      <c r="I45" s="80" t="s">
        <v>193</v>
      </c>
      <c r="J45" s="80" t="s">
        <v>191</v>
      </c>
      <c r="K45" s="80" t="s">
        <v>180</v>
      </c>
      <c r="L45" s="80" t="s">
        <v>180</v>
      </c>
      <c r="M45" s="80" t="s">
        <v>34</v>
      </c>
      <c r="N45" s="80"/>
      <c r="O45" s="81">
        <v>8.4999999999999995E-4</v>
      </c>
      <c r="P45" s="81"/>
      <c r="Q45" s="80">
        <f t="shared" si="1"/>
        <v>206330</v>
      </c>
      <c r="R45" s="80"/>
      <c r="S45" s="80" t="s">
        <v>23</v>
      </c>
      <c r="T45" s="80"/>
      <c r="U45" s="80"/>
      <c r="V45" s="80"/>
      <c r="W45" s="80"/>
      <c r="X45" s="80" t="s">
        <v>24</v>
      </c>
      <c r="Y45" s="80" t="s">
        <v>24</v>
      </c>
      <c r="Z45" s="80" t="s">
        <v>97</v>
      </c>
      <c r="AA45" s="80" t="s">
        <v>97</v>
      </c>
      <c r="AF45">
        <v>6.8543999999999634E-5</v>
      </c>
      <c r="AH45">
        <v>6.8543999999999634E-5</v>
      </c>
      <c r="AI45">
        <v>0</v>
      </c>
    </row>
    <row r="46" spans="1:35" customFormat="1" ht="15" customHeight="1" x14ac:dyDescent="0.3">
      <c r="A46" s="1"/>
      <c r="B46" s="1"/>
      <c r="C46" s="1"/>
      <c r="D46" s="78" t="s">
        <v>311</v>
      </c>
      <c r="E46" s="80"/>
      <c r="F46" s="80">
        <f t="shared" si="2"/>
        <v>206340</v>
      </c>
      <c r="G46" s="80">
        <f t="shared" si="3"/>
        <v>206349</v>
      </c>
      <c r="H46" s="80">
        <v>0</v>
      </c>
      <c r="I46" s="80" t="s">
        <v>193</v>
      </c>
      <c r="J46" s="80" t="s">
        <v>191</v>
      </c>
      <c r="K46" s="80" t="s">
        <v>180</v>
      </c>
      <c r="L46" s="80" t="s">
        <v>180</v>
      </c>
      <c r="M46" s="80" t="s">
        <v>34</v>
      </c>
      <c r="N46" s="80"/>
      <c r="O46" s="81">
        <v>8.4999999999999995E-4</v>
      </c>
      <c r="P46" s="81"/>
      <c r="Q46" s="80">
        <f t="shared" si="1"/>
        <v>206340</v>
      </c>
      <c r="R46" s="80"/>
      <c r="S46" s="80" t="s">
        <v>23</v>
      </c>
      <c r="T46" s="80"/>
      <c r="U46" s="80"/>
      <c r="V46" s="80"/>
      <c r="W46" s="80"/>
      <c r="X46" s="80" t="s">
        <v>24</v>
      </c>
      <c r="Y46" s="80" t="s">
        <v>24</v>
      </c>
      <c r="Z46" s="80" t="s">
        <v>97</v>
      </c>
      <c r="AA46" s="80" t="s">
        <v>97</v>
      </c>
      <c r="AF46">
        <v>6.8543999999999634E-5</v>
      </c>
      <c r="AH46">
        <v>6.8543999999999634E-5</v>
      </c>
      <c r="AI46">
        <v>0</v>
      </c>
    </row>
    <row r="47" spans="1:35" customFormat="1" ht="15" customHeight="1" x14ac:dyDescent="0.3">
      <c r="A47" s="1"/>
      <c r="B47" s="1"/>
      <c r="C47" s="1"/>
      <c r="D47" s="78" t="s">
        <v>312</v>
      </c>
      <c r="E47" s="80"/>
      <c r="F47" s="80">
        <f t="shared" si="2"/>
        <v>206350</v>
      </c>
      <c r="G47" s="80">
        <f t="shared" si="3"/>
        <v>206359</v>
      </c>
      <c r="H47" s="80">
        <v>0</v>
      </c>
      <c r="I47" s="80" t="s">
        <v>193</v>
      </c>
      <c r="J47" s="80" t="s">
        <v>191</v>
      </c>
      <c r="K47" s="80" t="s">
        <v>180</v>
      </c>
      <c r="L47" s="80" t="s">
        <v>180</v>
      </c>
      <c r="M47" s="80" t="s">
        <v>34</v>
      </c>
      <c r="N47" s="80"/>
      <c r="O47" s="81">
        <v>8.4999999999999995E-4</v>
      </c>
      <c r="P47" s="81"/>
      <c r="Q47" s="80">
        <f t="shared" si="1"/>
        <v>206350</v>
      </c>
      <c r="R47" s="80"/>
      <c r="S47" s="80" t="s">
        <v>23</v>
      </c>
      <c r="T47" s="80"/>
      <c r="U47" s="80"/>
      <c r="V47" s="80"/>
      <c r="W47" s="80"/>
      <c r="X47" s="80" t="s">
        <v>24</v>
      </c>
      <c r="Y47" s="80" t="s">
        <v>24</v>
      </c>
      <c r="Z47" s="80" t="s">
        <v>97</v>
      </c>
      <c r="AA47" s="80" t="s">
        <v>97</v>
      </c>
      <c r="AF47">
        <v>6.8543999999999634E-5</v>
      </c>
      <c r="AH47">
        <v>6.8543999999999634E-5</v>
      </c>
      <c r="AI47">
        <v>0</v>
      </c>
    </row>
    <row r="48" spans="1:35" customFormat="1" ht="15" customHeight="1" x14ac:dyDescent="0.3">
      <c r="A48" s="1"/>
      <c r="B48" s="1"/>
      <c r="C48" s="1"/>
      <c r="D48" s="78" t="s">
        <v>313</v>
      </c>
      <c r="E48" s="80"/>
      <c r="F48" s="80">
        <f t="shared" si="2"/>
        <v>206360</v>
      </c>
      <c r="G48" s="80">
        <f t="shared" si="3"/>
        <v>206369</v>
      </c>
      <c r="H48" s="80">
        <v>0</v>
      </c>
      <c r="I48" s="80" t="s">
        <v>193</v>
      </c>
      <c r="J48" s="80" t="s">
        <v>191</v>
      </c>
      <c r="K48" s="80" t="s">
        <v>180</v>
      </c>
      <c r="L48" s="80" t="s">
        <v>180</v>
      </c>
      <c r="M48" s="80" t="s">
        <v>34</v>
      </c>
      <c r="N48" s="80"/>
      <c r="O48" s="81">
        <v>8.4999999999999995E-4</v>
      </c>
      <c r="P48" s="81"/>
      <c r="Q48" s="80">
        <f t="shared" si="1"/>
        <v>206360</v>
      </c>
      <c r="R48" s="80"/>
      <c r="S48" s="80" t="s">
        <v>23</v>
      </c>
      <c r="T48" s="80"/>
      <c r="U48" s="80"/>
      <c r="V48" s="80"/>
      <c r="W48" s="80"/>
      <c r="X48" s="80" t="s">
        <v>24</v>
      </c>
      <c r="Y48" s="80" t="s">
        <v>24</v>
      </c>
      <c r="Z48" s="80" t="s">
        <v>97</v>
      </c>
      <c r="AA48" s="80" t="s">
        <v>97</v>
      </c>
      <c r="AF48">
        <v>6.8543999999999634E-5</v>
      </c>
      <c r="AH48">
        <v>6.8543999999999634E-5</v>
      </c>
      <c r="AI48">
        <v>0</v>
      </c>
    </row>
    <row r="49" spans="1:35" customFormat="1" ht="15" customHeight="1" x14ac:dyDescent="0.3">
      <c r="A49" s="1"/>
      <c r="B49" s="1"/>
      <c r="C49" s="1"/>
      <c r="D49" s="78" t="s">
        <v>314</v>
      </c>
      <c r="E49" s="80"/>
      <c r="F49" s="80">
        <f t="shared" si="2"/>
        <v>206370</v>
      </c>
      <c r="G49" s="80">
        <f t="shared" si="3"/>
        <v>206379</v>
      </c>
      <c r="H49" s="80">
        <v>0</v>
      </c>
      <c r="I49" s="80" t="s">
        <v>193</v>
      </c>
      <c r="J49" s="80" t="s">
        <v>191</v>
      </c>
      <c r="K49" s="80" t="s">
        <v>180</v>
      </c>
      <c r="L49" s="80" t="s">
        <v>180</v>
      </c>
      <c r="M49" s="80" t="s">
        <v>34</v>
      </c>
      <c r="N49" s="80"/>
      <c r="O49" s="81">
        <v>8.4999999999999995E-4</v>
      </c>
      <c r="P49" s="81"/>
      <c r="Q49" s="80">
        <f t="shared" si="1"/>
        <v>206370</v>
      </c>
      <c r="R49" s="80"/>
      <c r="S49" s="80" t="s">
        <v>23</v>
      </c>
      <c r="T49" s="80"/>
      <c r="U49" s="80"/>
      <c r="V49" s="80"/>
      <c r="W49" s="80"/>
      <c r="X49" s="80" t="s">
        <v>24</v>
      </c>
      <c r="Y49" s="80" t="s">
        <v>24</v>
      </c>
      <c r="Z49" s="80" t="s">
        <v>97</v>
      </c>
      <c r="AA49" s="80" t="s">
        <v>97</v>
      </c>
      <c r="AF49">
        <v>6.8543999999999634E-5</v>
      </c>
      <c r="AH49">
        <v>6.8543999999999634E-5</v>
      </c>
      <c r="AI49">
        <v>0</v>
      </c>
    </row>
    <row r="50" spans="1:35" customFormat="1" ht="15" customHeight="1" x14ac:dyDescent="0.3">
      <c r="A50" s="1"/>
      <c r="B50" s="1"/>
      <c r="C50" s="1"/>
      <c r="D50" s="78" t="s">
        <v>315</v>
      </c>
      <c r="E50" s="80"/>
      <c r="F50" s="80">
        <f t="shared" si="2"/>
        <v>206380</v>
      </c>
      <c r="G50" s="80">
        <f t="shared" si="3"/>
        <v>206389</v>
      </c>
      <c r="H50" s="80">
        <v>0</v>
      </c>
      <c r="I50" s="80" t="s">
        <v>193</v>
      </c>
      <c r="J50" s="80" t="s">
        <v>191</v>
      </c>
      <c r="K50" s="80" t="s">
        <v>180</v>
      </c>
      <c r="L50" s="80" t="s">
        <v>180</v>
      </c>
      <c r="M50" s="80" t="s">
        <v>34</v>
      </c>
      <c r="N50" s="80"/>
      <c r="O50" s="81">
        <v>8.4999999999999995E-4</v>
      </c>
      <c r="P50" s="81"/>
      <c r="Q50" s="80">
        <f t="shared" si="1"/>
        <v>206380</v>
      </c>
      <c r="R50" s="80"/>
      <c r="S50" s="80" t="s">
        <v>23</v>
      </c>
      <c r="T50" s="80"/>
      <c r="U50" s="80"/>
      <c r="V50" s="80"/>
      <c r="W50" s="80"/>
      <c r="X50" s="80" t="s">
        <v>24</v>
      </c>
      <c r="Y50" s="80" t="s">
        <v>24</v>
      </c>
      <c r="Z50" s="80" t="s">
        <v>97</v>
      </c>
      <c r="AA50" s="80" t="s">
        <v>97</v>
      </c>
      <c r="AF50">
        <v>6.8543999999999634E-5</v>
      </c>
      <c r="AH50">
        <v>6.8543999999999634E-5</v>
      </c>
      <c r="AI50">
        <v>0</v>
      </c>
    </row>
    <row r="51" spans="1:35" customFormat="1" ht="15" customHeight="1" x14ac:dyDescent="0.3">
      <c r="A51" s="1"/>
      <c r="B51" s="1"/>
      <c r="C51" s="1"/>
      <c r="D51" s="78" t="s">
        <v>316</v>
      </c>
      <c r="E51" s="80"/>
      <c r="F51" s="80">
        <f t="shared" si="2"/>
        <v>206390</v>
      </c>
      <c r="G51" s="80">
        <f t="shared" si="3"/>
        <v>206399</v>
      </c>
      <c r="H51" s="80">
        <v>0</v>
      </c>
      <c r="I51" s="80" t="s">
        <v>193</v>
      </c>
      <c r="J51" s="80" t="s">
        <v>191</v>
      </c>
      <c r="K51" s="80" t="s">
        <v>180</v>
      </c>
      <c r="L51" s="80" t="s">
        <v>180</v>
      </c>
      <c r="M51" s="80" t="s">
        <v>34</v>
      </c>
      <c r="N51" s="80"/>
      <c r="O51" s="81">
        <v>8.4999999999999995E-4</v>
      </c>
      <c r="P51" s="81"/>
      <c r="Q51" s="80">
        <f t="shared" si="1"/>
        <v>206390</v>
      </c>
      <c r="R51" s="80"/>
      <c r="S51" s="80" t="s">
        <v>23</v>
      </c>
      <c r="T51" s="80"/>
      <c r="U51" s="80"/>
      <c r="V51" s="80"/>
      <c r="W51" s="80"/>
      <c r="X51" s="80" t="s">
        <v>24</v>
      </c>
      <c r="Y51" s="80" t="s">
        <v>24</v>
      </c>
      <c r="Z51" s="80" t="s">
        <v>97</v>
      </c>
      <c r="AA51" s="80" t="s">
        <v>97</v>
      </c>
      <c r="AF51">
        <v>6.8543999999999634E-5</v>
      </c>
      <c r="AH51">
        <v>6.8543999999999634E-5</v>
      </c>
      <c r="AI51">
        <v>0</v>
      </c>
    </row>
    <row r="52" spans="1:35" customFormat="1" ht="15" customHeight="1" x14ac:dyDescent="0.3">
      <c r="A52" s="1"/>
      <c r="B52" s="1"/>
      <c r="C52" s="1"/>
      <c r="D52" s="78" t="s">
        <v>317</v>
      </c>
      <c r="E52" s="80"/>
      <c r="F52" s="80">
        <f t="shared" si="2"/>
        <v>206400</v>
      </c>
      <c r="G52" s="80">
        <f t="shared" si="3"/>
        <v>206409</v>
      </c>
      <c r="H52" s="80">
        <v>0</v>
      </c>
      <c r="I52" s="80" t="s">
        <v>193</v>
      </c>
      <c r="J52" s="80" t="s">
        <v>191</v>
      </c>
      <c r="K52" s="80" t="s">
        <v>180</v>
      </c>
      <c r="L52" s="80" t="s">
        <v>180</v>
      </c>
      <c r="M52" s="80" t="s">
        <v>34</v>
      </c>
      <c r="N52" s="80"/>
      <c r="O52" s="81">
        <v>2.6670000000000001E-3</v>
      </c>
      <c r="P52" s="81"/>
      <c r="Q52" s="80">
        <f t="shared" si="1"/>
        <v>206400</v>
      </c>
      <c r="R52" s="80"/>
      <c r="S52" s="80" t="s">
        <v>23</v>
      </c>
      <c r="T52" s="80"/>
      <c r="U52" s="80"/>
      <c r="V52" s="80"/>
      <c r="W52" s="80"/>
      <c r="X52" s="80" t="s">
        <v>24</v>
      </c>
      <c r="Y52" s="80" t="s">
        <v>24</v>
      </c>
      <c r="Z52" s="80" t="s">
        <v>97</v>
      </c>
      <c r="AA52" s="80" t="s">
        <v>97</v>
      </c>
      <c r="AF52">
        <v>1.1941549531127946E-3</v>
      </c>
      <c r="AH52">
        <v>1.1941549531127946E-3</v>
      </c>
      <c r="AI52">
        <v>0</v>
      </c>
    </row>
    <row r="53" spans="1:35" customFormat="1" ht="15" customHeight="1" x14ac:dyDescent="0.3">
      <c r="A53" s="1"/>
      <c r="B53" s="1"/>
      <c r="C53" s="1"/>
      <c r="D53" s="78" t="s">
        <v>318</v>
      </c>
      <c r="E53" s="80"/>
      <c r="F53" s="80">
        <f t="shared" si="2"/>
        <v>206410</v>
      </c>
      <c r="G53" s="80">
        <f t="shared" si="3"/>
        <v>206419</v>
      </c>
      <c r="H53" s="80">
        <v>0</v>
      </c>
      <c r="I53" s="80" t="s">
        <v>193</v>
      </c>
      <c r="J53" s="80" t="s">
        <v>191</v>
      </c>
      <c r="K53" s="80" t="s">
        <v>180</v>
      </c>
      <c r="L53" s="80" t="s">
        <v>180</v>
      </c>
      <c r="M53" s="80" t="s">
        <v>34</v>
      </c>
      <c r="N53" s="80"/>
      <c r="O53" s="81">
        <v>2.6670000000000001E-3</v>
      </c>
      <c r="P53" s="81"/>
      <c r="Q53" s="80">
        <f t="shared" si="1"/>
        <v>206410</v>
      </c>
      <c r="R53" s="80"/>
      <c r="S53" s="80" t="s">
        <v>23</v>
      </c>
      <c r="T53" s="80"/>
      <c r="U53" s="80"/>
      <c r="V53" s="80"/>
      <c r="W53" s="80"/>
      <c r="X53" s="80" t="s">
        <v>24</v>
      </c>
      <c r="Y53" s="80" t="s">
        <v>24</v>
      </c>
      <c r="Z53" s="80" t="s">
        <v>97</v>
      </c>
      <c r="AA53" s="80" t="s">
        <v>97</v>
      </c>
      <c r="AF53">
        <v>1.1941549531127966E-3</v>
      </c>
      <c r="AH53">
        <v>1.1941549531127966E-3</v>
      </c>
      <c r="AI53">
        <v>0</v>
      </c>
    </row>
    <row r="54" spans="1:35" customFormat="1" ht="15" customHeight="1" x14ac:dyDescent="0.3">
      <c r="A54" s="1"/>
      <c r="B54" s="1"/>
      <c r="C54" s="1"/>
      <c r="D54" s="78" t="s">
        <v>319</v>
      </c>
      <c r="E54" s="80"/>
      <c r="F54" s="80">
        <f t="shared" si="2"/>
        <v>206420</v>
      </c>
      <c r="G54" s="80">
        <f t="shared" si="3"/>
        <v>206429</v>
      </c>
      <c r="H54" s="80">
        <v>0</v>
      </c>
      <c r="I54" s="80" t="s">
        <v>193</v>
      </c>
      <c r="J54" s="80" t="s">
        <v>191</v>
      </c>
      <c r="K54" s="80" t="s">
        <v>180</v>
      </c>
      <c r="L54" s="80" t="s">
        <v>180</v>
      </c>
      <c r="M54" s="80" t="s">
        <v>34</v>
      </c>
      <c r="N54" s="80"/>
      <c r="O54" s="81">
        <v>2.6670000000000001E-3</v>
      </c>
      <c r="P54" s="81"/>
      <c r="Q54" s="80">
        <f t="shared" si="1"/>
        <v>206420</v>
      </c>
      <c r="R54" s="80"/>
      <c r="S54" s="80" t="s">
        <v>23</v>
      </c>
      <c r="T54" s="80"/>
      <c r="U54" s="80"/>
      <c r="V54" s="80"/>
      <c r="W54" s="80"/>
      <c r="X54" s="80" t="s">
        <v>24</v>
      </c>
      <c r="Y54" s="80" t="s">
        <v>24</v>
      </c>
      <c r="Z54" s="80" t="s">
        <v>97</v>
      </c>
      <c r="AA54" s="80" t="s">
        <v>97</v>
      </c>
      <c r="AF54">
        <v>1.1941549531127946E-3</v>
      </c>
      <c r="AH54">
        <v>1.1941549531127946E-3</v>
      </c>
      <c r="AI54">
        <v>0</v>
      </c>
    </row>
    <row r="55" spans="1:35" customFormat="1" ht="15" customHeight="1" x14ac:dyDescent="0.3">
      <c r="A55" s="1"/>
      <c r="B55" s="1"/>
      <c r="C55" s="1"/>
      <c r="D55" s="78" t="s">
        <v>320</v>
      </c>
      <c r="E55" s="80"/>
      <c r="F55" s="80">
        <f t="shared" si="2"/>
        <v>206430</v>
      </c>
      <c r="G55" s="80">
        <f t="shared" si="3"/>
        <v>206439</v>
      </c>
      <c r="H55" s="80">
        <v>0</v>
      </c>
      <c r="I55" s="80" t="s">
        <v>193</v>
      </c>
      <c r="J55" s="80" t="s">
        <v>191</v>
      </c>
      <c r="K55" s="80" t="s">
        <v>180</v>
      </c>
      <c r="L55" s="80" t="s">
        <v>180</v>
      </c>
      <c r="M55" s="80" t="s">
        <v>34</v>
      </c>
      <c r="N55" s="80"/>
      <c r="O55" s="81">
        <v>2.6670000000000001E-3</v>
      </c>
      <c r="P55" s="81"/>
      <c r="Q55" s="80">
        <f t="shared" si="1"/>
        <v>206430</v>
      </c>
      <c r="R55" s="80"/>
      <c r="S55" s="80" t="s">
        <v>23</v>
      </c>
      <c r="T55" s="80"/>
      <c r="U55" s="80"/>
      <c r="V55" s="80"/>
      <c r="W55" s="80"/>
      <c r="X55" s="80" t="s">
        <v>24</v>
      </c>
      <c r="Y55" s="80" t="s">
        <v>24</v>
      </c>
      <c r="Z55" s="80" t="s">
        <v>97</v>
      </c>
      <c r="AA55" s="80" t="s">
        <v>97</v>
      </c>
      <c r="AF55">
        <v>1.1941549531127946E-3</v>
      </c>
      <c r="AH55">
        <v>1.1941549531127946E-3</v>
      </c>
      <c r="AI55">
        <v>0</v>
      </c>
    </row>
    <row r="56" spans="1:35" customFormat="1" ht="15" customHeight="1" x14ac:dyDescent="0.3">
      <c r="A56" s="1"/>
      <c r="B56" s="1"/>
      <c r="C56" s="1"/>
      <c r="D56" s="78" t="s">
        <v>321</v>
      </c>
      <c r="E56" s="80"/>
      <c r="F56" s="80">
        <f t="shared" si="2"/>
        <v>206440</v>
      </c>
      <c r="G56" s="80">
        <f t="shared" si="3"/>
        <v>206449</v>
      </c>
      <c r="H56" s="80">
        <v>0</v>
      </c>
      <c r="I56" s="80" t="s">
        <v>193</v>
      </c>
      <c r="J56" s="80" t="s">
        <v>191</v>
      </c>
      <c r="K56" s="80" t="s">
        <v>180</v>
      </c>
      <c r="L56" s="80" t="s">
        <v>180</v>
      </c>
      <c r="M56" s="80" t="s">
        <v>34</v>
      </c>
      <c r="N56" s="80"/>
      <c r="O56" s="81">
        <v>2.333E-3</v>
      </c>
      <c r="P56" s="81"/>
      <c r="Q56" s="80">
        <f t="shared" si="1"/>
        <v>206440</v>
      </c>
      <c r="R56" s="80"/>
      <c r="S56" s="80" t="s">
        <v>23</v>
      </c>
      <c r="T56" s="80"/>
      <c r="U56" s="80"/>
      <c r="V56" s="80"/>
      <c r="W56" s="80"/>
      <c r="X56" s="80" t="s">
        <v>24</v>
      </c>
      <c r="Y56" s="80" t="s">
        <v>24</v>
      </c>
      <c r="Z56" s="80" t="s">
        <v>97</v>
      </c>
      <c r="AA56" s="80" t="s">
        <v>97</v>
      </c>
      <c r="AF56">
        <v>2.0886800278399997E-3</v>
      </c>
      <c r="AH56">
        <v>2.0886800278399997E-3</v>
      </c>
      <c r="AI56">
        <v>0</v>
      </c>
    </row>
    <row r="57" spans="1:35" customFormat="1" ht="15" customHeight="1" x14ac:dyDescent="0.3">
      <c r="A57" s="1"/>
      <c r="B57" s="1"/>
      <c r="C57" s="1"/>
      <c r="D57" s="78" t="s">
        <v>322</v>
      </c>
      <c r="E57" s="80"/>
      <c r="F57" s="80">
        <f t="shared" si="2"/>
        <v>206450</v>
      </c>
      <c r="G57" s="80">
        <f t="shared" si="3"/>
        <v>206459</v>
      </c>
      <c r="H57" s="80">
        <v>0</v>
      </c>
      <c r="I57" s="80" t="s">
        <v>193</v>
      </c>
      <c r="J57" s="80" t="s">
        <v>191</v>
      </c>
      <c r="K57" s="80" t="s">
        <v>180</v>
      </c>
      <c r="L57" s="80" t="s">
        <v>180</v>
      </c>
      <c r="M57" s="80" t="s">
        <v>34</v>
      </c>
      <c r="N57" s="80"/>
      <c r="O57" s="81">
        <v>2.333E-3</v>
      </c>
      <c r="P57" s="81"/>
      <c r="Q57" s="80">
        <f t="shared" si="1"/>
        <v>206450</v>
      </c>
      <c r="R57" s="80"/>
      <c r="S57" s="80" t="s">
        <v>23</v>
      </c>
      <c r="T57" s="80"/>
      <c r="U57" s="80"/>
      <c r="V57" s="80"/>
      <c r="W57" s="80"/>
      <c r="X57" s="80" t="s">
        <v>24</v>
      </c>
      <c r="Y57" s="80" t="s">
        <v>24</v>
      </c>
      <c r="Z57" s="80" t="s">
        <v>97</v>
      </c>
      <c r="AA57" s="80" t="s">
        <v>97</v>
      </c>
      <c r="AF57">
        <v>2.0886800278399997E-3</v>
      </c>
      <c r="AH57">
        <v>2.0886800278399997E-3</v>
      </c>
      <c r="AI57">
        <v>0</v>
      </c>
    </row>
    <row r="58" spans="1:35" customFormat="1" ht="15" customHeight="1" x14ac:dyDescent="0.3">
      <c r="A58" s="1"/>
      <c r="B58" s="1"/>
      <c r="C58" s="1"/>
      <c r="D58" s="78" t="s">
        <v>323</v>
      </c>
      <c r="E58" s="80"/>
      <c r="F58" s="80">
        <f t="shared" si="2"/>
        <v>206460</v>
      </c>
      <c r="G58" s="80">
        <f t="shared" si="3"/>
        <v>206469</v>
      </c>
      <c r="H58" s="80">
        <v>0</v>
      </c>
      <c r="I58" s="80" t="s">
        <v>193</v>
      </c>
      <c r="J58" s="80" t="s">
        <v>191</v>
      </c>
      <c r="K58" s="80" t="s">
        <v>180</v>
      </c>
      <c r="L58" s="80" t="s">
        <v>180</v>
      </c>
      <c r="M58" s="80" t="s">
        <v>34</v>
      </c>
      <c r="N58" s="80"/>
      <c r="O58" s="81">
        <v>2.333E-3</v>
      </c>
      <c r="P58" s="81"/>
      <c r="Q58" s="80">
        <f t="shared" si="1"/>
        <v>206460</v>
      </c>
      <c r="R58" s="80"/>
      <c r="S58" s="80" t="s">
        <v>23</v>
      </c>
      <c r="T58" s="80"/>
      <c r="U58" s="80"/>
      <c r="V58" s="80"/>
      <c r="W58" s="80"/>
      <c r="X58" s="80" t="s">
        <v>24</v>
      </c>
      <c r="Y58" s="80" t="s">
        <v>24</v>
      </c>
      <c r="Z58" s="80" t="s">
        <v>97</v>
      </c>
      <c r="AA58" s="80" t="s">
        <v>97</v>
      </c>
      <c r="AF58">
        <v>2.0886800278399988E-3</v>
      </c>
      <c r="AH58">
        <v>2.0886800278399988E-3</v>
      </c>
      <c r="AI58">
        <v>0</v>
      </c>
    </row>
    <row r="59" spans="1:35" customFormat="1" ht="15" customHeight="1" x14ac:dyDescent="0.3">
      <c r="A59" s="1"/>
      <c r="B59" s="1"/>
      <c r="C59" s="1"/>
      <c r="D59" s="78" t="s">
        <v>324</v>
      </c>
      <c r="E59" s="80"/>
      <c r="F59" s="80">
        <f t="shared" si="2"/>
        <v>206470</v>
      </c>
      <c r="G59" s="80">
        <f t="shared" si="3"/>
        <v>206479</v>
      </c>
      <c r="H59" s="80">
        <v>0</v>
      </c>
      <c r="I59" s="80" t="s">
        <v>193</v>
      </c>
      <c r="J59" s="80" t="s">
        <v>191</v>
      </c>
      <c r="K59" s="80" t="s">
        <v>180</v>
      </c>
      <c r="L59" s="80" t="s">
        <v>180</v>
      </c>
      <c r="M59" s="80" t="s">
        <v>34</v>
      </c>
      <c r="N59" s="80"/>
      <c r="O59" s="81">
        <v>2.333E-3</v>
      </c>
      <c r="P59" s="81"/>
      <c r="Q59" s="80">
        <f t="shared" si="1"/>
        <v>206470</v>
      </c>
      <c r="R59" s="80"/>
      <c r="S59" s="80" t="s">
        <v>23</v>
      </c>
      <c r="T59" s="80"/>
      <c r="U59" s="80"/>
      <c r="V59" s="80"/>
      <c r="W59" s="80"/>
      <c r="X59" s="80" t="s">
        <v>24</v>
      </c>
      <c r="Y59" s="80" t="s">
        <v>24</v>
      </c>
      <c r="Z59" s="80" t="s">
        <v>97</v>
      </c>
      <c r="AA59" s="80" t="s">
        <v>97</v>
      </c>
      <c r="AF59">
        <v>2.0886800278399975E-3</v>
      </c>
      <c r="AH59">
        <v>2.0886800278399975E-3</v>
      </c>
      <c r="AI59">
        <v>0</v>
      </c>
    </row>
    <row r="60" spans="1:35" customFormat="1" ht="15" customHeight="1" x14ac:dyDescent="0.3">
      <c r="A60" s="1"/>
      <c r="B60" s="1"/>
      <c r="C60" s="1"/>
      <c r="D60" s="78" t="s">
        <v>325</v>
      </c>
      <c r="E60" s="80"/>
      <c r="F60" s="80">
        <f t="shared" si="2"/>
        <v>206480</v>
      </c>
      <c r="G60" s="80">
        <f t="shared" si="3"/>
        <v>206489</v>
      </c>
      <c r="H60" s="80">
        <v>0</v>
      </c>
      <c r="I60" s="80" t="s">
        <v>193</v>
      </c>
      <c r="J60" s="80" t="s">
        <v>191</v>
      </c>
      <c r="K60" s="80" t="s">
        <v>180</v>
      </c>
      <c r="L60" s="80" t="s">
        <v>180</v>
      </c>
      <c r="M60" s="80" t="s">
        <v>34</v>
      </c>
      <c r="N60" s="80"/>
      <c r="O60" s="81">
        <v>2.333E-3</v>
      </c>
      <c r="P60" s="81"/>
      <c r="Q60" s="80">
        <f t="shared" si="1"/>
        <v>206480</v>
      </c>
      <c r="R60" s="80"/>
      <c r="S60" s="80" t="s">
        <v>23</v>
      </c>
      <c r="T60" s="80"/>
      <c r="U60" s="80"/>
      <c r="V60" s="80"/>
      <c r="W60" s="80"/>
      <c r="X60" s="80" t="s">
        <v>24</v>
      </c>
      <c r="Y60" s="80" t="s">
        <v>24</v>
      </c>
      <c r="Z60" s="80" t="s">
        <v>97</v>
      </c>
      <c r="AA60" s="80" t="s">
        <v>97</v>
      </c>
      <c r="AF60">
        <v>2.0886800278399997E-3</v>
      </c>
      <c r="AH60">
        <v>2.0886800278399997E-3</v>
      </c>
      <c r="AI60">
        <v>0</v>
      </c>
    </row>
    <row r="61" spans="1:35" customFormat="1" ht="15" customHeight="1" x14ac:dyDescent="0.3">
      <c r="A61" s="1"/>
      <c r="B61" s="1"/>
      <c r="C61" s="1"/>
      <c r="D61" s="78" t="s">
        <v>326</v>
      </c>
      <c r="E61" s="80"/>
      <c r="F61" s="80">
        <f t="shared" si="2"/>
        <v>206490</v>
      </c>
      <c r="G61" s="80">
        <f t="shared" si="3"/>
        <v>206499</v>
      </c>
      <c r="H61" s="80">
        <v>0</v>
      </c>
      <c r="I61" s="80" t="s">
        <v>193</v>
      </c>
      <c r="J61" s="80" t="s">
        <v>191</v>
      </c>
      <c r="K61" s="80" t="s">
        <v>180</v>
      </c>
      <c r="L61" s="80" t="s">
        <v>180</v>
      </c>
      <c r="M61" s="80" t="s">
        <v>34</v>
      </c>
      <c r="N61" s="80"/>
      <c r="O61" s="81">
        <v>2.1800000000000001E-3</v>
      </c>
      <c r="P61" s="81"/>
      <c r="Q61" s="80">
        <f t="shared" si="1"/>
        <v>206490</v>
      </c>
      <c r="R61" s="80"/>
      <c r="S61" s="80" t="s">
        <v>23</v>
      </c>
      <c r="T61" s="80"/>
      <c r="U61" s="80"/>
      <c r="V61" s="80"/>
      <c r="W61" s="80"/>
      <c r="X61" s="80" t="s">
        <v>24</v>
      </c>
      <c r="Y61" s="80" t="s">
        <v>24</v>
      </c>
      <c r="Z61" s="80" t="s">
        <v>97</v>
      </c>
      <c r="AA61" s="80" t="s">
        <v>97</v>
      </c>
      <c r="AF61">
        <v>1.2932862207999955E-3</v>
      </c>
      <c r="AH61">
        <v>1.2932862207999955E-3</v>
      </c>
      <c r="AI61">
        <v>0</v>
      </c>
    </row>
    <row r="62" spans="1:35" customFormat="1" ht="15" customHeight="1" x14ac:dyDescent="0.3">
      <c r="A62" s="1"/>
      <c r="B62" s="1"/>
      <c r="C62" s="1"/>
      <c r="D62" s="78" t="s">
        <v>327</v>
      </c>
      <c r="E62" s="80"/>
      <c r="F62" s="80">
        <f t="shared" si="2"/>
        <v>206500</v>
      </c>
      <c r="G62" s="80">
        <f t="shared" si="3"/>
        <v>206509</v>
      </c>
      <c r="H62" s="80">
        <v>0</v>
      </c>
      <c r="I62" s="80" t="s">
        <v>193</v>
      </c>
      <c r="J62" s="80" t="s">
        <v>191</v>
      </c>
      <c r="K62" s="80" t="s">
        <v>180</v>
      </c>
      <c r="L62" s="80" t="s">
        <v>180</v>
      </c>
      <c r="M62" s="80" t="s">
        <v>34</v>
      </c>
      <c r="N62" s="80"/>
      <c r="O62" s="81">
        <v>2.1800000000000001E-3</v>
      </c>
      <c r="P62" s="81"/>
      <c r="Q62" s="80">
        <f t="shared" si="1"/>
        <v>206500</v>
      </c>
      <c r="R62" s="80"/>
      <c r="S62" s="80" t="s">
        <v>23</v>
      </c>
      <c r="T62" s="80"/>
      <c r="U62" s="80"/>
      <c r="V62" s="80"/>
      <c r="W62" s="80"/>
      <c r="X62" s="80" t="s">
        <v>24</v>
      </c>
      <c r="Y62" s="80" t="s">
        <v>24</v>
      </c>
      <c r="Z62" s="80" t="s">
        <v>97</v>
      </c>
      <c r="AA62" s="80" t="s">
        <v>97</v>
      </c>
      <c r="AF62">
        <v>1.2932862207999955E-3</v>
      </c>
      <c r="AH62">
        <v>1.2932862207999955E-3</v>
      </c>
      <c r="AI62">
        <v>0</v>
      </c>
    </row>
    <row r="63" spans="1:35" customFormat="1" ht="15" customHeight="1" x14ac:dyDescent="0.3">
      <c r="A63" s="1"/>
      <c r="B63" s="1"/>
      <c r="C63" s="1"/>
      <c r="D63" s="78" t="s">
        <v>328</v>
      </c>
      <c r="E63" s="80"/>
      <c r="F63" s="80">
        <f t="shared" si="2"/>
        <v>206510</v>
      </c>
      <c r="G63" s="80">
        <f t="shared" si="3"/>
        <v>206519</v>
      </c>
      <c r="H63" s="80">
        <v>0</v>
      </c>
      <c r="I63" s="80" t="s">
        <v>193</v>
      </c>
      <c r="J63" s="80" t="s">
        <v>191</v>
      </c>
      <c r="K63" s="80" t="s">
        <v>180</v>
      </c>
      <c r="L63" s="80" t="s">
        <v>180</v>
      </c>
      <c r="M63" s="80" t="s">
        <v>34</v>
      </c>
      <c r="N63" s="80"/>
      <c r="O63" s="81">
        <v>2.1800000000000001E-3</v>
      </c>
      <c r="P63" s="81"/>
      <c r="Q63" s="80">
        <f t="shared" si="1"/>
        <v>206510</v>
      </c>
      <c r="R63" s="80"/>
      <c r="S63" s="80" t="s">
        <v>23</v>
      </c>
      <c r="T63" s="80"/>
      <c r="U63" s="80"/>
      <c r="V63" s="80"/>
      <c r="W63" s="80"/>
      <c r="X63" s="80" t="s">
        <v>24</v>
      </c>
      <c r="Y63" s="80" t="s">
        <v>24</v>
      </c>
      <c r="Z63" s="80" t="s">
        <v>97</v>
      </c>
      <c r="AA63" s="80" t="s">
        <v>97</v>
      </c>
      <c r="AF63">
        <v>1.2932862207999955E-3</v>
      </c>
      <c r="AH63">
        <v>1.2932862207999955E-3</v>
      </c>
      <c r="AI63">
        <v>0</v>
      </c>
    </row>
    <row r="64" spans="1:35" customFormat="1" ht="15" customHeight="1" x14ac:dyDescent="0.3">
      <c r="A64" s="1"/>
      <c r="B64" s="1"/>
      <c r="C64" s="1"/>
      <c r="D64" s="78" t="s">
        <v>329</v>
      </c>
      <c r="E64" s="80"/>
      <c r="F64" s="80">
        <f t="shared" si="2"/>
        <v>206520</v>
      </c>
      <c r="G64" s="80">
        <f t="shared" si="3"/>
        <v>206529</v>
      </c>
      <c r="H64" s="80">
        <v>0</v>
      </c>
      <c r="I64" s="80" t="s">
        <v>193</v>
      </c>
      <c r="J64" s="80" t="s">
        <v>191</v>
      </c>
      <c r="K64" s="80" t="s">
        <v>180</v>
      </c>
      <c r="L64" s="80" t="s">
        <v>180</v>
      </c>
      <c r="M64" s="80" t="s">
        <v>34</v>
      </c>
      <c r="N64" s="80"/>
      <c r="O64" s="81">
        <v>1.7799999999999999E-3</v>
      </c>
      <c r="P64" s="81"/>
      <c r="Q64" s="80">
        <f t="shared" si="1"/>
        <v>206520</v>
      </c>
      <c r="R64" s="80"/>
      <c r="S64" s="80" t="s">
        <v>23</v>
      </c>
      <c r="T64" s="80"/>
      <c r="U64" s="80"/>
      <c r="V64" s="80"/>
      <c r="W64" s="80"/>
      <c r="X64" s="80" t="s">
        <v>24</v>
      </c>
      <c r="Y64" s="80" t="s">
        <v>24</v>
      </c>
      <c r="Z64" s="80" t="s">
        <v>97</v>
      </c>
      <c r="AA64" s="80" t="s">
        <v>97</v>
      </c>
      <c r="AF64">
        <v>9.190147119999989E-4</v>
      </c>
      <c r="AH64">
        <v>9.190147119999989E-4</v>
      </c>
      <c r="AI64">
        <v>0</v>
      </c>
    </row>
    <row r="65" spans="1:35" customFormat="1" ht="15" customHeight="1" x14ac:dyDescent="0.3">
      <c r="A65" s="1"/>
      <c r="B65" s="1"/>
      <c r="C65" s="1"/>
      <c r="D65" s="78" t="s">
        <v>330</v>
      </c>
      <c r="E65" s="80"/>
      <c r="F65" s="80">
        <f t="shared" si="2"/>
        <v>206530</v>
      </c>
      <c r="G65" s="80">
        <f t="shared" si="3"/>
        <v>206539</v>
      </c>
      <c r="H65" s="80">
        <v>0</v>
      </c>
      <c r="I65" s="80" t="s">
        <v>193</v>
      </c>
      <c r="J65" s="80" t="s">
        <v>191</v>
      </c>
      <c r="K65" s="80" t="s">
        <v>180</v>
      </c>
      <c r="L65" s="80" t="s">
        <v>180</v>
      </c>
      <c r="M65" s="80" t="s">
        <v>34</v>
      </c>
      <c r="N65" s="80"/>
      <c r="O65" s="81">
        <v>1.7799999999999999E-3</v>
      </c>
      <c r="P65" s="81"/>
      <c r="Q65" s="80">
        <f t="shared" si="1"/>
        <v>206530</v>
      </c>
      <c r="R65" s="80"/>
      <c r="S65" s="80" t="s">
        <v>23</v>
      </c>
      <c r="T65" s="80"/>
      <c r="U65" s="80"/>
      <c r="V65" s="80"/>
      <c r="W65" s="80"/>
      <c r="X65" s="80" t="s">
        <v>24</v>
      </c>
      <c r="Y65" s="80" t="s">
        <v>24</v>
      </c>
      <c r="Z65" s="80" t="s">
        <v>97</v>
      </c>
      <c r="AA65" s="80" t="s">
        <v>97</v>
      </c>
      <c r="AF65">
        <v>9.1901471199999781E-4</v>
      </c>
      <c r="AH65">
        <v>9.1901471199999781E-4</v>
      </c>
      <c r="AI65">
        <v>0</v>
      </c>
    </row>
    <row r="66" spans="1:35" customFormat="1" ht="15" customHeight="1" x14ac:dyDescent="0.3">
      <c r="A66" s="1"/>
      <c r="B66" s="1"/>
      <c r="C66" s="1"/>
      <c r="D66" s="78" t="s">
        <v>331</v>
      </c>
      <c r="E66" s="80"/>
      <c r="F66" s="80">
        <f t="shared" si="2"/>
        <v>206540</v>
      </c>
      <c r="G66" s="80">
        <f t="shared" si="3"/>
        <v>206549</v>
      </c>
      <c r="H66" s="80">
        <v>0</v>
      </c>
      <c r="I66" s="80" t="s">
        <v>193</v>
      </c>
      <c r="J66" s="80" t="s">
        <v>191</v>
      </c>
      <c r="K66" s="80" t="s">
        <v>180</v>
      </c>
      <c r="L66" s="80" t="s">
        <v>180</v>
      </c>
      <c r="M66" s="80" t="s">
        <v>34</v>
      </c>
      <c r="N66" s="80"/>
      <c r="O66" s="81">
        <v>1.7799999999999999E-3</v>
      </c>
      <c r="P66" s="81"/>
      <c r="Q66" s="80">
        <f t="shared" si="1"/>
        <v>206540</v>
      </c>
      <c r="R66" s="80"/>
      <c r="S66" s="80" t="s">
        <v>23</v>
      </c>
      <c r="T66" s="80"/>
      <c r="U66" s="80"/>
      <c r="V66" s="80"/>
      <c r="W66" s="80"/>
      <c r="X66" s="80" t="s">
        <v>24</v>
      </c>
      <c r="Y66" s="80" t="s">
        <v>24</v>
      </c>
      <c r="Z66" s="80" t="s">
        <v>97</v>
      </c>
      <c r="AA66" s="80" t="s">
        <v>97</v>
      </c>
      <c r="AF66">
        <v>9.190147119999989E-4</v>
      </c>
      <c r="AH66">
        <v>9.190147119999989E-4</v>
      </c>
      <c r="AI66">
        <v>0</v>
      </c>
    </row>
    <row r="67" spans="1:35" customFormat="1" ht="15" customHeight="1" x14ac:dyDescent="0.3">
      <c r="A67" s="1"/>
      <c r="B67" s="1"/>
      <c r="C67" s="1"/>
      <c r="D67" s="78" t="s">
        <v>332</v>
      </c>
      <c r="E67" s="80"/>
      <c r="F67" s="80">
        <f t="shared" si="2"/>
        <v>206550</v>
      </c>
      <c r="G67" s="80">
        <f t="shared" si="3"/>
        <v>206559</v>
      </c>
      <c r="H67" s="80">
        <v>0</v>
      </c>
      <c r="I67" s="80" t="s">
        <v>193</v>
      </c>
      <c r="J67" s="80" t="s">
        <v>191</v>
      </c>
      <c r="K67" s="80" t="s">
        <v>180</v>
      </c>
      <c r="L67" s="80" t="s">
        <v>180</v>
      </c>
      <c r="M67" s="80" t="s">
        <v>34</v>
      </c>
      <c r="N67" s="80"/>
      <c r="O67" s="81">
        <v>2.1589999999999999E-3</v>
      </c>
      <c r="P67" s="81"/>
      <c r="Q67" s="80">
        <f t="shared" si="1"/>
        <v>206550</v>
      </c>
      <c r="R67" s="80"/>
      <c r="S67" s="80" t="s">
        <v>23</v>
      </c>
      <c r="T67" s="80"/>
      <c r="U67" s="80"/>
      <c r="V67" s="80"/>
      <c r="W67" s="80"/>
      <c r="X67" s="80" t="s">
        <v>24</v>
      </c>
      <c r="Y67" s="80" t="s">
        <v>24</v>
      </c>
      <c r="Z67" s="80" t="s">
        <v>97</v>
      </c>
      <c r="AA67" s="80" t="s">
        <v>97</v>
      </c>
      <c r="AF67">
        <v>7.4366647913599393E-4</v>
      </c>
      <c r="AH67">
        <v>7.4366647913599393E-4</v>
      </c>
      <c r="AI67">
        <v>0</v>
      </c>
    </row>
    <row r="68" spans="1:35" customFormat="1" ht="15" customHeight="1" x14ac:dyDescent="0.3">
      <c r="A68" s="1"/>
      <c r="B68" s="1"/>
      <c r="C68" s="1"/>
      <c r="D68" s="78" t="s">
        <v>333</v>
      </c>
      <c r="E68" s="80"/>
      <c r="F68" s="80">
        <f t="shared" si="2"/>
        <v>206560</v>
      </c>
      <c r="G68" s="80">
        <f t="shared" si="3"/>
        <v>206569</v>
      </c>
      <c r="H68" s="80">
        <v>0</v>
      </c>
      <c r="I68" s="80" t="s">
        <v>193</v>
      </c>
      <c r="J68" s="80" t="s">
        <v>191</v>
      </c>
      <c r="K68" s="80" t="s">
        <v>180</v>
      </c>
      <c r="L68" s="80" t="s">
        <v>180</v>
      </c>
      <c r="M68" s="80" t="s">
        <v>34</v>
      </c>
      <c r="N68" s="80"/>
      <c r="O68" s="81">
        <v>4.5999999999999999E-3</v>
      </c>
      <c r="P68" s="81"/>
      <c r="Q68" s="80">
        <f t="shared" si="1"/>
        <v>206560</v>
      </c>
      <c r="R68" s="80"/>
      <c r="S68" s="80" t="s">
        <v>23</v>
      </c>
      <c r="T68" s="80"/>
      <c r="U68" s="80"/>
      <c r="V68" s="80"/>
      <c r="W68" s="80"/>
      <c r="X68" s="80" t="s">
        <v>24</v>
      </c>
      <c r="Y68" s="80" t="s">
        <v>24</v>
      </c>
      <c r="Z68" s="80" t="s">
        <v>97</v>
      </c>
      <c r="AA68" s="80" t="s">
        <v>97</v>
      </c>
      <c r="AF68">
        <v>6.8691615999999893E-3</v>
      </c>
      <c r="AH68">
        <v>6.8691615999999893E-3</v>
      </c>
      <c r="AI68">
        <v>0</v>
      </c>
    </row>
    <row r="69" spans="1:35" s="135" customFormat="1" ht="15" customHeight="1" x14ac:dyDescent="0.3">
      <c r="B69" s="144" t="s">
        <v>249</v>
      </c>
      <c r="AD69" s="135">
        <v>1.0783345643696258</v>
      </c>
    </row>
    <row r="70" spans="1:35" ht="15" customHeight="1" x14ac:dyDescent="0.3">
      <c r="C70" s="68" t="s">
        <v>242</v>
      </c>
      <c r="D70" s="106"/>
      <c r="E70" s="107"/>
      <c r="F70" s="108"/>
      <c r="G70" s="108"/>
      <c r="H70" s="108"/>
      <c r="I70" s="108"/>
      <c r="J70" s="108"/>
      <c r="K70" s="108"/>
      <c r="L70" s="108"/>
      <c r="M70" s="108"/>
      <c r="N70" s="108"/>
      <c r="O70" s="109"/>
      <c r="P70" s="109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E70" s="1">
        <v>0.23067389798237872</v>
      </c>
    </row>
    <row r="71" spans="1:35" ht="15" customHeight="1" x14ac:dyDescent="0.3">
      <c r="D71" s="78" t="s">
        <v>269</v>
      </c>
      <c r="E71" s="79">
        <v>210</v>
      </c>
      <c r="F71" s="80">
        <f>E71*1000</f>
        <v>210000</v>
      </c>
      <c r="G71" s="80">
        <f>F71+99</f>
        <v>210099</v>
      </c>
      <c r="H71" s="80">
        <v>0</v>
      </c>
      <c r="I71" s="80" t="s">
        <v>191</v>
      </c>
      <c r="J71" s="80" t="s">
        <v>192</v>
      </c>
      <c r="K71" s="80" t="s">
        <v>180</v>
      </c>
      <c r="L71" s="80" t="s">
        <v>180</v>
      </c>
      <c r="M71" s="80" t="s">
        <v>34</v>
      </c>
      <c r="N71" s="80"/>
      <c r="O71" s="81">
        <v>1.5E-3</v>
      </c>
      <c r="P71" s="81"/>
      <c r="Q71" s="80"/>
      <c r="R71" s="80"/>
      <c r="S71" s="80" t="s">
        <v>23</v>
      </c>
      <c r="T71" s="80"/>
      <c r="U71" s="80"/>
      <c r="V71" s="80"/>
      <c r="W71" s="80"/>
      <c r="X71" s="80" t="s">
        <v>24</v>
      </c>
      <c r="Y71" s="80" t="s">
        <v>24</v>
      </c>
      <c r="Z71" s="80" t="s">
        <v>100</v>
      </c>
      <c r="AA71" s="80" t="s">
        <v>100</v>
      </c>
      <c r="AF71" s="1">
        <v>6.8276250000000073E-3</v>
      </c>
      <c r="AH71" s="1">
        <v>6.8276250000000073E-3</v>
      </c>
      <c r="AI71" s="1">
        <v>0</v>
      </c>
    </row>
    <row r="72" spans="1:35" ht="15" customHeight="1" x14ac:dyDescent="0.3">
      <c r="D72" s="78" t="s">
        <v>256</v>
      </c>
      <c r="E72" s="79"/>
      <c r="F72" s="80">
        <f t="shared" ref="F72:F78" si="4">G71+1</f>
        <v>210100</v>
      </c>
      <c r="G72" s="80">
        <f t="shared" ref="G72:G78" si="5">F72+99</f>
        <v>210199</v>
      </c>
      <c r="H72" s="80">
        <v>0</v>
      </c>
      <c r="I72" s="80" t="s">
        <v>191</v>
      </c>
      <c r="J72" s="80" t="s">
        <v>191</v>
      </c>
      <c r="K72" s="80" t="s">
        <v>180</v>
      </c>
      <c r="L72" s="80" t="s">
        <v>180</v>
      </c>
      <c r="M72" s="80" t="s">
        <v>34</v>
      </c>
      <c r="N72" s="80"/>
      <c r="O72" s="81">
        <v>2E-3</v>
      </c>
      <c r="P72" s="81"/>
      <c r="Q72" s="80"/>
      <c r="R72" s="80"/>
      <c r="S72" s="80" t="s">
        <v>23</v>
      </c>
      <c r="T72" s="80"/>
      <c r="U72" s="80"/>
      <c r="V72" s="80"/>
      <c r="W72" s="80"/>
      <c r="X72" s="80" t="s">
        <v>24</v>
      </c>
      <c r="Y72" s="80" t="s">
        <v>24</v>
      </c>
      <c r="Z72" s="80" t="s">
        <v>100</v>
      </c>
      <c r="AA72" s="80" t="s">
        <v>100</v>
      </c>
      <c r="AF72" s="1">
        <v>8.297480128000001E-2</v>
      </c>
      <c r="AH72" s="1">
        <v>8.297480128000001E-2</v>
      </c>
      <c r="AI72" s="1">
        <v>0</v>
      </c>
    </row>
    <row r="73" spans="1:35" ht="15" customHeight="1" x14ac:dyDescent="0.3">
      <c r="D73" s="78" t="s">
        <v>255</v>
      </c>
      <c r="E73" s="79"/>
      <c r="F73" s="80">
        <f t="shared" si="4"/>
        <v>210200</v>
      </c>
      <c r="G73" s="80">
        <f t="shared" si="5"/>
        <v>210299</v>
      </c>
      <c r="H73" s="80">
        <v>0</v>
      </c>
      <c r="I73" s="80" t="s">
        <v>191</v>
      </c>
      <c r="J73" s="80" t="s">
        <v>191</v>
      </c>
      <c r="K73" s="80" t="s">
        <v>180</v>
      </c>
      <c r="L73" s="80" t="s">
        <v>180</v>
      </c>
      <c r="M73" s="80" t="s">
        <v>34</v>
      </c>
      <c r="N73" s="80"/>
      <c r="O73" s="81">
        <v>2.2000000000000001E-3</v>
      </c>
      <c r="P73" s="81"/>
      <c r="Q73" s="80"/>
      <c r="R73" s="80"/>
      <c r="S73" s="80" t="s">
        <v>23</v>
      </c>
      <c r="T73" s="80"/>
      <c r="U73" s="80"/>
      <c r="V73" s="80"/>
      <c r="W73" s="80"/>
      <c r="X73" s="80" t="s">
        <v>24</v>
      </c>
      <c r="Y73" s="80" t="s">
        <v>24</v>
      </c>
      <c r="Z73" s="80" t="s">
        <v>100</v>
      </c>
      <c r="AA73" s="80" t="s">
        <v>100</v>
      </c>
      <c r="AF73" s="1">
        <v>5.8365737620959993E-2</v>
      </c>
      <c r="AH73" s="1">
        <v>5.8365737620959993E-2</v>
      </c>
      <c r="AI73" s="1">
        <v>0</v>
      </c>
    </row>
    <row r="74" spans="1:35" ht="15" customHeight="1" x14ac:dyDescent="0.3">
      <c r="D74" s="78" t="s">
        <v>257</v>
      </c>
      <c r="E74" s="79"/>
      <c r="F74" s="80">
        <f t="shared" si="4"/>
        <v>210300</v>
      </c>
      <c r="G74" s="80">
        <f t="shared" si="5"/>
        <v>210399</v>
      </c>
      <c r="H74" s="80">
        <v>0</v>
      </c>
      <c r="I74" s="80" t="s">
        <v>191</v>
      </c>
      <c r="J74" s="80" t="s">
        <v>191</v>
      </c>
      <c r="K74" s="80" t="s">
        <v>180</v>
      </c>
      <c r="L74" s="80" t="s">
        <v>180</v>
      </c>
      <c r="M74" s="80" t="s">
        <v>34</v>
      </c>
      <c r="N74" s="80"/>
      <c r="O74" s="81">
        <v>3.0000000000000001E-3</v>
      </c>
      <c r="P74" s="81"/>
      <c r="Q74" s="80"/>
      <c r="R74" s="80"/>
      <c r="S74" s="80" t="s">
        <v>23</v>
      </c>
      <c r="T74" s="80"/>
      <c r="U74" s="80"/>
      <c r="V74" s="80"/>
      <c r="W74" s="80"/>
      <c r="X74" s="80" t="s">
        <v>24</v>
      </c>
      <c r="Y74" s="80" t="s">
        <v>24</v>
      </c>
      <c r="Z74" s="80" t="s">
        <v>100</v>
      </c>
      <c r="AA74" s="80" t="s">
        <v>100</v>
      </c>
      <c r="AF74" s="1">
        <v>1.9446048930892787E-2</v>
      </c>
      <c r="AH74" s="1">
        <v>1.9446048930892787E-2</v>
      </c>
      <c r="AI74" s="1">
        <v>0</v>
      </c>
    </row>
    <row r="75" spans="1:35" ht="15" customHeight="1" x14ac:dyDescent="0.3">
      <c r="D75" s="78" t="s">
        <v>272</v>
      </c>
      <c r="E75" s="79"/>
      <c r="F75" s="80">
        <f t="shared" si="4"/>
        <v>210400</v>
      </c>
      <c r="G75" s="80">
        <f>F75+49</f>
        <v>210449</v>
      </c>
      <c r="H75" s="80">
        <v>0</v>
      </c>
      <c r="I75" s="80" t="s">
        <v>192</v>
      </c>
      <c r="J75" s="80" t="s">
        <v>192</v>
      </c>
      <c r="K75" s="80" t="s">
        <v>180</v>
      </c>
      <c r="L75" s="80" t="s">
        <v>180</v>
      </c>
      <c r="M75" s="80" t="s">
        <v>34</v>
      </c>
      <c r="N75" s="80"/>
      <c r="O75" s="81">
        <v>2E-3</v>
      </c>
      <c r="P75" s="81"/>
      <c r="Q75" s="80"/>
      <c r="R75" s="80"/>
      <c r="S75" s="80" t="s">
        <v>23</v>
      </c>
      <c r="T75" s="80"/>
      <c r="U75" s="80"/>
      <c r="V75" s="80"/>
      <c r="W75" s="80"/>
      <c r="X75" s="80" t="s">
        <v>24</v>
      </c>
      <c r="Y75" s="80" t="s">
        <v>24</v>
      </c>
      <c r="Z75" s="80" t="s">
        <v>100</v>
      </c>
      <c r="AA75" s="80" t="s">
        <v>100</v>
      </c>
      <c r="AF75" s="1">
        <v>4.3354751999999958E-3</v>
      </c>
      <c r="AH75" s="1">
        <v>4.3354751999999958E-3</v>
      </c>
      <c r="AI75" s="1">
        <v>0</v>
      </c>
    </row>
    <row r="76" spans="1:35" ht="15" customHeight="1" x14ac:dyDescent="0.3">
      <c r="D76" s="78" t="s">
        <v>273</v>
      </c>
      <c r="E76" s="79"/>
      <c r="F76" s="80">
        <f t="shared" si="4"/>
        <v>210450</v>
      </c>
      <c r="G76" s="80">
        <f>F76+49</f>
        <v>210499</v>
      </c>
      <c r="H76" s="80">
        <v>0</v>
      </c>
      <c r="I76" s="80" t="s">
        <v>192</v>
      </c>
      <c r="J76" s="80" t="s">
        <v>192</v>
      </c>
      <c r="K76" s="80" t="s">
        <v>180</v>
      </c>
      <c r="L76" s="80" t="s">
        <v>180</v>
      </c>
      <c r="M76" s="80" t="s">
        <v>34</v>
      </c>
      <c r="N76" s="80"/>
      <c r="O76" s="81">
        <v>2E-3</v>
      </c>
      <c r="P76" s="81"/>
      <c r="Q76" s="80"/>
      <c r="R76" s="80"/>
      <c r="S76" s="80" t="s">
        <v>23</v>
      </c>
      <c r="T76" s="80"/>
      <c r="U76" s="80"/>
      <c r="V76" s="80"/>
      <c r="W76" s="80"/>
      <c r="X76" s="80" t="s">
        <v>24</v>
      </c>
      <c r="Y76" s="80" t="s">
        <v>24</v>
      </c>
      <c r="Z76" s="80" t="s">
        <v>100</v>
      </c>
      <c r="AA76" s="80" t="s">
        <v>100</v>
      </c>
      <c r="AF76" s="1">
        <v>4.3354751999999984E-3</v>
      </c>
      <c r="AH76" s="1">
        <v>4.3354751999999984E-3</v>
      </c>
      <c r="AI76" s="1">
        <v>0</v>
      </c>
    </row>
    <row r="77" spans="1:35" ht="15" customHeight="1" x14ac:dyDescent="0.3">
      <c r="D77" s="78" t="s">
        <v>261</v>
      </c>
      <c r="E77" s="79"/>
      <c r="F77" s="80">
        <f t="shared" si="4"/>
        <v>210500</v>
      </c>
      <c r="G77" s="80">
        <f t="shared" si="5"/>
        <v>210599</v>
      </c>
      <c r="H77" s="80">
        <v>0</v>
      </c>
      <c r="I77" s="80" t="s">
        <v>192</v>
      </c>
      <c r="J77" s="80" t="s">
        <v>191</v>
      </c>
      <c r="K77" s="80" t="s">
        <v>180</v>
      </c>
      <c r="L77" s="80" t="s">
        <v>180</v>
      </c>
      <c r="M77" s="80" t="s">
        <v>34</v>
      </c>
      <c r="N77" s="80"/>
      <c r="O77" s="81">
        <v>1.5E-3</v>
      </c>
      <c r="P77" s="81"/>
      <c r="Q77" s="80"/>
      <c r="R77" s="80"/>
      <c r="S77" s="80" t="s">
        <v>23</v>
      </c>
      <c r="T77" s="80"/>
      <c r="U77" s="80"/>
      <c r="V77" s="80"/>
      <c r="W77" s="80"/>
      <c r="X77" s="80" t="s">
        <v>24</v>
      </c>
      <c r="Y77" s="80" t="s">
        <v>24</v>
      </c>
      <c r="Z77" s="80" t="s">
        <v>100</v>
      </c>
      <c r="AA77" s="80" t="s">
        <v>100</v>
      </c>
      <c r="AF77" s="1">
        <v>4.535889217465526E-2</v>
      </c>
      <c r="AH77" s="1">
        <v>4.535889217465526E-2</v>
      </c>
      <c r="AI77" s="1">
        <v>0</v>
      </c>
    </row>
    <row r="78" spans="1:35" ht="15" customHeight="1" x14ac:dyDescent="0.3">
      <c r="D78" s="78" t="s">
        <v>280</v>
      </c>
      <c r="E78" s="79"/>
      <c r="F78" s="80">
        <f t="shared" si="4"/>
        <v>210600</v>
      </c>
      <c r="G78" s="80">
        <f t="shared" si="5"/>
        <v>210699</v>
      </c>
      <c r="H78" s="80">
        <v>0</v>
      </c>
      <c r="I78" s="80" t="s">
        <v>191</v>
      </c>
      <c r="J78" s="80" t="s">
        <v>191</v>
      </c>
      <c r="K78" s="80" t="s">
        <v>180</v>
      </c>
      <c r="L78" s="80" t="s">
        <v>180</v>
      </c>
      <c r="M78" s="80" t="s">
        <v>34</v>
      </c>
      <c r="N78" s="80"/>
      <c r="O78" s="81">
        <v>6.0000000000000001E-3</v>
      </c>
      <c r="P78" s="81"/>
      <c r="Q78" s="80"/>
      <c r="R78" s="80"/>
      <c r="S78" s="80" t="s">
        <v>23</v>
      </c>
      <c r="T78" s="80"/>
      <c r="U78" s="80"/>
      <c r="V78" s="80"/>
      <c r="W78" s="80"/>
      <c r="X78" s="80" t="s">
        <v>24</v>
      </c>
      <c r="Y78" s="80" t="s">
        <v>24</v>
      </c>
      <c r="Z78" s="80" t="s">
        <v>100</v>
      </c>
      <c r="AA78" s="80" t="s">
        <v>100</v>
      </c>
      <c r="AF78" s="1">
        <v>9.0298425758706582E-3</v>
      </c>
      <c r="AH78" s="1">
        <v>9.0298425758706582E-3</v>
      </c>
      <c r="AI78" s="1">
        <v>0</v>
      </c>
    </row>
    <row r="79" spans="1:35" ht="15" customHeight="1" x14ac:dyDescent="0.3">
      <c r="C79" s="68" t="s">
        <v>237</v>
      </c>
      <c r="D79" s="68"/>
      <c r="E79" s="103">
        <v>211</v>
      </c>
      <c r="F79" s="104">
        <f>E79*1000</f>
        <v>211000</v>
      </c>
      <c r="G79" s="104">
        <f>F79+999</f>
        <v>211999</v>
      </c>
      <c r="H79" s="104">
        <v>0</v>
      </c>
      <c r="I79" s="104" t="s">
        <v>191</v>
      </c>
      <c r="J79" s="104" t="s">
        <v>191</v>
      </c>
      <c r="K79" s="104" t="s">
        <v>180</v>
      </c>
      <c r="L79" s="104" t="s">
        <v>180</v>
      </c>
      <c r="M79" s="104" t="s">
        <v>34</v>
      </c>
      <c r="N79" s="104"/>
      <c r="O79" s="105">
        <v>1E-3</v>
      </c>
      <c r="P79" s="105"/>
      <c r="Q79" s="104"/>
      <c r="R79" s="104"/>
      <c r="S79" s="104" t="s">
        <v>23</v>
      </c>
      <c r="T79" s="104"/>
      <c r="U79" s="104"/>
      <c r="V79" s="104"/>
      <c r="W79" s="104"/>
      <c r="X79" s="104" t="s">
        <v>24</v>
      </c>
      <c r="Y79" s="104" t="s">
        <v>24</v>
      </c>
      <c r="Z79" s="104" t="s">
        <v>93</v>
      </c>
      <c r="AA79" s="104" t="s">
        <v>93</v>
      </c>
      <c r="AE79" s="1">
        <v>4.6817321599999994E-3</v>
      </c>
      <c r="AH79" s="1">
        <v>4.6817321599999994E-3</v>
      </c>
      <c r="AI79" s="1">
        <v>0</v>
      </c>
    </row>
    <row r="80" spans="1:35" ht="15" customHeight="1" x14ac:dyDescent="0.3">
      <c r="C80" s="68" t="s">
        <v>240</v>
      </c>
      <c r="D80" s="68"/>
      <c r="E80" s="103">
        <v>212</v>
      </c>
      <c r="F80" s="104">
        <f>E80*1000</f>
        <v>212000</v>
      </c>
      <c r="G80" s="104">
        <f>F80+999</f>
        <v>212999</v>
      </c>
      <c r="H80" s="104">
        <v>0</v>
      </c>
      <c r="I80" s="104" t="s">
        <v>191</v>
      </c>
      <c r="J80" s="104" t="s">
        <v>191</v>
      </c>
      <c r="K80" s="104" t="s">
        <v>245</v>
      </c>
      <c r="L80" s="104" t="s">
        <v>245</v>
      </c>
      <c r="M80" s="104" t="s">
        <v>264</v>
      </c>
      <c r="N80" s="104"/>
      <c r="O80" s="105">
        <v>1.8E-3</v>
      </c>
      <c r="P80" s="105"/>
      <c r="Q80" s="104"/>
      <c r="R80" s="104"/>
      <c r="S80" s="104" t="s">
        <v>23</v>
      </c>
      <c r="T80" s="104"/>
      <c r="U80" s="104"/>
      <c r="V80" s="104"/>
      <c r="W80" s="104"/>
      <c r="X80" s="104" t="s">
        <v>24</v>
      </c>
      <c r="Y80" s="104" t="s">
        <v>24</v>
      </c>
      <c r="Z80" s="104" t="s">
        <v>26</v>
      </c>
      <c r="AA80" s="104" t="s">
        <v>26</v>
      </c>
      <c r="AE80" s="1">
        <v>0.42411913906050003</v>
      </c>
      <c r="AH80" s="1">
        <v>0.42411913906050003</v>
      </c>
      <c r="AI80" s="1">
        <v>0</v>
      </c>
    </row>
    <row r="81" spans="3:35" ht="15" customHeight="1" x14ac:dyDescent="0.3">
      <c r="C81" s="68" t="s">
        <v>243</v>
      </c>
      <c r="D81" s="68"/>
      <c r="E81" s="103">
        <v>213</v>
      </c>
      <c r="F81" s="104">
        <f>E81*1000</f>
        <v>213000</v>
      </c>
      <c r="G81" s="104">
        <f>F81+999</f>
        <v>213999</v>
      </c>
      <c r="H81" s="104">
        <v>0</v>
      </c>
      <c r="I81" s="104" t="s">
        <v>191</v>
      </c>
      <c r="J81" s="104" t="s">
        <v>191</v>
      </c>
      <c r="K81" s="104" t="s">
        <v>180</v>
      </c>
      <c r="L81" s="104" t="s">
        <v>180</v>
      </c>
      <c r="M81" s="104" t="s">
        <v>34</v>
      </c>
      <c r="N81" s="104"/>
      <c r="O81" s="105">
        <v>2.5000000000000001E-3</v>
      </c>
      <c r="P81" s="105"/>
      <c r="Q81" s="104"/>
      <c r="R81" s="104"/>
      <c r="S81" s="104" t="s">
        <v>23</v>
      </c>
      <c r="T81" s="104"/>
      <c r="U81" s="104"/>
      <c r="V81" s="104"/>
      <c r="W81" s="104"/>
      <c r="X81" s="104" t="s">
        <v>24</v>
      </c>
      <c r="Y81" s="104" t="s">
        <v>24</v>
      </c>
      <c r="Z81" s="104" t="s">
        <v>93</v>
      </c>
      <c r="AA81" s="104" t="s">
        <v>93</v>
      </c>
      <c r="AE81" s="1">
        <v>7.3506697621069983E-2</v>
      </c>
      <c r="AH81" s="1">
        <v>7.3506697621069983E-2</v>
      </c>
      <c r="AI81" s="1">
        <v>0</v>
      </c>
    </row>
    <row r="82" spans="3:35" ht="15" customHeight="1" x14ac:dyDescent="0.3">
      <c r="C82" s="68" t="s">
        <v>250</v>
      </c>
      <c r="D82" s="1"/>
      <c r="I82" s="1"/>
      <c r="J82" s="1"/>
      <c r="K82" s="1"/>
      <c r="L82" s="1"/>
      <c r="M82" s="1"/>
      <c r="O82" s="1"/>
      <c r="P82" s="1"/>
      <c r="AE82" s="1">
        <v>2.7080775520020525E-2</v>
      </c>
    </row>
    <row r="83" spans="3:35" ht="15" customHeight="1" x14ac:dyDescent="0.3">
      <c r="D83" s="78" t="s">
        <v>276</v>
      </c>
      <c r="E83" s="79">
        <v>214</v>
      </c>
      <c r="F83" s="80">
        <f>E83*1000</f>
        <v>214000</v>
      </c>
      <c r="G83" s="80">
        <f>F83+49</f>
        <v>214049</v>
      </c>
      <c r="H83" s="80">
        <v>0</v>
      </c>
      <c r="I83" s="80" t="s">
        <v>191</v>
      </c>
      <c r="J83" s="80" t="s">
        <v>191</v>
      </c>
      <c r="K83" s="80" t="s">
        <v>180</v>
      </c>
      <c r="L83" s="80" t="s">
        <v>180</v>
      </c>
      <c r="M83" s="80" t="s">
        <v>34</v>
      </c>
      <c r="N83" s="80"/>
      <c r="O83" s="81">
        <v>6.3499999999999997E-3</v>
      </c>
      <c r="P83" s="81"/>
      <c r="Q83" s="80"/>
      <c r="R83" s="80"/>
      <c r="S83" s="80" t="s">
        <v>23</v>
      </c>
      <c r="T83" s="80"/>
      <c r="U83" s="80"/>
      <c r="V83" s="80"/>
      <c r="W83" s="80"/>
      <c r="X83" s="80" t="s">
        <v>24</v>
      </c>
      <c r="Y83" s="80" t="s">
        <v>24</v>
      </c>
      <c r="Z83" s="80" t="s">
        <v>93</v>
      </c>
      <c r="AA83" s="80" t="s">
        <v>93</v>
      </c>
      <c r="AF83" s="1">
        <v>1.354030324192E-2</v>
      </c>
      <c r="AH83" s="1">
        <v>1.354030324192E-2</v>
      </c>
      <c r="AI83" s="1">
        <v>0</v>
      </c>
    </row>
    <row r="84" spans="3:35" ht="15" customHeight="1" x14ac:dyDescent="0.3">
      <c r="D84" s="78" t="s">
        <v>277</v>
      </c>
      <c r="E84" s="79"/>
      <c r="F84" s="80">
        <f>G83+H83+1</f>
        <v>214050</v>
      </c>
      <c r="G84" s="80">
        <f>F84+49</f>
        <v>214099</v>
      </c>
      <c r="H84" s="80">
        <v>0</v>
      </c>
      <c r="I84" s="80" t="s">
        <v>191</v>
      </c>
      <c r="J84" s="80" t="s">
        <v>191</v>
      </c>
      <c r="K84" s="80" t="s">
        <v>180</v>
      </c>
      <c r="L84" s="80" t="s">
        <v>180</v>
      </c>
      <c r="M84" s="80" t="s">
        <v>34</v>
      </c>
      <c r="N84" s="80"/>
      <c r="O84" s="81">
        <v>6.3499999999999997E-3</v>
      </c>
      <c r="P84" s="81"/>
      <c r="Q84" s="80"/>
      <c r="R84" s="80"/>
      <c r="S84" s="80" t="s">
        <v>23</v>
      </c>
      <c r="T84" s="80"/>
      <c r="U84" s="80"/>
      <c r="V84" s="80"/>
      <c r="W84" s="80"/>
      <c r="X84" s="80" t="s">
        <v>24</v>
      </c>
      <c r="Y84" s="80" t="s">
        <v>24</v>
      </c>
      <c r="Z84" s="80" t="s">
        <v>93</v>
      </c>
      <c r="AA84" s="80" t="s">
        <v>93</v>
      </c>
      <c r="AF84" s="1">
        <v>1.3540472278100525E-2</v>
      </c>
      <c r="AH84" s="1">
        <v>1.3540472278100525E-2</v>
      </c>
      <c r="AI84" s="1">
        <v>0</v>
      </c>
    </row>
    <row r="85" spans="3:35" ht="15" customHeight="1" x14ac:dyDescent="0.3">
      <c r="C85" s="68" t="s">
        <v>251</v>
      </c>
      <c r="D85" s="68"/>
      <c r="E85" s="103">
        <v>215</v>
      </c>
      <c r="F85" s="104">
        <f>E85*1000</f>
        <v>215000</v>
      </c>
      <c r="G85" s="104">
        <f>F85+99</f>
        <v>215099</v>
      </c>
      <c r="H85" s="104">
        <v>0</v>
      </c>
      <c r="I85" s="104" t="s">
        <v>191</v>
      </c>
      <c r="J85" s="104" t="s">
        <v>191</v>
      </c>
      <c r="K85" s="104" t="s">
        <v>180</v>
      </c>
      <c r="L85" s="104" t="s">
        <v>180</v>
      </c>
      <c r="M85" s="104" t="s">
        <v>34</v>
      </c>
      <c r="N85" s="104"/>
      <c r="O85" s="105">
        <v>8.3599999999999994E-3</v>
      </c>
      <c r="P85" s="105"/>
      <c r="Q85" s="104"/>
      <c r="R85" s="104"/>
      <c r="S85" s="104" t="s">
        <v>23</v>
      </c>
      <c r="T85" s="104"/>
      <c r="U85" s="104"/>
      <c r="V85" s="104"/>
      <c r="W85" s="104"/>
      <c r="X85" s="104" t="s">
        <v>24</v>
      </c>
      <c r="Y85" s="104" t="s">
        <v>24</v>
      </c>
      <c r="Z85" s="104" t="s">
        <v>93</v>
      </c>
      <c r="AA85" s="104" t="s">
        <v>93</v>
      </c>
      <c r="AE85" s="1">
        <v>4.7590223345280068E-3</v>
      </c>
      <c r="AH85" s="1">
        <v>4.7590223345280068E-3</v>
      </c>
      <c r="AI85" s="1">
        <v>0</v>
      </c>
    </row>
    <row r="86" spans="3:35" ht="15" customHeight="1" x14ac:dyDescent="0.3">
      <c r="C86" s="136" t="s">
        <v>278</v>
      </c>
      <c r="D86" s="137"/>
      <c r="E86" s="138"/>
      <c r="F86" s="139"/>
      <c r="G86" s="139"/>
      <c r="H86" s="139"/>
      <c r="I86" s="139"/>
      <c r="J86" s="139"/>
      <c r="K86" s="139"/>
      <c r="L86" s="139"/>
      <c r="M86" s="139"/>
      <c r="N86" s="139"/>
      <c r="O86" s="140"/>
      <c r="P86" s="140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E86" s="1">
        <v>0.31351329969112857</v>
      </c>
    </row>
    <row r="87" spans="3:35" ht="15" customHeight="1" x14ac:dyDescent="0.3">
      <c r="D87" s="78" t="s">
        <v>281</v>
      </c>
      <c r="E87" s="80">
        <v>216</v>
      </c>
      <c r="F87" s="80">
        <f>E87*1000</f>
        <v>216000</v>
      </c>
      <c r="G87" s="80">
        <f>F87+49</f>
        <v>216049</v>
      </c>
      <c r="H87" s="80">
        <v>0</v>
      </c>
      <c r="I87" s="80" t="s">
        <v>193</v>
      </c>
      <c r="J87" s="80" t="s">
        <v>191</v>
      </c>
      <c r="K87" s="80" t="s">
        <v>180</v>
      </c>
      <c r="L87" s="80" t="s">
        <v>180</v>
      </c>
      <c r="M87" s="80" t="s">
        <v>34</v>
      </c>
      <c r="N87" s="80"/>
      <c r="O87" s="81">
        <v>5.0000000000000001E-3</v>
      </c>
      <c r="P87" s="81"/>
      <c r="Q87" s="80">
        <f>F87</f>
        <v>216000</v>
      </c>
      <c r="R87" s="80"/>
      <c r="S87" s="80" t="s">
        <v>23</v>
      </c>
      <c r="T87" s="80"/>
      <c r="U87" s="80"/>
      <c r="V87" s="80"/>
      <c r="W87" s="80"/>
      <c r="X87" s="80" t="s">
        <v>24</v>
      </c>
      <c r="Y87" s="80" t="s">
        <v>24</v>
      </c>
      <c r="Z87" s="80" t="s">
        <v>97</v>
      </c>
      <c r="AA87" s="80" t="s">
        <v>97</v>
      </c>
      <c r="AF87" s="1">
        <v>0.11765279700415633</v>
      </c>
      <c r="AH87" s="1">
        <v>0.11765279700415633</v>
      </c>
      <c r="AI87" s="1">
        <v>0</v>
      </c>
    </row>
    <row r="88" spans="3:35" ht="15" customHeight="1" x14ac:dyDescent="0.3">
      <c r="D88" s="78" t="s">
        <v>282</v>
      </c>
      <c r="E88" s="80"/>
      <c r="F88" s="80">
        <f>G87+1</f>
        <v>216050</v>
      </c>
      <c r="G88" s="80">
        <f>F88+49</f>
        <v>216099</v>
      </c>
      <c r="H88" s="80">
        <v>0</v>
      </c>
      <c r="I88" s="80" t="s">
        <v>193</v>
      </c>
      <c r="J88" s="80" t="s">
        <v>191</v>
      </c>
      <c r="K88" s="80" t="s">
        <v>180</v>
      </c>
      <c r="L88" s="80" t="s">
        <v>180</v>
      </c>
      <c r="M88" s="80" t="s">
        <v>34</v>
      </c>
      <c r="N88" s="80"/>
      <c r="O88" s="81">
        <v>5.0000000000000001E-3</v>
      </c>
      <c r="P88" s="81"/>
      <c r="Q88" s="80">
        <f t="shared" ref="Q88:Q110" si="6">F88</f>
        <v>216050</v>
      </c>
      <c r="R88" s="80"/>
      <c r="S88" s="80" t="s">
        <v>23</v>
      </c>
      <c r="T88" s="80"/>
      <c r="U88" s="80"/>
      <c r="V88" s="80"/>
      <c r="W88" s="80"/>
      <c r="X88" s="80" t="s">
        <v>24</v>
      </c>
      <c r="Y88" s="80" t="s">
        <v>24</v>
      </c>
      <c r="Z88" s="80" t="s">
        <v>97</v>
      </c>
      <c r="AA88" s="80" t="s">
        <v>97</v>
      </c>
      <c r="AF88" s="1">
        <v>0.11765257499242718</v>
      </c>
      <c r="AH88" s="1">
        <v>0.11765257499242718</v>
      </c>
      <c r="AI88" s="1">
        <v>0</v>
      </c>
    </row>
    <row r="89" spans="3:35" ht="15" customHeight="1" x14ac:dyDescent="0.3">
      <c r="D89" s="78" t="s">
        <v>380</v>
      </c>
      <c r="E89" s="80"/>
      <c r="F89" s="80">
        <f t="shared" ref="F89:F110" si="7">G88+1</f>
        <v>216100</v>
      </c>
      <c r="G89" s="80">
        <f>F89+9</f>
        <v>216109</v>
      </c>
      <c r="H89" s="80">
        <v>0</v>
      </c>
      <c r="I89" s="80" t="s">
        <v>193</v>
      </c>
      <c r="J89" s="80" t="s">
        <v>191</v>
      </c>
      <c r="K89" s="80" t="s">
        <v>180</v>
      </c>
      <c r="L89" s="80" t="s">
        <v>180</v>
      </c>
      <c r="M89" s="80" t="s">
        <v>34</v>
      </c>
      <c r="N89" s="80"/>
      <c r="O89" s="81">
        <v>2.1299999999999999E-3</v>
      </c>
      <c r="P89" s="81"/>
      <c r="Q89" s="80">
        <f t="shared" si="6"/>
        <v>216100</v>
      </c>
      <c r="R89" s="80"/>
      <c r="S89" s="80" t="s">
        <v>23</v>
      </c>
      <c r="T89" s="80"/>
      <c r="U89" s="80"/>
      <c r="V89" s="80"/>
      <c r="W89" s="80"/>
      <c r="X89" s="80" t="s">
        <v>24</v>
      </c>
      <c r="Y89" s="80" t="s">
        <v>24</v>
      </c>
      <c r="Z89" s="80" t="s">
        <v>97</v>
      </c>
      <c r="AA89" s="80" t="s">
        <v>97</v>
      </c>
      <c r="AF89" s="1">
        <v>3.6767105760000118E-4</v>
      </c>
      <c r="AH89" s="1">
        <v>3.6767105760000118E-4</v>
      </c>
      <c r="AI89" s="1">
        <v>0</v>
      </c>
    </row>
    <row r="90" spans="3:35" ht="15" customHeight="1" x14ac:dyDescent="0.3">
      <c r="D90" s="78" t="s">
        <v>334</v>
      </c>
      <c r="E90" s="80"/>
      <c r="F90" s="80">
        <f t="shared" si="7"/>
        <v>216110</v>
      </c>
      <c r="G90" s="80">
        <f>F90+9</f>
        <v>216119</v>
      </c>
      <c r="H90" s="80">
        <v>0</v>
      </c>
      <c r="I90" s="80" t="s">
        <v>193</v>
      </c>
      <c r="J90" s="80" t="s">
        <v>191</v>
      </c>
      <c r="K90" s="80" t="s">
        <v>180</v>
      </c>
      <c r="L90" s="80" t="s">
        <v>180</v>
      </c>
      <c r="M90" s="80" t="s">
        <v>34</v>
      </c>
      <c r="N90" s="80"/>
      <c r="O90" s="81">
        <v>2.1299999999999999E-3</v>
      </c>
      <c r="P90" s="81"/>
      <c r="Q90" s="80">
        <f t="shared" si="6"/>
        <v>216110</v>
      </c>
      <c r="R90" s="80"/>
      <c r="S90" s="80" t="s">
        <v>23</v>
      </c>
      <c r="T90" s="80"/>
      <c r="U90" s="80"/>
      <c r="V90" s="80"/>
      <c r="W90" s="80"/>
      <c r="X90" s="80" t="s">
        <v>24</v>
      </c>
      <c r="Y90" s="80" t="s">
        <v>24</v>
      </c>
      <c r="Z90" s="80" t="s">
        <v>97</v>
      </c>
      <c r="AA90" s="80" t="s">
        <v>97</v>
      </c>
      <c r="AF90" s="1">
        <v>3.6767105760000042E-4</v>
      </c>
      <c r="AH90" s="1">
        <v>3.6767105760000042E-4</v>
      </c>
      <c r="AI90" s="1">
        <v>0</v>
      </c>
    </row>
    <row r="91" spans="3:35" ht="15" customHeight="1" x14ac:dyDescent="0.3">
      <c r="D91" s="78" t="s">
        <v>335</v>
      </c>
      <c r="E91" s="80"/>
      <c r="F91" s="80">
        <f t="shared" si="7"/>
        <v>216120</v>
      </c>
      <c r="G91" s="80">
        <f>F91+9</f>
        <v>216129</v>
      </c>
      <c r="H91" s="80">
        <v>0</v>
      </c>
      <c r="I91" s="80" t="s">
        <v>193</v>
      </c>
      <c r="J91" s="80" t="s">
        <v>191</v>
      </c>
      <c r="K91" s="80" t="s">
        <v>180</v>
      </c>
      <c r="L91" s="80" t="s">
        <v>180</v>
      </c>
      <c r="M91" s="80" t="s">
        <v>34</v>
      </c>
      <c r="N91" s="80"/>
      <c r="O91" s="81">
        <v>2.1299999999999999E-3</v>
      </c>
      <c r="P91" s="81"/>
      <c r="Q91" s="80">
        <f t="shared" si="6"/>
        <v>216120</v>
      </c>
      <c r="R91" s="80"/>
      <c r="S91" s="80" t="s">
        <v>23</v>
      </c>
      <c r="T91" s="80"/>
      <c r="U91" s="80"/>
      <c r="V91" s="80"/>
      <c r="W91" s="80"/>
      <c r="X91" s="80" t="s">
        <v>24</v>
      </c>
      <c r="Y91" s="80" t="s">
        <v>24</v>
      </c>
      <c r="Z91" s="80" t="s">
        <v>97</v>
      </c>
      <c r="AA91" s="80" t="s">
        <v>97</v>
      </c>
      <c r="AF91" s="1">
        <v>3.6767105760000004E-4</v>
      </c>
      <c r="AH91" s="1">
        <v>3.6767105760000004E-4</v>
      </c>
      <c r="AI91" s="1">
        <v>0</v>
      </c>
    </row>
    <row r="92" spans="3:35" ht="15" customHeight="1" x14ac:dyDescent="0.3">
      <c r="D92" s="78" t="s">
        <v>336</v>
      </c>
      <c r="E92" s="80"/>
      <c r="F92" s="80">
        <f t="shared" si="7"/>
        <v>216130</v>
      </c>
      <c r="G92" s="80">
        <f t="shared" ref="G92:G110" si="8">F92+9</f>
        <v>216139</v>
      </c>
      <c r="H92" s="80">
        <v>0</v>
      </c>
      <c r="I92" s="80" t="s">
        <v>193</v>
      </c>
      <c r="J92" s="80" t="s">
        <v>191</v>
      </c>
      <c r="K92" s="80" t="s">
        <v>180</v>
      </c>
      <c r="L92" s="80" t="s">
        <v>180</v>
      </c>
      <c r="M92" s="80" t="s">
        <v>34</v>
      </c>
      <c r="N92" s="80"/>
      <c r="O92" s="81">
        <v>2.1299999999999999E-3</v>
      </c>
      <c r="P92" s="81"/>
      <c r="Q92" s="80">
        <f t="shared" si="6"/>
        <v>216130</v>
      </c>
      <c r="R92" s="80"/>
      <c r="S92" s="80" t="s">
        <v>23</v>
      </c>
      <c r="T92" s="80"/>
      <c r="U92" s="80"/>
      <c r="V92" s="80"/>
      <c r="W92" s="80"/>
      <c r="X92" s="80" t="s">
        <v>24</v>
      </c>
      <c r="Y92" s="80" t="s">
        <v>24</v>
      </c>
      <c r="Z92" s="80" t="s">
        <v>97</v>
      </c>
      <c r="AA92" s="80" t="s">
        <v>97</v>
      </c>
      <c r="AF92" s="1">
        <v>3.6767105760000118E-4</v>
      </c>
      <c r="AH92" s="1">
        <v>3.6767105760000118E-4</v>
      </c>
      <c r="AI92" s="1">
        <v>0</v>
      </c>
    </row>
    <row r="93" spans="3:35" ht="15" customHeight="1" x14ac:dyDescent="0.3">
      <c r="D93" s="78" t="s">
        <v>337</v>
      </c>
      <c r="E93" s="80"/>
      <c r="F93" s="80">
        <f t="shared" si="7"/>
        <v>216140</v>
      </c>
      <c r="G93" s="80">
        <f t="shared" si="8"/>
        <v>216149</v>
      </c>
      <c r="H93" s="80">
        <v>0</v>
      </c>
      <c r="I93" s="80" t="s">
        <v>193</v>
      </c>
      <c r="J93" s="80" t="s">
        <v>191</v>
      </c>
      <c r="K93" s="80" t="s">
        <v>180</v>
      </c>
      <c r="L93" s="80" t="s">
        <v>180</v>
      </c>
      <c r="M93" s="80" t="s">
        <v>34</v>
      </c>
      <c r="N93" s="80"/>
      <c r="O93" s="81">
        <v>2.1299999999999999E-3</v>
      </c>
      <c r="P93" s="81"/>
      <c r="Q93" s="80">
        <f t="shared" si="6"/>
        <v>216140</v>
      </c>
      <c r="R93" s="80"/>
      <c r="S93" s="80" t="s">
        <v>23</v>
      </c>
      <c r="T93" s="80"/>
      <c r="U93" s="80"/>
      <c r="V93" s="80"/>
      <c r="W93" s="80"/>
      <c r="X93" s="80" t="s">
        <v>24</v>
      </c>
      <c r="Y93" s="80" t="s">
        <v>24</v>
      </c>
      <c r="Z93" s="80" t="s">
        <v>97</v>
      </c>
      <c r="AA93" s="80" t="s">
        <v>97</v>
      </c>
      <c r="AF93" s="1">
        <v>3.6767105760000004E-4</v>
      </c>
      <c r="AH93" s="1">
        <v>3.6767105760000004E-4</v>
      </c>
      <c r="AI93" s="1">
        <v>0</v>
      </c>
    </row>
    <row r="94" spans="3:35" ht="15" customHeight="1" x14ac:dyDescent="0.3">
      <c r="D94" s="78" t="s">
        <v>338</v>
      </c>
      <c r="E94" s="80"/>
      <c r="F94" s="80">
        <f t="shared" si="7"/>
        <v>216150</v>
      </c>
      <c r="G94" s="80">
        <f t="shared" si="8"/>
        <v>216159</v>
      </c>
      <c r="H94" s="80">
        <v>0</v>
      </c>
      <c r="I94" s="80" t="s">
        <v>193</v>
      </c>
      <c r="J94" s="80" t="s">
        <v>191</v>
      </c>
      <c r="K94" s="80" t="s">
        <v>180</v>
      </c>
      <c r="L94" s="80" t="s">
        <v>180</v>
      </c>
      <c r="M94" s="80" t="s">
        <v>34</v>
      </c>
      <c r="N94" s="80"/>
      <c r="O94" s="81">
        <v>2.1299999999999999E-3</v>
      </c>
      <c r="P94" s="81"/>
      <c r="Q94" s="80">
        <f t="shared" si="6"/>
        <v>216150</v>
      </c>
      <c r="R94" s="80"/>
      <c r="S94" s="80" t="s">
        <v>23</v>
      </c>
      <c r="T94" s="80"/>
      <c r="U94" s="80"/>
      <c r="V94" s="80"/>
      <c r="W94" s="80"/>
      <c r="X94" s="80" t="s">
        <v>24</v>
      </c>
      <c r="Y94" s="80" t="s">
        <v>24</v>
      </c>
      <c r="Z94" s="80" t="s">
        <v>97</v>
      </c>
      <c r="AA94" s="80" t="s">
        <v>97</v>
      </c>
      <c r="AF94" s="1">
        <v>3.6767105760000042E-4</v>
      </c>
      <c r="AH94" s="1">
        <v>3.6767105760000042E-4</v>
      </c>
      <c r="AI94" s="1">
        <v>0</v>
      </c>
    </row>
    <row r="95" spans="3:35" ht="15" customHeight="1" x14ac:dyDescent="0.3">
      <c r="D95" s="78" t="s">
        <v>339</v>
      </c>
      <c r="E95" s="80"/>
      <c r="F95" s="80">
        <f t="shared" si="7"/>
        <v>216160</v>
      </c>
      <c r="G95" s="80">
        <f t="shared" si="8"/>
        <v>216169</v>
      </c>
      <c r="H95" s="80">
        <v>0</v>
      </c>
      <c r="I95" s="80" t="s">
        <v>193</v>
      </c>
      <c r="J95" s="80" t="s">
        <v>191</v>
      </c>
      <c r="K95" s="80" t="s">
        <v>180</v>
      </c>
      <c r="L95" s="80" t="s">
        <v>180</v>
      </c>
      <c r="M95" s="80" t="s">
        <v>34</v>
      </c>
      <c r="N95" s="80"/>
      <c r="O95" s="81">
        <v>5.0800000000000003E-3</v>
      </c>
      <c r="P95" s="81"/>
      <c r="Q95" s="80">
        <f t="shared" si="6"/>
        <v>216160</v>
      </c>
      <c r="R95" s="80"/>
      <c r="S95" s="80" t="s">
        <v>23</v>
      </c>
      <c r="T95" s="80"/>
      <c r="U95" s="80"/>
      <c r="V95" s="80"/>
      <c r="W95" s="80"/>
      <c r="X95" s="80" t="s">
        <v>24</v>
      </c>
      <c r="Y95" s="80" t="s">
        <v>24</v>
      </c>
      <c r="Z95" s="80" t="s">
        <v>97</v>
      </c>
      <c r="AA95" s="80" t="s">
        <v>97</v>
      </c>
      <c r="AF95" s="1">
        <v>9.1190746751999997E-3</v>
      </c>
      <c r="AH95" s="1">
        <v>9.1190746751999997E-3</v>
      </c>
      <c r="AI95" s="1">
        <v>0</v>
      </c>
    </row>
    <row r="96" spans="3:35" ht="15" customHeight="1" x14ac:dyDescent="0.3">
      <c r="D96" s="78" t="s">
        <v>340</v>
      </c>
      <c r="E96" s="80"/>
      <c r="F96" s="80">
        <f t="shared" si="7"/>
        <v>216170</v>
      </c>
      <c r="G96" s="80">
        <f t="shared" si="8"/>
        <v>216179</v>
      </c>
      <c r="H96" s="80">
        <v>0</v>
      </c>
      <c r="I96" s="80" t="s">
        <v>193</v>
      </c>
      <c r="J96" s="80" t="s">
        <v>191</v>
      </c>
      <c r="K96" s="80" t="s">
        <v>180</v>
      </c>
      <c r="L96" s="80" t="s">
        <v>180</v>
      </c>
      <c r="M96" s="80" t="s">
        <v>34</v>
      </c>
      <c r="N96" s="80"/>
      <c r="O96" s="81">
        <v>5.0800000000000003E-3</v>
      </c>
      <c r="P96" s="81"/>
      <c r="Q96" s="80">
        <f t="shared" si="6"/>
        <v>216170</v>
      </c>
      <c r="R96" s="80"/>
      <c r="S96" s="80" t="s">
        <v>23</v>
      </c>
      <c r="T96" s="80"/>
      <c r="U96" s="80"/>
      <c r="V96" s="80"/>
      <c r="W96" s="80"/>
      <c r="X96" s="80" t="s">
        <v>24</v>
      </c>
      <c r="Y96" s="80" t="s">
        <v>24</v>
      </c>
      <c r="Z96" s="80" t="s">
        <v>97</v>
      </c>
      <c r="AA96" s="80" t="s">
        <v>97</v>
      </c>
      <c r="AF96" s="1">
        <v>9.1190746752000083E-3</v>
      </c>
      <c r="AH96" s="1">
        <v>9.1190746752000083E-3</v>
      </c>
      <c r="AI96" s="1">
        <v>0</v>
      </c>
    </row>
    <row r="97" spans="4:35" ht="15" customHeight="1" x14ac:dyDescent="0.3">
      <c r="D97" s="78" t="s">
        <v>341</v>
      </c>
      <c r="E97" s="80"/>
      <c r="F97" s="80">
        <f t="shared" si="7"/>
        <v>216180</v>
      </c>
      <c r="G97" s="80">
        <f t="shared" si="8"/>
        <v>216189</v>
      </c>
      <c r="H97" s="80">
        <v>0</v>
      </c>
      <c r="I97" s="80" t="s">
        <v>193</v>
      </c>
      <c r="J97" s="80" t="s">
        <v>191</v>
      </c>
      <c r="K97" s="80" t="s">
        <v>180</v>
      </c>
      <c r="L97" s="80" t="s">
        <v>180</v>
      </c>
      <c r="M97" s="80" t="s">
        <v>34</v>
      </c>
      <c r="N97" s="80"/>
      <c r="O97" s="81">
        <v>1E-3</v>
      </c>
      <c r="P97" s="81"/>
      <c r="Q97" s="80">
        <f t="shared" si="6"/>
        <v>216180</v>
      </c>
      <c r="R97" s="80"/>
      <c r="S97" s="80" t="s">
        <v>23</v>
      </c>
      <c r="T97" s="80"/>
      <c r="U97" s="80"/>
      <c r="V97" s="80"/>
      <c r="W97" s="80"/>
      <c r="X97" s="80" t="s">
        <v>24</v>
      </c>
      <c r="Y97" s="80" t="s">
        <v>24</v>
      </c>
      <c r="Z97" s="80" t="s">
        <v>97</v>
      </c>
      <c r="AA97" s="80" t="s">
        <v>97</v>
      </c>
      <c r="AF97" s="1">
        <v>4.816E-5</v>
      </c>
      <c r="AH97" s="1">
        <v>4.816E-5</v>
      </c>
      <c r="AI97" s="1">
        <v>0</v>
      </c>
    </row>
    <row r="98" spans="4:35" ht="15" customHeight="1" x14ac:dyDescent="0.3">
      <c r="D98" s="78" t="s">
        <v>342</v>
      </c>
      <c r="E98" s="80"/>
      <c r="F98" s="80">
        <f t="shared" si="7"/>
        <v>216190</v>
      </c>
      <c r="G98" s="80">
        <f t="shared" si="8"/>
        <v>216199</v>
      </c>
      <c r="H98" s="80">
        <v>0</v>
      </c>
      <c r="I98" s="80" t="s">
        <v>193</v>
      </c>
      <c r="J98" s="80" t="s">
        <v>191</v>
      </c>
      <c r="K98" s="80" t="s">
        <v>180</v>
      </c>
      <c r="L98" s="80" t="s">
        <v>180</v>
      </c>
      <c r="M98" s="80" t="s">
        <v>34</v>
      </c>
      <c r="N98" s="80"/>
      <c r="O98" s="81">
        <v>1E-3</v>
      </c>
      <c r="P98" s="81"/>
      <c r="Q98" s="80">
        <f t="shared" si="6"/>
        <v>216190</v>
      </c>
      <c r="R98" s="80"/>
      <c r="S98" s="80" t="s">
        <v>23</v>
      </c>
      <c r="T98" s="80"/>
      <c r="U98" s="80"/>
      <c r="V98" s="80"/>
      <c r="W98" s="80"/>
      <c r="X98" s="80" t="s">
        <v>24</v>
      </c>
      <c r="Y98" s="80" t="s">
        <v>24</v>
      </c>
      <c r="Z98" s="80" t="s">
        <v>97</v>
      </c>
      <c r="AA98" s="80" t="s">
        <v>97</v>
      </c>
      <c r="AF98" s="1">
        <v>4.8159999999999912E-5</v>
      </c>
      <c r="AH98" s="1">
        <v>4.8159999999999912E-5</v>
      </c>
      <c r="AI98" s="1">
        <v>0</v>
      </c>
    </row>
    <row r="99" spans="4:35" ht="15" customHeight="1" x14ac:dyDescent="0.3">
      <c r="D99" s="78" t="s">
        <v>343</v>
      </c>
      <c r="E99" s="80"/>
      <c r="F99" s="80">
        <f t="shared" si="7"/>
        <v>216200</v>
      </c>
      <c r="G99" s="80">
        <f t="shared" si="8"/>
        <v>216209</v>
      </c>
      <c r="H99" s="80">
        <v>0</v>
      </c>
      <c r="I99" s="80" t="s">
        <v>193</v>
      </c>
      <c r="J99" s="80" t="s">
        <v>191</v>
      </c>
      <c r="K99" s="80" t="s">
        <v>180</v>
      </c>
      <c r="L99" s="80" t="s">
        <v>180</v>
      </c>
      <c r="M99" s="80" t="s">
        <v>34</v>
      </c>
      <c r="N99" s="80"/>
      <c r="O99" s="81">
        <v>1E-3</v>
      </c>
      <c r="P99" s="81"/>
      <c r="Q99" s="80">
        <f t="shared" si="6"/>
        <v>216200</v>
      </c>
      <c r="R99" s="80"/>
      <c r="S99" s="80" t="s">
        <v>23</v>
      </c>
      <c r="T99" s="80"/>
      <c r="U99" s="80"/>
      <c r="V99" s="80"/>
      <c r="W99" s="80"/>
      <c r="X99" s="80" t="s">
        <v>24</v>
      </c>
      <c r="Y99" s="80" t="s">
        <v>24</v>
      </c>
      <c r="Z99" s="80" t="s">
        <v>97</v>
      </c>
      <c r="AA99" s="80" t="s">
        <v>97</v>
      </c>
      <c r="AF99" s="1">
        <v>4.816E-5</v>
      </c>
      <c r="AH99" s="1">
        <v>4.816E-5</v>
      </c>
      <c r="AI99" s="1">
        <v>0</v>
      </c>
    </row>
    <row r="100" spans="4:35" ht="15" customHeight="1" x14ac:dyDescent="0.3">
      <c r="D100" s="78" t="s">
        <v>344</v>
      </c>
      <c r="E100" s="80"/>
      <c r="F100" s="80">
        <f t="shared" si="7"/>
        <v>216210</v>
      </c>
      <c r="G100" s="80">
        <f t="shared" si="8"/>
        <v>216219</v>
      </c>
      <c r="H100" s="80">
        <v>0</v>
      </c>
      <c r="I100" s="80" t="s">
        <v>193</v>
      </c>
      <c r="J100" s="80" t="s">
        <v>191</v>
      </c>
      <c r="K100" s="80" t="s">
        <v>180</v>
      </c>
      <c r="L100" s="80" t="s">
        <v>180</v>
      </c>
      <c r="M100" s="80" t="s">
        <v>34</v>
      </c>
      <c r="N100" s="80"/>
      <c r="O100" s="81">
        <v>1E-3</v>
      </c>
      <c r="P100" s="81"/>
      <c r="Q100" s="80">
        <f t="shared" si="6"/>
        <v>216210</v>
      </c>
      <c r="R100" s="80"/>
      <c r="S100" s="80" t="s">
        <v>23</v>
      </c>
      <c r="T100" s="80"/>
      <c r="U100" s="80"/>
      <c r="V100" s="80"/>
      <c r="W100" s="80"/>
      <c r="X100" s="80" t="s">
        <v>24</v>
      </c>
      <c r="Y100" s="80" t="s">
        <v>24</v>
      </c>
      <c r="Z100" s="80" t="s">
        <v>97</v>
      </c>
      <c r="AA100" s="80" t="s">
        <v>97</v>
      </c>
      <c r="AF100" s="1">
        <v>4.816E-5</v>
      </c>
      <c r="AH100" s="1">
        <v>4.816E-5</v>
      </c>
      <c r="AI100" s="1">
        <v>0</v>
      </c>
    </row>
    <row r="101" spans="4:35" ht="15" customHeight="1" x14ac:dyDescent="0.3">
      <c r="D101" s="78" t="s">
        <v>345</v>
      </c>
      <c r="E101" s="80"/>
      <c r="F101" s="80">
        <f t="shared" si="7"/>
        <v>216220</v>
      </c>
      <c r="G101" s="80">
        <f t="shared" si="8"/>
        <v>216229</v>
      </c>
      <c r="H101" s="80">
        <v>0</v>
      </c>
      <c r="I101" s="80" t="s">
        <v>193</v>
      </c>
      <c r="J101" s="80" t="s">
        <v>191</v>
      </c>
      <c r="K101" s="80" t="s">
        <v>180</v>
      </c>
      <c r="L101" s="80" t="s">
        <v>180</v>
      </c>
      <c r="M101" s="80" t="s">
        <v>34</v>
      </c>
      <c r="N101" s="80"/>
      <c r="O101" s="81">
        <v>5.0800000000000003E-3</v>
      </c>
      <c r="P101" s="81"/>
      <c r="Q101" s="80">
        <f t="shared" si="6"/>
        <v>216220</v>
      </c>
      <c r="R101" s="80"/>
      <c r="S101" s="80" t="s">
        <v>23</v>
      </c>
      <c r="T101" s="80"/>
      <c r="U101" s="80"/>
      <c r="V101" s="80"/>
      <c r="W101" s="80"/>
      <c r="X101" s="80" t="s">
        <v>24</v>
      </c>
      <c r="Y101" s="80" t="s">
        <v>24</v>
      </c>
      <c r="Z101" s="80" t="s">
        <v>97</v>
      </c>
      <c r="AA101" s="80" t="s">
        <v>97</v>
      </c>
      <c r="AF101" s="1">
        <v>9.1190746752000049E-3</v>
      </c>
      <c r="AH101" s="1">
        <v>9.1190746752000049E-3</v>
      </c>
      <c r="AI101" s="1">
        <v>0</v>
      </c>
    </row>
    <row r="102" spans="4:35" ht="15" customHeight="1" x14ac:dyDescent="0.3">
      <c r="D102" s="78" t="s">
        <v>346</v>
      </c>
      <c r="E102" s="80"/>
      <c r="F102" s="80">
        <f t="shared" si="7"/>
        <v>216230</v>
      </c>
      <c r="G102" s="80">
        <f t="shared" si="8"/>
        <v>216239</v>
      </c>
      <c r="H102" s="80">
        <v>0</v>
      </c>
      <c r="I102" s="80" t="s">
        <v>193</v>
      </c>
      <c r="J102" s="80" t="s">
        <v>191</v>
      </c>
      <c r="K102" s="80" t="s">
        <v>180</v>
      </c>
      <c r="L102" s="80" t="s">
        <v>180</v>
      </c>
      <c r="M102" s="80" t="s">
        <v>34</v>
      </c>
      <c r="N102" s="80"/>
      <c r="O102" s="81">
        <v>5.0800000000000003E-3</v>
      </c>
      <c r="P102" s="81"/>
      <c r="Q102" s="80">
        <f t="shared" si="6"/>
        <v>216230</v>
      </c>
      <c r="R102" s="80"/>
      <c r="S102" s="80" t="s">
        <v>23</v>
      </c>
      <c r="T102" s="80"/>
      <c r="U102" s="80"/>
      <c r="V102" s="80"/>
      <c r="W102" s="80"/>
      <c r="X102" s="80" t="s">
        <v>24</v>
      </c>
      <c r="Y102" s="80" t="s">
        <v>24</v>
      </c>
      <c r="Z102" s="80" t="s">
        <v>97</v>
      </c>
      <c r="AA102" s="80" t="s">
        <v>97</v>
      </c>
      <c r="AF102" s="1">
        <v>9.1191059537974843E-3</v>
      </c>
      <c r="AH102" s="1">
        <v>9.1191059537974843E-3</v>
      </c>
      <c r="AI102" s="1">
        <v>0</v>
      </c>
    </row>
    <row r="103" spans="4:35" ht="15" customHeight="1" x14ac:dyDescent="0.3">
      <c r="D103" s="78" t="s">
        <v>347</v>
      </c>
      <c r="E103" s="80"/>
      <c r="F103" s="80">
        <f t="shared" si="7"/>
        <v>216240</v>
      </c>
      <c r="G103" s="80">
        <f t="shared" si="8"/>
        <v>216249</v>
      </c>
      <c r="H103" s="80">
        <v>0</v>
      </c>
      <c r="I103" s="80" t="s">
        <v>193</v>
      </c>
      <c r="J103" s="80" t="s">
        <v>191</v>
      </c>
      <c r="K103" s="80" t="s">
        <v>180</v>
      </c>
      <c r="L103" s="80" t="s">
        <v>180</v>
      </c>
      <c r="M103" s="80" t="s">
        <v>34</v>
      </c>
      <c r="N103" s="80"/>
      <c r="O103" s="81">
        <v>2.0300000000000001E-3</v>
      </c>
      <c r="P103" s="81"/>
      <c r="Q103" s="80">
        <f t="shared" si="6"/>
        <v>216240</v>
      </c>
      <c r="R103" s="80"/>
      <c r="S103" s="80" t="s">
        <v>23</v>
      </c>
      <c r="T103" s="80"/>
      <c r="U103" s="80"/>
      <c r="V103" s="80"/>
      <c r="W103" s="80"/>
      <c r="X103" s="80" t="s">
        <v>24</v>
      </c>
      <c r="Y103" s="80" t="s">
        <v>24</v>
      </c>
      <c r="Z103" s="80" t="s">
        <v>97</v>
      </c>
      <c r="AA103" s="80" t="s">
        <v>97</v>
      </c>
      <c r="AF103" s="1">
        <v>5.6678006000000075E-4</v>
      </c>
      <c r="AH103" s="1">
        <v>5.6678006000000075E-4</v>
      </c>
      <c r="AI103" s="1">
        <v>0</v>
      </c>
    </row>
    <row r="104" spans="4:35" ht="15" customHeight="1" x14ac:dyDescent="0.3">
      <c r="D104" s="78" t="s">
        <v>348</v>
      </c>
      <c r="E104" s="80"/>
      <c r="F104" s="80">
        <f t="shared" si="7"/>
        <v>216250</v>
      </c>
      <c r="G104" s="80">
        <f t="shared" si="8"/>
        <v>216259</v>
      </c>
      <c r="H104" s="80">
        <v>0</v>
      </c>
      <c r="I104" s="80" t="s">
        <v>193</v>
      </c>
      <c r="J104" s="80" t="s">
        <v>191</v>
      </c>
      <c r="K104" s="80" t="s">
        <v>180</v>
      </c>
      <c r="L104" s="80" t="s">
        <v>180</v>
      </c>
      <c r="M104" s="80" t="s">
        <v>34</v>
      </c>
      <c r="N104" s="80"/>
      <c r="O104" s="81">
        <v>2.0300000000000001E-3</v>
      </c>
      <c r="P104" s="81"/>
      <c r="Q104" s="80">
        <f t="shared" si="6"/>
        <v>216250</v>
      </c>
      <c r="R104" s="80"/>
      <c r="S104" s="80" t="s">
        <v>23</v>
      </c>
      <c r="T104" s="80"/>
      <c r="U104" s="80"/>
      <c r="V104" s="80"/>
      <c r="W104" s="80"/>
      <c r="X104" s="80" t="s">
        <v>24</v>
      </c>
      <c r="Y104" s="80" t="s">
        <v>24</v>
      </c>
      <c r="Z104" s="80" t="s">
        <v>97</v>
      </c>
      <c r="AA104" s="80" t="s">
        <v>97</v>
      </c>
      <c r="AF104" s="1">
        <v>5.667800600000014E-4</v>
      </c>
      <c r="AH104" s="1">
        <v>5.667800600000014E-4</v>
      </c>
      <c r="AI104" s="1">
        <v>0</v>
      </c>
    </row>
    <row r="105" spans="4:35" ht="15" customHeight="1" x14ac:dyDescent="0.3">
      <c r="D105" s="78" t="s">
        <v>349</v>
      </c>
      <c r="E105" s="80"/>
      <c r="F105" s="80">
        <f t="shared" si="7"/>
        <v>216260</v>
      </c>
      <c r="G105" s="80">
        <f t="shared" si="8"/>
        <v>216269</v>
      </c>
      <c r="H105" s="80">
        <v>0</v>
      </c>
      <c r="I105" s="80" t="s">
        <v>193</v>
      </c>
      <c r="J105" s="80" t="s">
        <v>191</v>
      </c>
      <c r="K105" s="80" t="s">
        <v>180</v>
      </c>
      <c r="L105" s="80" t="s">
        <v>180</v>
      </c>
      <c r="M105" s="80" t="s">
        <v>34</v>
      </c>
      <c r="N105" s="80"/>
      <c r="O105" s="81">
        <v>2.0300000000000001E-3</v>
      </c>
      <c r="P105" s="81"/>
      <c r="Q105" s="80">
        <f t="shared" si="6"/>
        <v>216260</v>
      </c>
      <c r="R105" s="80"/>
      <c r="S105" s="80" t="s">
        <v>23</v>
      </c>
      <c r="T105" s="80"/>
      <c r="U105" s="80"/>
      <c r="V105" s="80"/>
      <c r="W105" s="80"/>
      <c r="X105" s="80" t="s">
        <v>24</v>
      </c>
      <c r="Y105" s="80" t="s">
        <v>24</v>
      </c>
      <c r="Z105" s="80" t="s">
        <v>97</v>
      </c>
      <c r="AA105" s="80" t="s">
        <v>97</v>
      </c>
      <c r="AF105" s="1">
        <v>5.667800600000014E-4</v>
      </c>
      <c r="AH105" s="1">
        <v>5.667800600000014E-4</v>
      </c>
      <c r="AI105" s="1">
        <v>0</v>
      </c>
    </row>
    <row r="106" spans="4:35" ht="15" customHeight="1" x14ac:dyDescent="0.3">
      <c r="D106" s="78" t="s">
        <v>350</v>
      </c>
      <c r="E106" s="80"/>
      <c r="F106" s="80">
        <f t="shared" si="7"/>
        <v>216270</v>
      </c>
      <c r="G106" s="80">
        <f t="shared" si="8"/>
        <v>216279</v>
      </c>
      <c r="H106" s="80">
        <v>0</v>
      </c>
      <c r="I106" s="80" t="s">
        <v>193</v>
      </c>
      <c r="J106" s="80" t="s">
        <v>191</v>
      </c>
      <c r="K106" s="80" t="s">
        <v>180</v>
      </c>
      <c r="L106" s="80" t="s">
        <v>180</v>
      </c>
      <c r="M106" s="80" t="s">
        <v>34</v>
      </c>
      <c r="N106" s="80"/>
      <c r="O106" s="81">
        <v>2.0300000000000001E-3</v>
      </c>
      <c r="P106" s="81"/>
      <c r="Q106" s="80">
        <f t="shared" si="6"/>
        <v>216270</v>
      </c>
      <c r="R106" s="80"/>
      <c r="S106" s="80" t="s">
        <v>23</v>
      </c>
      <c r="T106" s="80"/>
      <c r="U106" s="80"/>
      <c r="V106" s="80"/>
      <c r="W106" s="80"/>
      <c r="X106" s="80" t="s">
        <v>24</v>
      </c>
      <c r="Y106" s="80" t="s">
        <v>24</v>
      </c>
      <c r="Z106" s="80" t="s">
        <v>97</v>
      </c>
      <c r="AA106" s="80" t="s">
        <v>97</v>
      </c>
      <c r="AF106" s="1">
        <v>5.667800600000014E-4</v>
      </c>
      <c r="AH106" s="1">
        <v>5.667800600000014E-4</v>
      </c>
      <c r="AI106" s="1">
        <v>0</v>
      </c>
    </row>
    <row r="107" spans="4:35" ht="15" customHeight="1" x14ac:dyDescent="0.3">
      <c r="D107" s="78" t="s">
        <v>351</v>
      </c>
      <c r="E107" s="80"/>
      <c r="F107" s="80">
        <f t="shared" si="7"/>
        <v>216280</v>
      </c>
      <c r="G107" s="80">
        <f t="shared" si="8"/>
        <v>216289</v>
      </c>
      <c r="H107" s="80">
        <v>0</v>
      </c>
      <c r="I107" s="80" t="s">
        <v>193</v>
      </c>
      <c r="J107" s="80" t="s">
        <v>191</v>
      </c>
      <c r="K107" s="80" t="s">
        <v>180</v>
      </c>
      <c r="L107" s="80" t="s">
        <v>180</v>
      </c>
      <c r="M107" s="80" t="s">
        <v>34</v>
      </c>
      <c r="N107" s="80"/>
      <c r="O107" s="81">
        <v>2.2859999999999998E-3</v>
      </c>
      <c r="P107" s="81"/>
      <c r="Q107" s="80">
        <f t="shared" si="6"/>
        <v>216280</v>
      </c>
      <c r="R107" s="80"/>
      <c r="S107" s="80" t="s">
        <v>23</v>
      </c>
      <c r="T107" s="80"/>
      <c r="U107" s="80"/>
      <c r="V107" s="80"/>
      <c r="W107" s="80"/>
      <c r="X107" s="80" t="s">
        <v>24</v>
      </c>
      <c r="Y107" s="80" t="s">
        <v>24</v>
      </c>
      <c r="Z107" s="80" t="s">
        <v>97</v>
      </c>
      <c r="AA107" s="80" t="s">
        <v>97</v>
      </c>
      <c r="AF107" s="1">
        <v>1.4232504600719996E-3</v>
      </c>
      <c r="AH107" s="1">
        <v>1.4232504600719996E-3</v>
      </c>
      <c r="AI107" s="1">
        <v>0</v>
      </c>
    </row>
    <row r="108" spans="4:35" ht="15" customHeight="1" x14ac:dyDescent="0.3">
      <c r="D108" s="78" t="s">
        <v>352</v>
      </c>
      <c r="E108" s="80"/>
      <c r="F108" s="80">
        <f t="shared" si="7"/>
        <v>216290</v>
      </c>
      <c r="G108" s="80">
        <f t="shared" si="8"/>
        <v>216299</v>
      </c>
      <c r="H108" s="80">
        <v>0</v>
      </c>
      <c r="I108" s="80" t="s">
        <v>193</v>
      </c>
      <c r="J108" s="80" t="s">
        <v>191</v>
      </c>
      <c r="K108" s="80" t="s">
        <v>180</v>
      </c>
      <c r="L108" s="80" t="s">
        <v>180</v>
      </c>
      <c r="M108" s="80" t="s">
        <v>34</v>
      </c>
      <c r="N108" s="80"/>
      <c r="O108" s="81">
        <v>2.2859999999999998E-3</v>
      </c>
      <c r="P108" s="81"/>
      <c r="Q108" s="80">
        <f t="shared" si="6"/>
        <v>216290</v>
      </c>
      <c r="R108" s="80"/>
      <c r="S108" s="80" t="s">
        <v>23</v>
      </c>
      <c r="T108" s="80"/>
      <c r="U108" s="80"/>
      <c r="V108" s="80"/>
      <c r="W108" s="80"/>
      <c r="X108" s="80" t="s">
        <v>24</v>
      </c>
      <c r="Y108" s="80" t="s">
        <v>24</v>
      </c>
      <c r="Z108" s="80" t="s">
        <v>97</v>
      </c>
      <c r="AA108" s="80" t="s">
        <v>97</v>
      </c>
      <c r="AF108" s="1">
        <v>1.4232504600719985E-3</v>
      </c>
      <c r="AH108" s="1">
        <v>1.4232504600719985E-3</v>
      </c>
      <c r="AI108" s="1">
        <v>0</v>
      </c>
    </row>
    <row r="109" spans="4:35" ht="15" customHeight="1" x14ac:dyDescent="0.3">
      <c r="D109" s="78" t="s">
        <v>353</v>
      </c>
      <c r="E109" s="80"/>
      <c r="F109" s="80">
        <f t="shared" si="7"/>
        <v>216300</v>
      </c>
      <c r="G109" s="80">
        <f t="shared" si="8"/>
        <v>216309</v>
      </c>
      <c r="H109" s="80">
        <v>0</v>
      </c>
      <c r="I109" s="80" t="s">
        <v>193</v>
      </c>
      <c r="J109" s="80" t="s">
        <v>191</v>
      </c>
      <c r="K109" s="80" t="s">
        <v>180</v>
      </c>
      <c r="L109" s="80" t="s">
        <v>180</v>
      </c>
      <c r="M109" s="80" t="s">
        <v>34</v>
      </c>
      <c r="N109" s="80"/>
      <c r="O109" s="81">
        <v>2.2859999999999998E-3</v>
      </c>
      <c r="P109" s="81"/>
      <c r="Q109" s="80">
        <f t="shared" si="6"/>
        <v>216300</v>
      </c>
      <c r="R109" s="80"/>
      <c r="S109" s="80" t="s">
        <v>23</v>
      </c>
      <c r="T109" s="80"/>
      <c r="U109" s="80"/>
      <c r="V109" s="80"/>
      <c r="W109" s="80"/>
      <c r="X109" s="80" t="s">
        <v>24</v>
      </c>
      <c r="Y109" s="80" t="s">
        <v>24</v>
      </c>
      <c r="Z109" s="80" t="s">
        <v>97</v>
      </c>
      <c r="AA109" s="80" t="s">
        <v>97</v>
      </c>
      <c r="AF109" s="1">
        <v>1.4232504600719983E-3</v>
      </c>
      <c r="AH109" s="1">
        <v>1.4232504600719983E-3</v>
      </c>
      <c r="AI109" s="1">
        <v>0</v>
      </c>
    </row>
    <row r="110" spans="4:35" ht="15" customHeight="1" x14ac:dyDescent="0.3">
      <c r="D110" s="78" t="s">
        <v>354</v>
      </c>
      <c r="E110" s="80"/>
      <c r="F110" s="80">
        <f t="shared" si="7"/>
        <v>216310</v>
      </c>
      <c r="G110" s="80">
        <f t="shared" si="8"/>
        <v>216319</v>
      </c>
      <c r="H110" s="80">
        <v>0</v>
      </c>
      <c r="I110" s="80" t="s">
        <v>193</v>
      </c>
      <c r="J110" s="80" t="s">
        <v>191</v>
      </c>
      <c r="K110" s="80" t="s">
        <v>180</v>
      </c>
      <c r="L110" s="80" t="s">
        <v>180</v>
      </c>
      <c r="M110" s="80" t="s">
        <v>34</v>
      </c>
      <c r="N110" s="80"/>
      <c r="O110" s="81">
        <v>2.2859999999999998E-3</v>
      </c>
      <c r="P110" s="81"/>
      <c r="Q110" s="80">
        <f t="shared" si="6"/>
        <v>216310</v>
      </c>
      <c r="R110" s="80"/>
      <c r="S110" s="80" t="s">
        <v>23</v>
      </c>
      <c r="T110" s="80"/>
      <c r="U110" s="80"/>
      <c r="V110" s="80"/>
      <c r="W110" s="80"/>
      <c r="X110" s="80" t="s">
        <v>24</v>
      </c>
      <c r="Y110" s="80" t="s">
        <v>24</v>
      </c>
      <c r="Z110" s="80" t="s">
        <v>97</v>
      </c>
      <c r="AA110" s="80" t="s">
        <v>97</v>
      </c>
      <c r="AF110" s="1">
        <v>1.4232504600719996E-3</v>
      </c>
      <c r="AH110" s="1">
        <v>1.4232504600719996E-3</v>
      </c>
      <c r="AI110" s="1">
        <v>0</v>
      </c>
    </row>
    <row r="111" spans="4:35" ht="15" customHeight="1" x14ac:dyDescent="0.3">
      <c r="D111" s="78" t="s">
        <v>355</v>
      </c>
      <c r="E111" s="80"/>
      <c r="F111" s="80">
        <f t="shared" ref="F111:F127" si="9">G110+1</f>
        <v>216320</v>
      </c>
      <c r="G111" s="80">
        <f t="shared" ref="G111:G127" si="10">F111+9</f>
        <v>216329</v>
      </c>
      <c r="H111" s="80">
        <v>0</v>
      </c>
      <c r="I111" s="80" t="s">
        <v>193</v>
      </c>
      <c r="J111" s="80" t="s">
        <v>191</v>
      </c>
      <c r="K111" s="80" t="s">
        <v>180</v>
      </c>
      <c r="L111" s="80" t="s">
        <v>180</v>
      </c>
      <c r="M111" s="80" t="s">
        <v>34</v>
      </c>
      <c r="N111" s="80"/>
      <c r="O111" s="81">
        <v>2.2859999999999998E-3</v>
      </c>
      <c r="P111" s="81"/>
      <c r="Q111" s="80">
        <f t="shared" ref="Q111:Q127" si="11">F111</f>
        <v>216320</v>
      </c>
      <c r="R111" s="80"/>
      <c r="S111" s="80" t="s">
        <v>23</v>
      </c>
      <c r="T111" s="80"/>
      <c r="U111" s="80"/>
      <c r="V111" s="80"/>
      <c r="W111" s="80"/>
      <c r="X111" s="80" t="s">
        <v>24</v>
      </c>
      <c r="Y111" s="80" t="s">
        <v>24</v>
      </c>
      <c r="Z111" s="80" t="s">
        <v>97</v>
      </c>
      <c r="AA111" s="80" t="s">
        <v>97</v>
      </c>
      <c r="AF111" s="1">
        <v>1.4232504600719983E-3</v>
      </c>
      <c r="AH111" s="1">
        <v>1.4232504600719983E-3</v>
      </c>
      <c r="AI111" s="1">
        <v>0</v>
      </c>
    </row>
    <row r="112" spans="4:35" ht="15" customHeight="1" x14ac:dyDescent="0.3">
      <c r="D112" s="78" t="s">
        <v>356</v>
      </c>
      <c r="E112" s="80"/>
      <c r="F112" s="80">
        <f t="shared" si="9"/>
        <v>216330</v>
      </c>
      <c r="G112" s="80">
        <f t="shared" si="10"/>
        <v>216339</v>
      </c>
      <c r="H112" s="80">
        <v>0</v>
      </c>
      <c r="I112" s="80" t="s">
        <v>193</v>
      </c>
      <c r="J112" s="80" t="s">
        <v>191</v>
      </c>
      <c r="K112" s="80" t="s">
        <v>180</v>
      </c>
      <c r="L112" s="80" t="s">
        <v>180</v>
      </c>
      <c r="M112" s="80" t="s">
        <v>34</v>
      </c>
      <c r="N112" s="80"/>
      <c r="O112" s="81">
        <v>8.4999999999999995E-4</v>
      </c>
      <c r="P112" s="81"/>
      <c r="Q112" s="80">
        <f t="shared" si="11"/>
        <v>216330</v>
      </c>
      <c r="R112" s="80"/>
      <c r="S112" s="80" t="s">
        <v>23</v>
      </c>
      <c r="T112" s="80"/>
      <c r="U112" s="80"/>
      <c r="V112" s="80"/>
      <c r="W112" s="80"/>
      <c r="X112" s="80" t="s">
        <v>24</v>
      </c>
      <c r="Y112" s="80" t="s">
        <v>24</v>
      </c>
      <c r="Z112" s="80" t="s">
        <v>97</v>
      </c>
      <c r="AA112" s="80" t="s">
        <v>97</v>
      </c>
      <c r="AF112" s="1">
        <v>6.8544000000000095E-5</v>
      </c>
      <c r="AH112" s="1">
        <v>6.8544000000000095E-5</v>
      </c>
      <c r="AI112" s="1">
        <v>0</v>
      </c>
    </row>
    <row r="113" spans="4:35" ht="15" customHeight="1" x14ac:dyDescent="0.3">
      <c r="D113" s="78" t="s">
        <v>357</v>
      </c>
      <c r="E113" s="80"/>
      <c r="F113" s="80">
        <f t="shared" si="9"/>
        <v>216340</v>
      </c>
      <c r="G113" s="80">
        <f t="shared" si="10"/>
        <v>216349</v>
      </c>
      <c r="H113" s="80">
        <v>0</v>
      </c>
      <c r="I113" s="80" t="s">
        <v>193</v>
      </c>
      <c r="J113" s="80" t="s">
        <v>191</v>
      </c>
      <c r="K113" s="80" t="s">
        <v>180</v>
      </c>
      <c r="L113" s="80" t="s">
        <v>180</v>
      </c>
      <c r="M113" s="80" t="s">
        <v>34</v>
      </c>
      <c r="N113" s="80"/>
      <c r="O113" s="81">
        <v>8.4999999999999995E-4</v>
      </c>
      <c r="P113" s="81"/>
      <c r="Q113" s="80">
        <f t="shared" si="11"/>
        <v>216340</v>
      </c>
      <c r="R113" s="80"/>
      <c r="S113" s="80" t="s">
        <v>23</v>
      </c>
      <c r="T113" s="80"/>
      <c r="U113" s="80"/>
      <c r="V113" s="80"/>
      <c r="W113" s="80"/>
      <c r="X113" s="80" t="s">
        <v>24</v>
      </c>
      <c r="Y113" s="80" t="s">
        <v>24</v>
      </c>
      <c r="Z113" s="80" t="s">
        <v>97</v>
      </c>
      <c r="AA113" s="80" t="s">
        <v>97</v>
      </c>
      <c r="AF113" s="1">
        <v>6.8544000000000095E-5</v>
      </c>
      <c r="AH113" s="1">
        <v>6.8544000000000095E-5</v>
      </c>
      <c r="AI113" s="1">
        <v>0</v>
      </c>
    </row>
    <row r="114" spans="4:35" ht="15" customHeight="1" x14ac:dyDescent="0.3">
      <c r="D114" s="78" t="s">
        <v>358</v>
      </c>
      <c r="E114" s="80"/>
      <c r="F114" s="80">
        <f t="shared" si="9"/>
        <v>216350</v>
      </c>
      <c r="G114" s="80">
        <f t="shared" si="10"/>
        <v>216359</v>
      </c>
      <c r="H114" s="80">
        <v>0</v>
      </c>
      <c r="I114" s="80" t="s">
        <v>193</v>
      </c>
      <c r="J114" s="80" t="s">
        <v>191</v>
      </c>
      <c r="K114" s="80" t="s">
        <v>180</v>
      </c>
      <c r="L114" s="80" t="s">
        <v>180</v>
      </c>
      <c r="M114" s="80" t="s">
        <v>34</v>
      </c>
      <c r="N114" s="80"/>
      <c r="O114" s="81">
        <v>8.4999999999999995E-4</v>
      </c>
      <c r="P114" s="81"/>
      <c r="Q114" s="80">
        <f t="shared" si="11"/>
        <v>216350</v>
      </c>
      <c r="R114" s="80"/>
      <c r="S114" s="80" t="s">
        <v>23</v>
      </c>
      <c r="T114" s="80"/>
      <c r="U114" s="80"/>
      <c r="V114" s="80"/>
      <c r="W114" s="80"/>
      <c r="X114" s="80" t="s">
        <v>24</v>
      </c>
      <c r="Y114" s="80" t="s">
        <v>24</v>
      </c>
      <c r="Z114" s="80" t="s">
        <v>97</v>
      </c>
      <c r="AA114" s="80" t="s">
        <v>97</v>
      </c>
      <c r="AF114" s="1">
        <v>6.8544000000000095E-5</v>
      </c>
      <c r="AH114" s="1">
        <v>6.8544000000000095E-5</v>
      </c>
      <c r="AI114" s="1">
        <v>0</v>
      </c>
    </row>
    <row r="115" spans="4:35" ht="15" customHeight="1" x14ac:dyDescent="0.3">
      <c r="D115" s="78" t="s">
        <v>359</v>
      </c>
      <c r="E115" s="80"/>
      <c r="F115" s="80">
        <f t="shared" si="9"/>
        <v>216360</v>
      </c>
      <c r="G115" s="80">
        <f t="shared" si="10"/>
        <v>216369</v>
      </c>
      <c r="H115" s="80">
        <v>0</v>
      </c>
      <c r="I115" s="80" t="s">
        <v>193</v>
      </c>
      <c r="J115" s="80" t="s">
        <v>191</v>
      </c>
      <c r="K115" s="80" t="s">
        <v>180</v>
      </c>
      <c r="L115" s="80" t="s">
        <v>180</v>
      </c>
      <c r="M115" s="80" t="s">
        <v>34</v>
      </c>
      <c r="N115" s="80"/>
      <c r="O115" s="81">
        <v>8.4999999999999995E-4</v>
      </c>
      <c r="P115" s="81"/>
      <c r="Q115" s="80">
        <f t="shared" si="11"/>
        <v>216360</v>
      </c>
      <c r="R115" s="80"/>
      <c r="S115" s="80" t="s">
        <v>23</v>
      </c>
      <c r="T115" s="80"/>
      <c r="U115" s="80"/>
      <c r="V115" s="80"/>
      <c r="W115" s="80"/>
      <c r="X115" s="80" t="s">
        <v>24</v>
      </c>
      <c r="Y115" s="80" t="s">
        <v>24</v>
      </c>
      <c r="Z115" s="80" t="s">
        <v>97</v>
      </c>
      <c r="AA115" s="80" t="s">
        <v>97</v>
      </c>
      <c r="AF115" s="1">
        <v>6.8544000000000095E-5</v>
      </c>
      <c r="AH115" s="1">
        <v>6.8544000000000095E-5</v>
      </c>
      <c r="AI115" s="1">
        <v>0</v>
      </c>
    </row>
    <row r="116" spans="4:35" ht="15" customHeight="1" x14ac:dyDescent="0.3">
      <c r="D116" s="78" t="s">
        <v>360</v>
      </c>
      <c r="E116" s="80"/>
      <c r="F116" s="80">
        <f t="shared" si="9"/>
        <v>216370</v>
      </c>
      <c r="G116" s="80">
        <f t="shared" si="10"/>
        <v>216379</v>
      </c>
      <c r="H116" s="80">
        <v>0</v>
      </c>
      <c r="I116" s="80" t="s">
        <v>193</v>
      </c>
      <c r="J116" s="80" t="s">
        <v>191</v>
      </c>
      <c r="K116" s="80" t="s">
        <v>180</v>
      </c>
      <c r="L116" s="80" t="s">
        <v>180</v>
      </c>
      <c r="M116" s="80" t="s">
        <v>34</v>
      </c>
      <c r="N116" s="80"/>
      <c r="O116" s="81">
        <v>8.4999999999999995E-4</v>
      </c>
      <c r="P116" s="81"/>
      <c r="Q116" s="80">
        <f t="shared" si="11"/>
        <v>216370</v>
      </c>
      <c r="R116" s="80"/>
      <c r="S116" s="80" t="s">
        <v>23</v>
      </c>
      <c r="T116" s="80"/>
      <c r="U116" s="80"/>
      <c r="V116" s="80"/>
      <c r="W116" s="80"/>
      <c r="X116" s="80" t="s">
        <v>24</v>
      </c>
      <c r="Y116" s="80" t="s">
        <v>24</v>
      </c>
      <c r="Z116" s="80" t="s">
        <v>97</v>
      </c>
      <c r="AA116" s="80" t="s">
        <v>97</v>
      </c>
      <c r="AF116" s="1">
        <v>6.8544000000000095E-5</v>
      </c>
      <c r="AH116" s="1">
        <v>6.8544000000000095E-5</v>
      </c>
      <c r="AI116" s="1">
        <v>0</v>
      </c>
    </row>
    <row r="117" spans="4:35" ht="15" customHeight="1" x14ac:dyDescent="0.3">
      <c r="D117" s="78" t="s">
        <v>361</v>
      </c>
      <c r="E117" s="80"/>
      <c r="F117" s="80">
        <f t="shared" si="9"/>
        <v>216380</v>
      </c>
      <c r="G117" s="80">
        <f t="shared" si="10"/>
        <v>216389</v>
      </c>
      <c r="H117" s="80">
        <v>0</v>
      </c>
      <c r="I117" s="80" t="s">
        <v>193</v>
      </c>
      <c r="J117" s="80" t="s">
        <v>191</v>
      </c>
      <c r="K117" s="80" t="s">
        <v>180</v>
      </c>
      <c r="L117" s="80" t="s">
        <v>180</v>
      </c>
      <c r="M117" s="80" t="s">
        <v>34</v>
      </c>
      <c r="N117" s="80"/>
      <c r="O117" s="81">
        <v>8.4999999999999995E-4</v>
      </c>
      <c r="P117" s="81"/>
      <c r="Q117" s="80">
        <f t="shared" si="11"/>
        <v>216380</v>
      </c>
      <c r="R117" s="80"/>
      <c r="S117" s="80" t="s">
        <v>23</v>
      </c>
      <c r="T117" s="80"/>
      <c r="U117" s="80"/>
      <c r="V117" s="80"/>
      <c r="W117" s="80"/>
      <c r="X117" s="80" t="s">
        <v>24</v>
      </c>
      <c r="Y117" s="80" t="s">
        <v>24</v>
      </c>
      <c r="Z117" s="80" t="s">
        <v>97</v>
      </c>
      <c r="AA117" s="80" t="s">
        <v>97</v>
      </c>
      <c r="AF117" s="1">
        <v>6.8544000000000095E-5</v>
      </c>
      <c r="AH117" s="1">
        <v>6.8544000000000095E-5</v>
      </c>
      <c r="AI117" s="1">
        <v>0</v>
      </c>
    </row>
    <row r="118" spans="4:35" ht="15" customHeight="1" x14ac:dyDescent="0.3">
      <c r="D118" s="78" t="s">
        <v>362</v>
      </c>
      <c r="E118" s="80"/>
      <c r="F118" s="80">
        <f t="shared" si="9"/>
        <v>216390</v>
      </c>
      <c r="G118" s="80">
        <f t="shared" si="10"/>
        <v>216399</v>
      </c>
      <c r="H118" s="80">
        <v>0</v>
      </c>
      <c r="I118" s="80" t="s">
        <v>193</v>
      </c>
      <c r="J118" s="80" t="s">
        <v>191</v>
      </c>
      <c r="K118" s="80" t="s">
        <v>180</v>
      </c>
      <c r="L118" s="80" t="s">
        <v>180</v>
      </c>
      <c r="M118" s="80" t="s">
        <v>34</v>
      </c>
      <c r="N118" s="80"/>
      <c r="O118" s="81">
        <v>8.4999999999999995E-4</v>
      </c>
      <c r="P118" s="81"/>
      <c r="Q118" s="80">
        <f t="shared" si="11"/>
        <v>216390</v>
      </c>
      <c r="R118" s="80"/>
      <c r="S118" s="80" t="s">
        <v>23</v>
      </c>
      <c r="T118" s="80"/>
      <c r="U118" s="80"/>
      <c r="V118" s="80"/>
      <c r="W118" s="80"/>
      <c r="X118" s="80" t="s">
        <v>24</v>
      </c>
      <c r="Y118" s="80" t="s">
        <v>24</v>
      </c>
      <c r="Z118" s="80" t="s">
        <v>97</v>
      </c>
      <c r="AA118" s="80" t="s">
        <v>97</v>
      </c>
      <c r="AF118" s="1">
        <v>6.8544000000000095E-5</v>
      </c>
      <c r="AH118" s="1">
        <v>6.8544000000000095E-5</v>
      </c>
      <c r="AI118" s="1">
        <v>0</v>
      </c>
    </row>
    <row r="119" spans="4:35" ht="15" customHeight="1" x14ac:dyDescent="0.3">
      <c r="D119" s="78" t="s">
        <v>363</v>
      </c>
      <c r="E119" s="80"/>
      <c r="F119" s="80">
        <f t="shared" si="9"/>
        <v>216400</v>
      </c>
      <c r="G119" s="80">
        <f t="shared" si="10"/>
        <v>216409</v>
      </c>
      <c r="H119" s="80">
        <v>0</v>
      </c>
      <c r="I119" s="80" t="s">
        <v>193</v>
      </c>
      <c r="J119" s="80" t="s">
        <v>191</v>
      </c>
      <c r="K119" s="80" t="s">
        <v>180</v>
      </c>
      <c r="L119" s="80" t="s">
        <v>180</v>
      </c>
      <c r="M119" s="80" t="s">
        <v>34</v>
      </c>
      <c r="N119" s="80"/>
      <c r="O119" s="81">
        <v>2.6670000000000001E-3</v>
      </c>
      <c r="P119" s="81"/>
      <c r="Q119" s="80">
        <f t="shared" si="11"/>
        <v>216400</v>
      </c>
      <c r="R119" s="80"/>
      <c r="S119" s="80" t="s">
        <v>23</v>
      </c>
      <c r="T119" s="80"/>
      <c r="U119" s="80"/>
      <c r="V119" s="80"/>
      <c r="W119" s="80"/>
      <c r="X119" s="80" t="s">
        <v>24</v>
      </c>
      <c r="Y119" s="80" t="s">
        <v>24</v>
      </c>
      <c r="Z119" s="80" t="s">
        <v>97</v>
      </c>
      <c r="AA119" s="80" t="s">
        <v>97</v>
      </c>
      <c r="AF119" s="1">
        <v>1.1941549531127988E-3</v>
      </c>
      <c r="AH119" s="1">
        <v>1.1941549531127988E-3</v>
      </c>
      <c r="AI119" s="1">
        <v>0</v>
      </c>
    </row>
    <row r="120" spans="4:35" ht="15" customHeight="1" x14ac:dyDescent="0.3">
      <c r="D120" s="78" t="s">
        <v>364</v>
      </c>
      <c r="E120" s="80"/>
      <c r="F120" s="80">
        <f t="shared" si="9"/>
        <v>216410</v>
      </c>
      <c r="G120" s="80">
        <f t="shared" si="10"/>
        <v>216419</v>
      </c>
      <c r="H120" s="80">
        <v>0</v>
      </c>
      <c r="I120" s="80" t="s">
        <v>193</v>
      </c>
      <c r="J120" s="80" t="s">
        <v>191</v>
      </c>
      <c r="K120" s="80" t="s">
        <v>180</v>
      </c>
      <c r="L120" s="80" t="s">
        <v>180</v>
      </c>
      <c r="M120" s="80" t="s">
        <v>34</v>
      </c>
      <c r="N120" s="80"/>
      <c r="O120" s="81">
        <v>2.6670000000000001E-3</v>
      </c>
      <c r="P120" s="81"/>
      <c r="Q120" s="80">
        <f t="shared" si="11"/>
        <v>216410</v>
      </c>
      <c r="R120" s="80"/>
      <c r="S120" s="80" t="s">
        <v>23</v>
      </c>
      <c r="T120" s="80"/>
      <c r="U120" s="80"/>
      <c r="V120" s="80"/>
      <c r="W120" s="80"/>
      <c r="X120" s="80" t="s">
        <v>24</v>
      </c>
      <c r="Y120" s="80" t="s">
        <v>24</v>
      </c>
      <c r="Z120" s="80" t="s">
        <v>97</v>
      </c>
      <c r="AA120" s="80" t="s">
        <v>97</v>
      </c>
      <c r="AF120" s="1">
        <v>1.1941549531128009E-3</v>
      </c>
      <c r="AH120" s="1">
        <v>1.1941549531128009E-3</v>
      </c>
      <c r="AI120" s="1">
        <v>0</v>
      </c>
    </row>
    <row r="121" spans="4:35" ht="15" customHeight="1" x14ac:dyDescent="0.3">
      <c r="D121" s="78" t="s">
        <v>365</v>
      </c>
      <c r="E121" s="80"/>
      <c r="F121" s="80">
        <f t="shared" si="9"/>
        <v>216420</v>
      </c>
      <c r="G121" s="80">
        <f t="shared" si="10"/>
        <v>216429</v>
      </c>
      <c r="H121" s="80">
        <v>0</v>
      </c>
      <c r="I121" s="80" t="s">
        <v>193</v>
      </c>
      <c r="J121" s="80" t="s">
        <v>191</v>
      </c>
      <c r="K121" s="80" t="s">
        <v>180</v>
      </c>
      <c r="L121" s="80" t="s">
        <v>180</v>
      </c>
      <c r="M121" s="80" t="s">
        <v>34</v>
      </c>
      <c r="N121" s="80"/>
      <c r="O121" s="81">
        <v>2.6670000000000001E-3</v>
      </c>
      <c r="P121" s="81"/>
      <c r="Q121" s="80">
        <f t="shared" si="11"/>
        <v>216420</v>
      </c>
      <c r="R121" s="80"/>
      <c r="S121" s="80" t="s">
        <v>23</v>
      </c>
      <c r="T121" s="80"/>
      <c r="U121" s="80"/>
      <c r="V121" s="80"/>
      <c r="W121" s="80"/>
      <c r="X121" s="80" t="s">
        <v>24</v>
      </c>
      <c r="Y121" s="80" t="s">
        <v>24</v>
      </c>
      <c r="Z121" s="80" t="s">
        <v>97</v>
      </c>
      <c r="AA121" s="80" t="s">
        <v>97</v>
      </c>
      <c r="AF121" s="1">
        <v>1.1941549531127988E-3</v>
      </c>
      <c r="AH121" s="1">
        <v>1.1941549531127988E-3</v>
      </c>
      <c r="AI121" s="1">
        <v>0</v>
      </c>
    </row>
    <row r="122" spans="4:35" ht="15" customHeight="1" x14ac:dyDescent="0.3">
      <c r="D122" s="78" t="s">
        <v>366</v>
      </c>
      <c r="E122" s="80"/>
      <c r="F122" s="80">
        <f t="shared" si="9"/>
        <v>216430</v>
      </c>
      <c r="G122" s="80">
        <f t="shared" si="10"/>
        <v>216439</v>
      </c>
      <c r="H122" s="80">
        <v>0</v>
      </c>
      <c r="I122" s="80" t="s">
        <v>193</v>
      </c>
      <c r="J122" s="80" t="s">
        <v>191</v>
      </c>
      <c r="K122" s="80" t="s">
        <v>180</v>
      </c>
      <c r="L122" s="80" t="s">
        <v>180</v>
      </c>
      <c r="M122" s="80" t="s">
        <v>34</v>
      </c>
      <c r="N122" s="80"/>
      <c r="O122" s="81">
        <v>2.6670000000000001E-3</v>
      </c>
      <c r="P122" s="81"/>
      <c r="Q122" s="80">
        <f t="shared" si="11"/>
        <v>216430</v>
      </c>
      <c r="R122" s="80"/>
      <c r="S122" s="80" t="s">
        <v>23</v>
      </c>
      <c r="T122" s="80"/>
      <c r="U122" s="80"/>
      <c r="V122" s="80"/>
      <c r="W122" s="80"/>
      <c r="X122" s="80" t="s">
        <v>24</v>
      </c>
      <c r="Y122" s="80" t="s">
        <v>24</v>
      </c>
      <c r="Z122" s="80" t="s">
        <v>97</v>
      </c>
      <c r="AA122" s="80" t="s">
        <v>97</v>
      </c>
      <c r="AF122" s="1">
        <v>1.1941549531127988E-3</v>
      </c>
      <c r="AH122" s="1">
        <v>1.1941549531127988E-3</v>
      </c>
      <c r="AI122" s="1">
        <v>0</v>
      </c>
    </row>
    <row r="123" spans="4:35" ht="15" customHeight="1" x14ac:dyDescent="0.3">
      <c r="D123" s="78" t="s">
        <v>367</v>
      </c>
      <c r="E123" s="80"/>
      <c r="F123" s="80">
        <f t="shared" si="9"/>
        <v>216440</v>
      </c>
      <c r="G123" s="80">
        <f t="shared" si="10"/>
        <v>216449</v>
      </c>
      <c r="H123" s="80">
        <v>0</v>
      </c>
      <c r="I123" s="80" t="s">
        <v>193</v>
      </c>
      <c r="J123" s="80" t="s">
        <v>191</v>
      </c>
      <c r="K123" s="80" t="s">
        <v>180</v>
      </c>
      <c r="L123" s="80" t="s">
        <v>180</v>
      </c>
      <c r="M123" s="80" t="s">
        <v>34</v>
      </c>
      <c r="N123" s="80"/>
      <c r="O123" s="81">
        <v>2.333E-3</v>
      </c>
      <c r="P123" s="81"/>
      <c r="Q123" s="80">
        <f t="shared" si="11"/>
        <v>216440</v>
      </c>
      <c r="R123" s="80"/>
      <c r="S123" s="80" t="s">
        <v>23</v>
      </c>
      <c r="T123" s="80"/>
      <c r="U123" s="80"/>
      <c r="V123" s="80"/>
      <c r="W123" s="80"/>
      <c r="X123" s="80" t="s">
        <v>24</v>
      </c>
      <c r="Y123" s="80" t="s">
        <v>24</v>
      </c>
      <c r="Z123" s="80" t="s">
        <v>97</v>
      </c>
      <c r="AA123" s="80" t="s">
        <v>97</v>
      </c>
      <c r="AF123" s="1">
        <v>2.0886800278400006E-3</v>
      </c>
      <c r="AH123" s="1">
        <v>2.0886800278400006E-3</v>
      </c>
      <c r="AI123" s="1">
        <v>0</v>
      </c>
    </row>
    <row r="124" spans="4:35" ht="15" customHeight="1" x14ac:dyDescent="0.3">
      <c r="D124" s="78" t="s">
        <v>368</v>
      </c>
      <c r="E124" s="80"/>
      <c r="F124" s="80">
        <f t="shared" si="9"/>
        <v>216450</v>
      </c>
      <c r="G124" s="80">
        <f t="shared" si="10"/>
        <v>216459</v>
      </c>
      <c r="H124" s="80">
        <v>0</v>
      </c>
      <c r="I124" s="80" t="s">
        <v>193</v>
      </c>
      <c r="J124" s="80" t="s">
        <v>191</v>
      </c>
      <c r="K124" s="80" t="s">
        <v>180</v>
      </c>
      <c r="L124" s="80" t="s">
        <v>180</v>
      </c>
      <c r="M124" s="80" t="s">
        <v>34</v>
      </c>
      <c r="N124" s="80"/>
      <c r="O124" s="81">
        <v>2.333E-3</v>
      </c>
      <c r="P124" s="81"/>
      <c r="Q124" s="80">
        <f t="shared" si="11"/>
        <v>216450</v>
      </c>
      <c r="R124" s="80"/>
      <c r="S124" s="80" t="s">
        <v>23</v>
      </c>
      <c r="T124" s="80"/>
      <c r="U124" s="80"/>
      <c r="V124" s="80"/>
      <c r="W124" s="80"/>
      <c r="X124" s="80" t="s">
        <v>24</v>
      </c>
      <c r="Y124" s="80" t="s">
        <v>24</v>
      </c>
      <c r="Z124" s="80" t="s">
        <v>97</v>
      </c>
      <c r="AA124" s="80" t="s">
        <v>97</v>
      </c>
      <c r="AF124" s="1">
        <v>2.0886800278400006E-3</v>
      </c>
      <c r="AH124" s="1">
        <v>2.0886800278400006E-3</v>
      </c>
      <c r="AI124" s="1">
        <v>0</v>
      </c>
    </row>
    <row r="125" spans="4:35" ht="15" customHeight="1" x14ac:dyDescent="0.3">
      <c r="D125" s="78" t="s">
        <v>369</v>
      </c>
      <c r="E125" s="80"/>
      <c r="F125" s="80">
        <f t="shared" si="9"/>
        <v>216460</v>
      </c>
      <c r="G125" s="80">
        <f t="shared" si="10"/>
        <v>216469</v>
      </c>
      <c r="H125" s="80">
        <v>0</v>
      </c>
      <c r="I125" s="80" t="s">
        <v>193</v>
      </c>
      <c r="J125" s="80" t="s">
        <v>191</v>
      </c>
      <c r="K125" s="80" t="s">
        <v>180</v>
      </c>
      <c r="L125" s="80" t="s">
        <v>180</v>
      </c>
      <c r="M125" s="80" t="s">
        <v>34</v>
      </c>
      <c r="N125" s="80"/>
      <c r="O125" s="81">
        <v>2.333E-3</v>
      </c>
      <c r="P125" s="81"/>
      <c r="Q125" s="80">
        <f t="shared" si="11"/>
        <v>216460</v>
      </c>
      <c r="R125" s="80"/>
      <c r="S125" s="80" t="s">
        <v>23</v>
      </c>
      <c r="T125" s="80"/>
      <c r="U125" s="80"/>
      <c r="V125" s="80"/>
      <c r="W125" s="80"/>
      <c r="X125" s="80" t="s">
        <v>24</v>
      </c>
      <c r="Y125" s="80" t="s">
        <v>24</v>
      </c>
      <c r="Z125" s="80" t="s">
        <v>97</v>
      </c>
      <c r="AA125" s="80" t="s">
        <v>97</v>
      </c>
      <c r="AF125" s="1">
        <v>2.0886800278399993E-3</v>
      </c>
      <c r="AH125" s="1">
        <v>2.0886800278399993E-3</v>
      </c>
      <c r="AI125" s="1">
        <v>0</v>
      </c>
    </row>
    <row r="126" spans="4:35" ht="15" customHeight="1" x14ac:dyDescent="0.3">
      <c r="D126" s="78" t="s">
        <v>370</v>
      </c>
      <c r="E126" s="80"/>
      <c r="F126" s="80">
        <f t="shared" si="9"/>
        <v>216470</v>
      </c>
      <c r="G126" s="80">
        <f t="shared" si="10"/>
        <v>216479</v>
      </c>
      <c r="H126" s="80">
        <v>0</v>
      </c>
      <c r="I126" s="80" t="s">
        <v>193</v>
      </c>
      <c r="J126" s="80" t="s">
        <v>191</v>
      </c>
      <c r="K126" s="80" t="s">
        <v>180</v>
      </c>
      <c r="L126" s="80" t="s">
        <v>180</v>
      </c>
      <c r="M126" s="80" t="s">
        <v>34</v>
      </c>
      <c r="N126" s="80"/>
      <c r="O126" s="81">
        <v>2.333E-3</v>
      </c>
      <c r="P126" s="81"/>
      <c r="Q126" s="80">
        <f t="shared" si="11"/>
        <v>216470</v>
      </c>
      <c r="R126" s="80"/>
      <c r="S126" s="80" t="s">
        <v>23</v>
      </c>
      <c r="T126" s="80"/>
      <c r="U126" s="80"/>
      <c r="V126" s="80"/>
      <c r="W126" s="80"/>
      <c r="X126" s="80" t="s">
        <v>24</v>
      </c>
      <c r="Y126" s="80" t="s">
        <v>24</v>
      </c>
      <c r="Z126" s="80" t="s">
        <v>97</v>
      </c>
      <c r="AA126" s="80" t="s">
        <v>97</v>
      </c>
      <c r="AF126" s="1">
        <v>2.0886800278399984E-3</v>
      </c>
      <c r="AH126" s="1">
        <v>2.0886800278399984E-3</v>
      </c>
      <c r="AI126" s="1">
        <v>0</v>
      </c>
    </row>
    <row r="127" spans="4:35" ht="15" customHeight="1" x14ac:dyDescent="0.3">
      <c r="D127" s="78" t="s">
        <v>371</v>
      </c>
      <c r="E127" s="80"/>
      <c r="F127" s="80">
        <f t="shared" si="9"/>
        <v>216480</v>
      </c>
      <c r="G127" s="80">
        <f t="shared" si="10"/>
        <v>216489</v>
      </c>
      <c r="H127" s="80">
        <v>0</v>
      </c>
      <c r="I127" s="80" t="s">
        <v>193</v>
      </c>
      <c r="J127" s="80" t="s">
        <v>191</v>
      </c>
      <c r="K127" s="80" t="s">
        <v>180</v>
      </c>
      <c r="L127" s="80" t="s">
        <v>180</v>
      </c>
      <c r="M127" s="80" t="s">
        <v>34</v>
      </c>
      <c r="N127" s="80"/>
      <c r="O127" s="81">
        <v>2.333E-3</v>
      </c>
      <c r="P127" s="81"/>
      <c r="Q127" s="80">
        <f t="shared" si="11"/>
        <v>216480</v>
      </c>
      <c r="R127" s="80"/>
      <c r="S127" s="80" t="s">
        <v>23</v>
      </c>
      <c r="T127" s="80"/>
      <c r="U127" s="80"/>
      <c r="V127" s="80"/>
      <c r="W127" s="80"/>
      <c r="X127" s="80" t="s">
        <v>24</v>
      </c>
      <c r="Y127" s="80" t="s">
        <v>24</v>
      </c>
      <c r="Z127" s="80" t="s">
        <v>97</v>
      </c>
      <c r="AA127" s="80" t="s">
        <v>97</v>
      </c>
      <c r="AF127" s="1">
        <v>2.0886800278400006E-3</v>
      </c>
      <c r="AH127" s="1">
        <v>2.0886800278400006E-3</v>
      </c>
      <c r="AI127" s="1">
        <v>0</v>
      </c>
    </row>
    <row r="128" spans="4:35" ht="15" customHeight="1" x14ac:dyDescent="0.3">
      <c r="D128" s="78" t="s">
        <v>372</v>
      </c>
      <c r="E128" s="80"/>
      <c r="F128" s="80">
        <f t="shared" ref="F128:F134" si="12">G127+1</f>
        <v>216490</v>
      </c>
      <c r="G128" s="80">
        <f t="shared" ref="G128:G134" si="13">F128+9</f>
        <v>216499</v>
      </c>
      <c r="H128" s="80">
        <v>0</v>
      </c>
      <c r="I128" s="80" t="s">
        <v>193</v>
      </c>
      <c r="J128" s="80" t="s">
        <v>191</v>
      </c>
      <c r="K128" s="80" t="s">
        <v>180</v>
      </c>
      <c r="L128" s="80" t="s">
        <v>180</v>
      </c>
      <c r="M128" s="80" t="s">
        <v>34</v>
      </c>
      <c r="N128" s="80"/>
      <c r="O128" s="81">
        <v>2.1800000000000001E-3</v>
      </c>
      <c r="P128" s="81"/>
      <c r="Q128" s="80">
        <f t="shared" ref="Q128:Q134" si="14">F128</f>
        <v>216490</v>
      </c>
      <c r="R128" s="80"/>
      <c r="S128" s="80" t="s">
        <v>23</v>
      </c>
      <c r="T128" s="80"/>
      <c r="U128" s="80"/>
      <c r="V128" s="80"/>
      <c r="W128" s="80"/>
      <c r="X128" s="80" t="s">
        <v>24</v>
      </c>
      <c r="Y128" s="80" t="s">
        <v>24</v>
      </c>
      <c r="Z128" s="80" t="s">
        <v>97</v>
      </c>
      <c r="AA128" s="80" t="s">
        <v>97</v>
      </c>
      <c r="AF128" s="1">
        <v>1.2932862207999996E-3</v>
      </c>
      <c r="AH128" s="1">
        <v>1.2932862207999996E-3</v>
      </c>
      <c r="AI128" s="1">
        <v>0</v>
      </c>
    </row>
    <row r="129" spans="4:35" ht="15" customHeight="1" x14ac:dyDescent="0.3">
      <c r="D129" s="78" t="s">
        <v>373</v>
      </c>
      <c r="E129" s="80"/>
      <c r="F129" s="80">
        <f t="shared" si="12"/>
        <v>216500</v>
      </c>
      <c r="G129" s="80">
        <f t="shared" si="13"/>
        <v>216509</v>
      </c>
      <c r="H129" s="80">
        <v>0</v>
      </c>
      <c r="I129" s="80" t="s">
        <v>193</v>
      </c>
      <c r="J129" s="80" t="s">
        <v>191</v>
      </c>
      <c r="K129" s="80" t="s">
        <v>180</v>
      </c>
      <c r="L129" s="80" t="s">
        <v>180</v>
      </c>
      <c r="M129" s="80" t="s">
        <v>34</v>
      </c>
      <c r="N129" s="80"/>
      <c r="O129" s="81">
        <v>2.1800000000000001E-3</v>
      </c>
      <c r="P129" s="81"/>
      <c r="Q129" s="80">
        <f t="shared" si="14"/>
        <v>216500</v>
      </c>
      <c r="R129" s="80"/>
      <c r="S129" s="80" t="s">
        <v>23</v>
      </c>
      <c r="T129" s="80"/>
      <c r="U129" s="80"/>
      <c r="V129" s="80"/>
      <c r="W129" s="80"/>
      <c r="X129" s="80" t="s">
        <v>24</v>
      </c>
      <c r="Y129" s="80" t="s">
        <v>24</v>
      </c>
      <c r="Z129" s="80" t="s">
        <v>97</v>
      </c>
      <c r="AA129" s="80" t="s">
        <v>97</v>
      </c>
      <c r="AF129" s="1">
        <v>1.2932862207999996E-3</v>
      </c>
      <c r="AH129" s="1">
        <v>1.2932862207999996E-3</v>
      </c>
      <c r="AI129" s="1">
        <v>0</v>
      </c>
    </row>
    <row r="130" spans="4:35" ht="15" customHeight="1" x14ac:dyDescent="0.3">
      <c r="D130" s="78" t="s">
        <v>374</v>
      </c>
      <c r="E130" s="80"/>
      <c r="F130" s="80">
        <f t="shared" si="12"/>
        <v>216510</v>
      </c>
      <c r="G130" s="80">
        <f t="shared" si="13"/>
        <v>216519</v>
      </c>
      <c r="H130" s="80">
        <v>0</v>
      </c>
      <c r="I130" s="80" t="s">
        <v>193</v>
      </c>
      <c r="J130" s="80" t="s">
        <v>191</v>
      </c>
      <c r="K130" s="80" t="s">
        <v>180</v>
      </c>
      <c r="L130" s="80" t="s">
        <v>180</v>
      </c>
      <c r="M130" s="80" t="s">
        <v>34</v>
      </c>
      <c r="N130" s="80"/>
      <c r="O130" s="81">
        <v>2.1800000000000001E-3</v>
      </c>
      <c r="P130" s="81"/>
      <c r="Q130" s="80">
        <f t="shared" si="14"/>
        <v>216510</v>
      </c>
      <c r="R130" s="80"/>
      <c r="S130" s="80" t="s">
        <v>23</v>
      </c>
      <c r="T130" s="80"/>
      <c r="U130" s="80"/>
      <c r="V130" s="80"/>
      <c r="W130" s="80"/>
      <c r="X130" s="80" t="s">
        <v>24</v>
      </c>
      <c r="Y130" s="80" t="s">
        <v>24</v>
      </c>
      <c r="Z130" s="80" t="s">
        <v>97</v>
      </c>
      <c r="AA130" s="80" t="s">
        <v>97</v>
      </c>
      <c r="AF130" s="1">
        <v>1.2932862207999996E-3</v>
      </c>
      <c r="AH130" s="1">
        <v>1.2932862207999996E-3</v>
      </c>
      <c r="AI130" s="1">
        <v>0</v>
      </c>
    </row>
    <row r="131" spans="4:35" ht="15" customHeight="1" x14ac:dyDescent="0.3">
      <c r="D131" s="78" t="s">
        <v>375</v>
      </c>
      <c r="E131" s="80"/>
      <c r="F131" s="80">
        <f t="shared" si="12"/>
        <v>216520</v>
      </c>
      <c r="G131" s="80">
        <f t="shared" si="13"/>
        <v>216529</v>
      </c>
      <c r="H131" s="80">
        <v>0</v>
      </c>
      <c r="I131" s="80" t="s">
        <v>193</v>
      </c>
      <c r="J131" s="80" t="s">
        <v>191</v>
      </c>
      <c r="K131" s="80" t="s">
        <v>180</v>
      </c>
      <c r="L131" s="80" t="s">
        <v>180</v>
      </c>
      <c r="M131" s="80" t="s">
        <v>34</v>
      </c>
      <c r="N131" s="80"/>
      <c r="O131" s="81">
        <v>1.7799999999999999E-3</v>
      </c>
      <c r="P131" s="81"/>
      <c r="Q131" s="80">
        <f t="shared" si="14"/>
        <v>216520</v>
      </c>
      <c r="R131" s="80"/>
      <c r="S131" s="80" t="s">
        <v>23</v>
      </c>
      <c r="T131" s="80"/>
      <c r="U131" s="80"/>
      <c r="V131" s="80"/>
      <c r="W131" s="80"/>
      <c r="X131" s="80" t="s">
        <v>24</v>
      </c>
      <c r="Y131" s="80" t="s">
        <v>24</v>
      </c>
      <c r="Z131" s="80" t="s">
        <v>97</v>
      </c>
      <c r="AA131" s="80" t="s">
        <v>97</v>
      </c>
      <c r="AF131" s="1">
        <v>9.1901471199999955E-4</v>
      </c>
      <c r="AH131" s="1">
        <v>9.1901471199999955E-4</v>
      </c>
      <c r="AI131" s="1">
        <v>0</v>
      </c>
    </row>
    <row r="132" spans="4:35" ht="15" customHeight="1" x14ac:dyDescent="0.3">
      <c r="D132" s="78" t="s">
        <v>376</v>
      </c>
      <c r="E132" s="80"/>
      <c r="F132" s="80">
        <f t="shared" si="12"/>
        <v>216530</v>
      </c>
      <c r="G132" s="80">
        <f t="shared" si="13"/>
        <v>216539</v>
      </c>
      <c r="H132" s="80">
        <v>0</v>
      </c>
      <c r="I132" s="80" t="s">
        <v>193</v>
      </c>
      <c r="J132" s="80" t="s">
        <v>191</v>
      </c>
      <c r="K132" s="80" t="s">
        <v>180</v>
      </c>
      <c r="L132" s="80" t="s">
        <v>180</v>
      </c>
      <c r="M132" s="80" t="s">
        <v>34</v>
      </c>
      <c r="N132" s="80"/>
      <c r="O132" s="81">
        <v>1.7799999999999999E-3</v>
      </c>
      <c r="P132" s="81"/>
      <c r="Q132" s="80">
        <f t="shared" si="14"/>
        <v>216530</v>
      </c>
      <c r="R132" s="80"/>
      <c r="S132" s="80" t="s">
        <v>23</v>
      </c>
      <c r="T132" s="80"/>
      <c r="U132" s="80"/>
      <c r="V132" s="80"/>
      <c r="W132" s="80"/>
      <c r="X132" s="80" t="s">
        <v>24</v>
      </c>
      <c r="Y132" s="80" t="s">
        <v>24</v>
      </c>
      <c r="Z132" s="80" t="s">
        <v>97</v>
      </c>
      <c r="AA132" s="80" t="s">
        <v>97</v>
      </c>
      <c r="AF132" s="1">
        <v>9.1901471199999846E-4</v>
      </c>
      <c r="AH132" s="1">
        <v>9.1901471199999846E-4</v>
      </c>
      <c r="AI132" s="1">
        <v>0</v>
      </c>
    </row>
    <row r="133" spans="4:35" ht="15" customHeight="1" x14ac:dyDescent="0.3">
      <c r="D133" s="78" t="s">
        <v>377</v>
      </c>
      <c r="E133" s="80"/>
      <c r="F133" s="80">
        <f t="shared" si="12"/>
        <v>216540</v>
      </c>
      <c r="G133" s="80">
        <f t="shared" si="13"/>
        <v>216549</v>
      </c>
      <c r="H133" s="80">
        <v>0</v>
      </c>
      <c r="I133" s="80" t="s">
        <v>193</v>
      </c>
      <c r="J133" s="80" t="s">
        <v>191</v>
      </c>
      <c r="K133" s="80" t="s">
        <v>180</v>
      </c>
      <c r="L133" s="80" t="s">
        <v>180</v>
      </c>
      <c r="M133" s="80" t="s">
        <v>34</v>
      </c>
      <c r="N133" s="80"/>
      <c r="O133" s="81">
        <v>1.7799999999999999E-3</v>
      </c>
      <c r="P133" s="81"/>
      <c r="Q133" s="80">
        <f t="shared" si="14"/>
        <v>216540</v>
      </c>
      <c r="R133" s="80"/>
      <c r="S133" s="80" t="s">
        <v>23</v>
      </c>
      <c r="T133" s="80"/>
      <c r="U133" s="80"/>
      <c r="V133" s="80"/>
      <c r="W133" s="80"/>
      <c r="X133" s="80" t="s">
        <v>24</v>
      </c>
      <c r="Y133" s="80" t="s">
        <v>24</v>
      </c>
      <c r="Z133" s="80" t="s">
        <v>97</v>
      </c>
      <c r="AA133" s="80" t="s">
        <v>97</v>
      </c>
      <c r="AF133" s="1">
        <v>9.1901471199999955E-4</v>
      </c>
      <c r="AH133" s="1">
        <v>9.1901471199999955E-4</v>
      </c>
      <c r="AI133" s="1">
        <v>0</v>
      </c>
    </row>
    <row r="134" spans="4:35" ht="15" customHeight="1" x14ac:dyDescent="0.3">
      <c r="D134" s="78" t="s">
        <v>378</v>
      </c>
      <c r="E134" s="80"/>
      <c r="F134" s="80">
        <f t="shared" si="12"/>
        <v>216550</v>
      </c>
      <c r="G134" s="80">
        <f t="shared" si="13"/>
        <v>216559</v>
      </c>
      <c r="H134" s="80">
        <v>0</v>
      </c>
      <c r="I134" s="80" t="s">
        <v>193</v>
      </c>
      <c r="J134" s="80" t="s">
        <v>191</v>
      </c>
      <c r="K134" s="80" t="s">
        <v>180</v>
      </c>
      <c r="L134" s="80" t="s">
        <v>180</v>
      </c>
      <c r="M134" s="80" t="s">
        <v>34</v>
      </c>
      <c r="N134" s="80"/>
      <c r="O134" s="81">
        <v>2.1589999999999999E-3</v>
      </c>
      <c r="P134" s="81"/>
      <c r="Q134" s="80">
        <f t="shared" si="14"/>
        <v>216550</v>
      </c>
      <c r="R134" s="80"/>
      <c r="S134" s="80" t="s">
        <v>23</v>
      </c>
      <c r="T134" s="80"/>
      <c r="U134" s="80"/>
      <c r="V134" s="80"/>
      <c r="W134" s="80"/>
      <c r="X134" s="80" t="s">
        <v>24</v>
      </c>
      <c r="Y134" s="80" t="s">
        <v>24</v>
      </c>
      <c r="Z134" s="80" t="s">
        <v>97</v>
      </c>
      <c r="AA134" s="80" t="s">
        <v>97</v>
      </c>
      <c r="AF134" s="1">
        <v>7.4366647913599675E-4</v>
      </c>
      <c r="AH134" s="1">
        <v>7.4366647913599675E-4</v>
      </c>
      <c r="AI134" s="1">
        <v>0</v>
      </c>
    </row>
    <row r="135" spans="4:35" ht="15" customHeight="1" x14ac:dyDescent="0.3">
      <c r="D135" s="78" t="s">
        <v>379</v>
      </c>
      <c r="E135" s="80"/>
      <c r="F135" s="80">
        <f>G134+1</f>
        <v>216560</v>
      </c>
      <c r="G135" s="80">
        <f>F135+9</f>
        <v>216569</v>
      </c>
      <c r="H135" s="80">
        <v>0</v>
      </c>
      <c r="I135" s="80" t="s">
        <v>193</v>
      </c>
      <c r="J135" s="80" t="s">
        <v>191</v>
      </c>
      <c r="K135" s="80" t="s">
        <v>180</v>
      </c>
      <c r="L135" s="80" t="s">
        <v>180</v>
      </c>
      <c r="M135" s="80" t="s">
        <v>34</v>
      </c>
      <c r="N135" s="80"/>
      <c r="O135" s="81">
        <v>4.5999999999999999E-3</v>
      </c>
      <c r="P135" s="81"/>
      <c r="Q135" s="80">
        <f>F135</f>
        <v>216560</v>
      </c>
      <c r="R135" s="80"/>
      <c r="S135" s="80" t="s">
        <v>23</v>
      </c>
      <c r="T135" s="80"/>
      <c r="U135" s="80"/>
      <c r="V135" s="80"/>
      <c r="W135" s="80"/>
      <c r="X135" s="80" t="s">
        <v>24</v>
      </c>
      <c r="Y135" s="80" t="s">
        <v>24</v>
      </c>
      <c r="Z135" s="80" t="s">
        <v>97</v>
      </c>
      <c r="AA135" s="80" t="s">
        <v>97</v>
      </c>
      <c r="AF135" s="1">
        <v>6.8691615999999928E-3</v>
      </c>
      <c r="AH135" s="1">
        <v>6.8691615999999928E-3</v>
      </c>
      <c r="AI135" s="1">
        <v>0</v>
      </c>
    </row>
  </sheetData>
  <phoneticPr fontId="23" type="noConversion"/>
  <dataValidations count="1">
    <dataValidation type="list" allowBlank="1" showInputMessage="1" showErrorMessage="1" sqref="T81:U81 T4:U12 T83:U135 T70:U79 T16:U68 T14:U14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OPTICAL!$A$2:$A$33</xm:f>
          </x14:formula1>
          <xm:sqref>K1:L2 K136:L1048576 K83:L85 K16:L18 K69:L81 K4:L14</xm:sqref>
        </x14:dataValidation>
        <x14:dataValidation type="list" allowBlank="1" showInputMessage="1" showErrorMessage="1" xr:uid="{00000000-0002-0000-0000-000002000000}">
          <x14:formula1>
            <xm:f>Settings!$B$2:$B$4</xm:f>
          </x14:formula1>
          <xm:sqref>S1:S2 S136:S1048576 S83:S85 S16:S18 S69:S81 S4:S14</xm:sqref>
        </x14:dataValidation>
        <x14:dataValidation type="list" allowBlank="1" showErrorMessage="1" errorTitle="Ungültig!" error="Ungültig!" xr:uid="{00000000-0002-0000-0000-000003000000}">
          <x14:formula1>
            <xm:f>Settings!$C$2:$C$4</xm:f>
          </x14:formula1>
          <xm:sqref>X1:Y2 X136:Y1048576 X83:Y85 X16:Y18 X69:Y81 X4:Y14</xm:sqref>
        </x14:dataValidation>
        <x14:dataValidation type="list" allowBlank="1" showErrorMessage="1" errorTitle="Ungültig!" error="Ungültig!" xr:uid="{00000000-0002-0000-0000-000004000000}">
          <x14:formula1>
            <xm:f>Settings!$D$2:$D$31</xm:f>
          </x14:formula1>
          <xm:sqref>Z1:AA2 Z136:AA1048576 Z83:AA85 Z16:AA18 Z69:AA81 Z4:AA14</xm:sqref>
        </x14:dataValidation>
        <x14:dataValidation type="list" allowBlank="1" showErrorMessage="1" errorTitle="Ungültig!" error="Ungültig!" xr:uid="{00000000-0002-0000-0000-000005000000}">
          <x14:formula1>
            <xm:f>Settings!$A$2:$A$5</xm:f>
          </x14:formula1>
          <xm:sqref>I20:J68 I87:J135 I4:J14 I16:J18 I70:J81 I83:J85</xm:sqref>
        </x14:dataValidation>
        <x14:dataValidation type="list" allowBlank="1" showInputMessage="1" showErrorMessage="1" xr:uid="{00000000-0002-0000-0000-000006000000}">
          <x14:formula1>
            <xm:f>BULK!$A$2:$A$31</xm:f>
          </x14:formula1>
          <xm:sqref>M1:N2 M81:N81 M136:N1048576 M83:N85 M16:N18 M4:N12 M80 M69:N79 M13 M14:N14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18" sqref="B18"/>
    </sheetView>
  </sheetViews>
  <sheetFormatPr defaultColWidth="11.44140625" defaultRowHeight="15" customHeight="1" x14ac:dyDescent="0.25"/>
  <cols>
    <col min="1" max="1" width="15.33203125" style="11" bestFit="1" customWidth="1"/>
    <col min="2" max="2" width="18.6640625" style="8" bestFit="1" customWidth="1"/>
    <col min="3" max="3" width="24.88671875" style="8" bestFit="1" customWidth="1"/>
    <col min="4" max="4" width="32.88671875" style="8" bestFit="1" customWidth="1"/>
    <col min="5" max="5" width="11.44140625" style="6"/>
    <col min="6" max="6" width="94" style="6" bestFit="1" customWidth="1"/>
    <col min="7" max="16384" width="11.44140625" style="6"/>
  </cols>
  <sheetData>
    <row r="1" spans="1:6" ht="15" customHeight="1" x14ac:dyDescent="0.3">
      <c r="A1" s="4" t="s">
        <v>27</v>
      </c>
      <c r="B1" s="5" t="s">
        <v>28</v>
      </c>
      <c r="C1" s="5" t="s">
        <v>231</v>
      </c>
      <c r="D1" s="5" t="s">
        <v>29</v>
      </c>
      <c r="F1" s="5" t="s">
        <v>30</v>
      </c>
    </row>
    <row r="2" spans="1:6" ht="15" customHeight="1" x14ac:dyDescent="0.25">
      <c r="A2" s="62" t="s">
        <v>31</v>
      </c>
      <c r="B2" s="110">
        <v>2070</v>
      </c>
      <c r="C2" s="110">
        <v>1465</v>
      </c>
      <c r="D2" s="110">
        <v>210</v>
      </c>
      <c r="F2" s="7" t="s">
        <v>32</v>
      </c>
    </row>
    <row r="3" spans="1:6" ht="15" customHeight="1" x14ac:dyDescent="0.3">
      <c r="A3" s="62" t="s">
        <v>212</v>
      </c>
      <c r="B3" s="63">
        <v>2700</v>
      </c>
      <c r="C3" s="63">
        <v>896</v>
      </c>
      <c r="D3" s="63">
        <v>167</v>
      </c>
      <c r="F3" s="71" t="s">
        <v>211</v>
      </c>
    </row>
    <row r="4" spans="1:6" ht="15" customHeight="1" x14ac:dyDescent="0.25">
      <c r="A4" s="62" t="s">
        <v>33</v>
      </c>
      <c r="B4" s="63">
        <v>2700</v>
      </c>
      <c r="C4" s="63">
        <v>900</v>
      </c>
      <c r="D4" s="63">
        <v>200</v>
      </c>
      <c r="F4" s="7" t="s">
        <v>32</v>
      </c>
    </row>
    <row r="5" spans="1:6" ht="15" customHeight="1" x14ac:dyDescent="0.25">
      <c r="A5" s="62" t="s">
        <v>34</v>
      </c>
      <c r="B5" s="63">
        <v>2800</v>
      </c>
      <c r="C5" s="63">
        <v>960</v>
      </c>
      <c r="D5" s="63">
        <v>125</v>
      </c>
      <c r="F5" s="7" t="s">
        <v>32</v>
      </c>
    </row>
    <row r="6" spans="1:6" ht="15" customHeight="1" x14ac:dyDescent="0.25">
      <c r="A6" s="62" t="s">
        <v>195</v>
      </c>
      <c r="B6" s="63">
        <v>3000</v>
      </c>
      <c r="C6" s="63">
        <v>870</v>
      </c>
      <c r="D6" s="63">
        <v>140</v>
      </c>
      <c r="F6" s="7" t="s">
        <v>196</v>
      </c>
    </row>
    <row r="7" spans="1:6" ht="15" customHeight="1" x14ac:dyDescent="0.25">
      <c r="A7" s="62" t="s">
        <v>197</v>
      </c>
      <c r="B7" s="63">
        <v>2700</v>
      </c>
      <c r="C7" s="63">
        <v>896</v>
      </c>
      <c r="D7" s="63">
        <v>170</v>
      </c>
      <c r="F7" s="7" t="s">
        <v>198</v>
      </c>
    </row>
    <row r="8" spans="1:6" ht="15" customHeight="1" x14ac:dyDescent="0.25">
      <c r="A8" s="62" t="s">
        <v>35</v>
      </c>
      <c r="B8" s="63">
        <v>2540</v>
      </c>
      <c r="C8" s="63">
        <v>850</v>
      </c>
      <c r="D8" s="63">
        <v>135</v>
      </c>
      <c r="F8" s="7" t="s">
        <v>32</v>
      </c>
    </row>
    <row r="9" spans="1:6" ht="15" customHeight="1" x14ac:dyDescent="0.25">
      <c r="A9" s="62" t="s">
        <v>36</v>
      </c>
      <c r="B9" s="63">
        <v>2530</v>
      </c>
      <c r="C9" s="63">
        <v>850</v>
      </c>
      <c r="D9" s="63">
        <v>125</v>
      </c>
      <c r="F9" s="7" t="s">
        <v>37</v>
      </c>
    </row>
    <row r="10" spans="1:6" ht="15" customHeight="1" x14ac:dyDescent="0.25">
      <c r="A10" s="62" t="s">
        <v>41</v>
      </c>
      <c r="B10" s="63">
        <v>7700</v>
      </c>
      <c r="C10" s="63">
        <v>460</v>
      </c>
      <c r="D10" s="63">
        <v>24</v>
      </c>
      <c r="F10" s="7" t="s">
        <v>40</v>
      </c>
    </row>
    <row r="11" spans="1:6" ht="15" customHeight="1" x14ac:dyDescent="0.25">
      <c r="A11" s="62" t="s">
        <v>38</v>
      </c>
      <c r="B11" s="63">
        <v>7720</v>
      </c>
      <c r="C11" s="63">
        <v>430</v>
      </c>
      <c r="D11" s="63">
        <v>14</v>
      </c>
      <c r="F11" s="7" t="s">
        <v>32</v>
      </c>
    </row>
    <row r="12" spans="1:6" ht="15" customHeight="1" x14ac:dyDescent="0.25">
      <c r="A12" s="62" t="s">
        <v>39</v>
      </c>
      <c r="B12" s="63">
        <v>7700</v>
      </c>
      <c r="C12" s="63">
        <v>430</v>
      </c>
      <c r="D12" s="63">
        <v>15.9</v>
      </c>
      <c r="F12" s="7" t="s">
        <v>40</v>
      </c>
    </row>
    <row r="13" spans="1:6" ht="15" customHeight="1" x14ac:dyDescent="0.25">
      <c r="A13" s="62" t="s">
        <v>199</v>
      </c>
      <c r="B13" s="63">
        <v>7650</v>
      </c>
      <c r="C13" s="63">
        <v>450</v>
      </c>
      <c r="D13" s="63">
        <v>24.2</v>
      </c>
      <c r="F13" s="7" t="s">
        <v>200</v>
      </c>
    </row>
    <row r="14" spans="1:6" ht="15" customHeight="1" x14ac:dyDescent="0.25">
      <c r="A14" s="62" t="s">
        <v>42</v>
      </c>
      <c r="B14" s="63">
        <v>8000</v>
      </c>
      <c r="C14" s="63">
        <v>500</v>
      </c>
      <c r="D14" s="63">
        <v>16.2</v>
      </c>
      <c r="F14" s="7" t="s">
        <v>40</v>
      </c>
    </row>
    <row r="15" spans="1:6" ht="15" customHeight="1" x14ac:dyDescent="0.25">
      <c r="A15" s="62" t="s">
        <v>43</v>
      </c>
      <c r="B15" s="63">
        <v>1900</v>
      </c>
      <c r="C15" s="63">
        <v>600</v>
      </c>
      <c r="D15" s="63">
        <v>0.3</v>
      </c>
      <c r="F15" s="7" t="s">
        <v>40</v>
      </c>
    </row>
    <row r="16" spans="1:6" ht="15" customHeight="1" x14ac:dyDescent="0.25">
      <c r="A16" s="62" t="s">
        <v>44</v>
      </c>
      <c r="B16" s="63">
        <v>4430</v>
      </c>
      <c r="C16" s="63">
        <v>526.29999999999995</v>
      </c>
      <c r="D16" s="63">
        <v>6.7</v>
      </c>
      <c r="F16" s="7" t="s">
        <v>45</v>
      </c>
    </row>
    <row r="17" spans="1:6" ht="15" customHeight="1" x14ac:dyDescent="0.25">
      <c r="A17" s="62" t="s">
        <v>46</v>
      </c>
      <c r="B17" s="63">
        <v>8300</v>
      </c>
      <c r="C17" s="63">
        <v>420</v>
      </c>
      <c r="D17" s="63">
        <v>125</v>
      </c>
      <c r="F17" s="7" t="s">
        <v>47</v>
      </c>
    </row>
    <row r="18" spans="1:6" ht="15" customHeight="1" x14ac:dyDescent="0.3">
      <c r="A18" s="111" t="s">
        <v>244</v>
      </c>
      <c r="B18" s="112">
        <v>2230</v>
      </c>
      <c r="C18" s="112">
        <v>703</v>
      </c>
      <c r="D18" s="112">
        <v>1.4</v>
      </c>
      <c r="F18" s="7"/>
    </row>
    <row r="19" spans="1:6" ht="15" customHeight="1" x14ac:dyDescent="0.3">
      <c r="A19" s="111" t="s">
        <v>264</v>
      </c>
      <c r="B19" s="112">
        <v>6189</v>
      </c>
      <c r="C19" s="112">
        <v>478</v>
      </c>
      <c r="D19" s="112">
        <v>97.3</v>
      </c>
      <c r="F19" s="7" t="s">
        <v>262</v>
      </c>
    </row>
    <row r="20" spans="1:6" ht="15" customHeight="1" x14ac:dyDescent="0.3">
      <c r="A20" s="111" t="s">
        <v>263</v>
      </c>
      <c r="B20" s="112">
        <v>5653</v>
      </c>
      <c r="C20" s="112">
        <v>505</v>
      </c>
      <c r="D20" s="112">
        <v>103.92</v>
      </c>
      <c r="F20" s="7" t="s">
        <v>262</v>
      </c>
    </row>
    <row r="21" spans="1:6" ht="15" customHeight="1" x14ac:dyDescent="0.3">
      <c r="A21" s="111" t="s">
        <v>266</v>
      </c>
      <c r="B21" s="112">
        <v>5653</v>
      </c>
      <c r="C21" s="112">
        <v>505</v>
      </c>
      <c r="D21" s="112">
        <v>103.92</v>
      </c>
      <c r="F21" s="7" t="s">
        <v>262</v>
      </c>
    </row>
    <row r="22" spans="1:6" ht="15" customHeight="1" x14ac:dyDescent="0.3">
      <c r="A22" s="111" t="s">
        <v>265</v>
      </c>
      <c r="B22" s="112">
        <v>6189</v>
      </c>
      <c r="C22" s="112">
        <v>478</v>
      </c>
      <c r="D22" s="112">
        <v>97.3</v>
      </c>
      <c r="F22" s="7" t="s">
        <v>262</v>
      </c>
    </row>
    <row r="23" spans="1:6" ht="15" customHeight="1" x14ac:dyDescent="0.3">
      <c r="A23" s="111" t="s">
        <v>267</v>
      </c>
      <c r="B23" s="112">
        <v>5653</v>
      </c>
      <c r="C23" s="112">
        <v>505</v>
      </c>
      <c r="D23" s="112">
        <v>103.92</v>
      </c>
      <c r="F23" s="7" t="s">
        <v>262</v>
      </c>
    </row>
    <row r="24" spans="1:6" ht="15" customHeight="1" x14ac:dyDescent="0.25">
      <c r="A24" s="7" t="s">
        <v>48</v>
      </c>
      <c r="B24" s="63">
        <v>1320</v>
      </c>
      <c r="C24" s="63">
        <v>2160</v>
      </c>
      <c r="D24" s="63">
        <v>0.25</v>
      </c>
      <c r="F24" s="7" t="s">
        <v>49</v>
      </c>
    </row>
    <row r="25" spans="1:6" ht="15" customHeight="1" x14ac:dyDescent="0.25">
      <c r="A25" s="62" t="s">
        <v>50</v>
      </c>
      <c r="B25" s="63">
        <v>1920</v>
      </c>
      <c r="C25" s="63">
        <v>1300</v>
      </c>
      <c r="D25" s="63">
        <v>0.3</v>
      </c>
      <c r="F25" s="7"/>
    </row>
    <row r="26" spans="1:6" ht="15" customHeight="1" x14ac:dyDescent="0.25">
      <c r="A26" s="62" t="s">
        <v>51</v>
      </c>
      <c r="B26" s="63">
        <v>8960</v>
      </c>
      <c r="C26" s="63">
        <v>385</v>
      </c>
      <c r="D26" s="63">
        <v>390</v>
      </c>
      <c r="F26" s="7"/>
    </row>
    <row r="27" spans="1:6" ht="15" customHeight="1" x14ac:dyDescent="0.25">
      <c r="A27" s="62" t="s">
        <v>52</v>
      </c>
      <c r="B27" s="63">
        <v>8940</v>
      </c>
      <c r="C27" s="63">
        <v>390</v>
      </c>
      <c r="D27" s="63">
        <v>401</v>
      </c>
      <c r="F27" s="7"/>
    </row>
    <row r="28" spans="1:6" ht="15" customHeight="1" x14ac:dyDescent="0.25">
      <c r="A28" s="62" t="s">
        <v>53</v>
      </c>
      <c r="B28" s="63">
        <v>1300</v>
      </c>
      <c r="C28" s="63">
        <v>1087</v>
      </c>
      <c r="D28" s="63">
        <v>0.2</v>
      </c>
      <c r="F28" s="7"/>
    </row>
    <row r="29" spans="1:6" ht="15" customHeight="1" x14ac:dyDescent="0.25">
      <c r="A29" s="62" t="s">
        <v>54</v>
      </c>
      <c r="B29" s="63">
        <v>2810</v>
      </c>
      <c r="C29" s="63">
        <v>960</v>
      </c>
      <c r="D29" s="63">
        <v>190</v>
      </c>
      <c r="F29" s="7" t="s">
        <v>55</v>
      </c>
    </row>
    <row r="30" spans="1:6" ht="15" customHeight="1" x14ac:dyDescent="0.25">
      <c r="A30" s="62" t="s">
        <v>56</v>
      </c>
      <c r="B30" s="63">
        <v>2000</v>
      </c>
      <c r="C30" s="63">
        <v>895</v>
      </c>
      <c r="D30" s="63">
        <v>1250</v>
      </c>
      <c r="F30" s="7" t="s">
        <v>55</v>
      </c>
    </row>
    <row r="31" spans="1:6" ht="15" customHeight="1" x14ac:dyDescent="0.25">
      <c r="A31" s="62" t="s">
        <v>227</v>
      </c>
      <c r="B31" s="63">
        <v>2510</v>
      </c>
      <c r="C31" s="63">
        <v>858</v>
      </c>
      <c r="D31" s="113">
        <v>1.1140000000000001</v>
      </c>
      <c r="F31" s="7" t="s">
        <v>228</v>
      </c>
    </row>
    <row r="32" spans="1:6" ht="15" customHeight="1" x14ac:dyDescent="0.25">
      <c r="A32" s="62" t="s">
        <v>229</v>
      </c>
      <c r="B32" s="63">
        <v>3370</v>
      </c>
      <c r="C32" s="63">
        <v>690</v>
      </c>
      <c r="D32" s="63">
        <v>0.96</v>
      </c>
      <c r="F32" s="7" t="s">
        <v>228</v>
      </c>
    </row>
    <row r="33" spans="1:6" ht="15" customHeight="1" x14ac:dyDescent="0.25">
      <c r="A33" s="62" t="s">
        <v>230</v>
      </c>
      <c r="B33" s="63">
        <v>3220</v>
      </c>
      <c r="C33" s="63">
        <v>710</v>
      </c>
      <c r="D33" s="63">
        <v>0.95</v>
      </c>
      <c r="F33" s="7" t="s">
        <v>228</v>
      </c>
    </row>
    <row r="34" spans="1:6" ht="15" customHeight="1" x14ac:dyDescent="0.25">
      <c r="A34" s="62" t="s">
        <v>216</v>
      </c>
      <c r="B34" s="63">
        <v>2301</v>
      </c>
      <c r="C34" s="63">
        <v>259</v>
      </c>
      <c r="D34" s="63">
        <v>124</v>
      </c>
      <c r="F34" s="7" t="s">
        <v>215</v>
      </c>
    </row>
    <row r="61" spans="1:4" ht="15" customHeight="1" x14ac:dyDescent="0.25">
      <c r="A61" s="9"/>
      <c r="B61" s="10"/>
      <c r="C61" s="10"/>
      <c r="D61" s="10"/>
    </row>
    <row r="62" spans="1:4" ht="15" customHeight="1" x14ac:dyDescent="0.25">
      <c r="A62" s="9"/>
      <c r="B62" s="10"/>
      <c r="C62" s="10"/>
      <c r="D62" s="10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7"/>
  <sheetViews>
    <sheetView zoomScale="85" zoomScaleNormal="85" workbookViewId="0">
      <selection activeCell="F33" sqref="F33"/>
    </sheetView>
  </sheetViews>
  <sheetFormatPr defaultColWidth="20.109375" defaultRowHeight="15" customHeight="1" x14ac:dyDescent="0.25"/>
  <cols>
    <col min="1" max="1" width="27.33203125" style="85" bestFit="1" customWidth="1"/>
    <col min="2" max="2" width="9.44140625" style="85" bestFit="1" customWidth="1"/>
    <col min="3" max="3" width="6.6640625" style="85" bestFit="1" customWidth="1"/>
    <col min="4" max="4" width="8.44140625" style="85" bestFit="1" customWidth="1"/>
    <col min="5" max="5" width="10.33203125" style="85" bestFit="1" customWidth="1"/>
    <col min="6" max="6" width="9.5546875" style="85" bestFit="1" customWidth="1"/>
    <col min="7" max="7" width="11.6640625" style="85" bestFit="1" customWidth="1"/>
    <col min="8" max="8" width="13.109375" style="85" customWidth="1"/>
    <col min="9" max="9" width="17.6640625" style="85" customWidth="1"/>
    <col min="10" max="10" width="4.5546875" style="91" customWidth="1"/>
    <col min="11" max="11" width="11.6640625" style="85" bestFit="1" customWidth="1"/>
    <col min="12" max="12" width="14.6640625" style="85" bestFit="1" customWidth="1"/>
    <col min="13" max="13" width="8.44140625" style="85" bestFit="1" customWidth="1"/>
    <col min="14" max="14" width="4.33203125" style="85" customWidth="1"/>
    <col min="15" max="15" width="81.6640625" style="85" bestFit="1" customWidth="1"/>
    <col min="16" max="16384" width="20.109375" style="85"/>
  </cols>
  <sheetData>
    <row r="1" spans="1:15" ht="15" customHeight="1" thickBot="1" x14ac:dyDescent="0.3">
      <c r="A1" s="55" t="s">
        <v>160</v>
      </c>
      <c r="B1" s="56" t="s">
        <v>161</v>
      </c>
      <c r="C1" s="53" t="s">
        <v>162</v>
      </c>
      <c r="D1" s="57" t="s">
        <v>163</v>
      </c>
      <c r="E1" s="58" t="s">
        <v>164</v>
      </c>
      <c r="F1" s="54" t="s">
        <v>165</v>
      </c>
      <c r="G1" s="59" t="s">
        <v>166</v>
      </c>
      <c r="H1" s="61" t="s">
        <v>167</v>
      </c>
      <c r="I1" s="60" t="s">
        <v>168</v>
      </c>
      <c r="J1" s="6"/>
      <c r="K1" s="86" t="s">
        <v>169</v>
      </c>
      <c r="L1" s="87" t="s">
        <v>170</v>
      </c>
      <c r="M1" s="88" t="s">
        <v>171</v>
      </c>
      <c r="O1" s="64" t="s">
        <v>30</v>
      </c>
    </row>
    <row r="2" spans="1:15" ht="15" customHeight="1" x14ac:dyDescent="0.3">
      <c r="A2" s="45" t="s">
        <v>172</v>
      </c>
      <c r="B2" s="36">
        <v>0.82</v>
      </c>
      <c r="C2" s="37">
        <f t="shared" ref="C2:C35" si="0">1-B2-D2-H2</f>
        <v>0.18000000000000005</v>
      </c>
      <c r="D2" s="38">
        <v>0</v>
      </c>
      <c r="E2" s="39">
        <v>0.93600000000000005</v>
      </c>
      <c r="F2" s="37">
        <f t="shared" ref="F2:F35" si="1">1-E2-G2-I2</f>
        <v>6.3999999999999946E-2</v>
      </c>
      <c r="G2" s="38">
        <v>0</v>
      </c>
      <c r="H2" s="82">
        <v>0</v>
      </c>
      <c r="I2" s="82">
        <v>0</v>
      </c>
      <c r="J2" s="6"/>
      <c r="K2" s="89">
        <f t="shared" ref="K2:K11" si="2">ROUND(SUM(1-$B2-$C2-$D2-$H2),12)</f>
        <v>0</v>
      </c>
      <c r="L2" s="89">
        <f t="shared" ref="L2:L35" si="3">ROUND(SUM(1-$E2-$F2-$G2-$I2),12)</f>
        <v>0</v>
      </c>
      <c r="M2" s="90">
        <f t="shared" ref="M2:M35" si="4">E2/B2</f>
        <v>1.1414634146341465</v>
      </c>
      <c r="O2" s="85" t="s">
        <v>201</v>
      </c>
    </row>
    <row r="3" spans="1:15" ht="15" customHeight="1" x14ac:dyDescent="0.3">
      <c r="A3" s="44" t="s">
        <v>213</v>
      </c>
      <c r="B3" s="40">
        <v>0.69</v>
      </c>
      <c r="C3" s="83">
        <v>0.31000000000000005</v>
      </c>
      <c r="D3" s="41">
        <v>0</v>
      </c>
      <c r="E3" s="42">
        <v>0.88</v>
      </c>
      <c r="F3" s="83">
        <f t="shared" si="1"/>
        <v>0.12</v>
      </c>
      <c r="G3" s="41">
        <v>0</v>
      </c>
      <c r="H3" s="84">
        <v>0</v>
      </c>
      <c r="I3" s="84">
        <v>0</v>
      </c>
      <c r="J3" s="6"/>
      <c r="K3" s="89">
        <f t="shared" si="2"/>
        <v>0</v>
      </c>
      <c r="L3" s="89">
        <f t="shared" si="3"/>
        <v>0</v>
      </c>
      <c r="M3" s="90">
        <f t="shared" si="4"/>
        <v>1.2753623188405798</v>
      </c>
      <c r="O3" s="85" t="s">
        <v>214</v>
      </c>
    </row>
    <row r="4" spans="1:15" ht="15" customHeight="1" x14ac:dyDescent="0.3">
      <c r="A4" s="44" t="s">
        <v>233</v>
      </c>
      <c r="B4" s="40">
        <v>0.6</v>
      </c>
      <c r="C4" s="83">
        <f t="shared" si="0"/>
        <v>0.4</v>
      </c>
      <c r="D4" s="41">
        <v>0</v>
      </c>
      <c r="E4" s="42">
        <v>0.88</v>
      </c>
      <c r="F4" s="83">
        <f t="shared" si="1"/>
        <v>0.12</v>
      </c>
      <c r="G4" s="41">
        <v>0</v>
      </c>
      <c r="H4" s="84">
        <v>0</v>
      </c>
      <c r="I4" s="84">
        <v>0</v>
      </c>
      <c r="J4" s="6"/>
      <c r="K4" s="89">
        <f t="shared" si="2"/>
        <v>0</v>
      </c>
      <c r="L4" s="89">
        <f t="shared" si="3"/>
        <v>0</v>
      </c>
      <c r="M4" s="90">
        <f t="shared" si="4"/>
        <v>1.4666666666666668</v>
      </c>
      <c r="O4" s="85" t="s">
        <v>234</v>
      </c>
    </row>
    <row r="5" spans="1:15" ht="15" customHeight="1" x14ac:dyDescent="0.3">
      <c r="A5" s="44" t="s">
        <v>173</v>
      </c>
      <c r="B5" s="40">
        <v>0.88</v>
      </c>
      <c r="C5" s="83">
        <f t="shared" si="0"/>
        <v>0.12</v>
      </c>
      <c r="D5" s="41">
        <v>0</v>
      </c>
      <c r="E5" s="42">
        <v>0.96</v>
      </c>
      <c r="F5" s="83">
        <f t="shared" si="1"/>
        <v>4.0000000000000036E-2</v>
      </c>
      <c r="G5" s="41">
        <v>0</v>
      </c>
      <c r="H5" s="43">
        <v>0</v>
      </c>
      <c r="I5" s="43">
        <v>0</v>
      </c>
      <c r="K5" s="89">
        <f t="shared" si="2"/>
        <v>0</v>
      </c>
      <c r="L5" s="89">
        <f t="shared" si="3"/>
        <v>0</v>
      </c>
      <c r="M5" s="90">
        <f t="shared" si="4"/>
        <v>1.0909090909090908</v>
      </c>
      <c r="O5" s="85" t="s">
        <v>202</v>
      </c>
    </row>
    <row r="6" spans="1:15" ht="15" customHeight="1" x14ac:dyDescent="0.3">
      <c r="A6" s="44" t="s">
        <v>174</v>
      </c>
      <c r="B6" s="40">
        <v>0.03</v>
      </c>
      <c r="C6" s="83">
        <f t="shared" si="0"/>
        <v>0.12</v>
      </c>
      <c r="D6" s="41">
        <v>0</v>
      </c>
      <c r="E6" s="42">
        <v>0.23</v>
      </c>
      <c r="F6" s="83">
        <f t="shared" si="1"/>
        <v>0.12</v>
      </c>
      <c r="G6" s="41">
        <v>0</v>
      </c>
      <c r="H6" s="84">
        <v>0.85</v>
      </c>
      <c r="I6" s="84">
        <v>0.65</v>
      </c>
      <c r="J6" s="6"/>
      <c r="K6" s="89">
        <f t="shared" si="2"/>
        <v>0</v>
      </c>
      <c r="L6" s="89">
        <f t="shared" si="3"/>
        <v>0</v>
      </c>
      <c r="M6" s="90">
        <f t="shared" si="4"/>
        <v>7.666666666666667</v>
      </c>
      <c r="O6" s="85" t="s">
        <v>203</v>
      </c>
    </row>
    <row r="7" spans="1:15" ht="15" customHeight="1" x14ac:dyDescent="0.3">
      <c r="A7" s="44" t="s">
        <v>175</v>
      </c>
      <c r="B7" s="40">
        <v>0.08</v>
      </c>
      <c r="C7" s="83">
        <f t="shared" si="0"/>
        <v>0.12</v>
      </c>
      <c r="D7" s="41">
        <v>0</v>
      </c>
      <c r="E7" s="42">
        <v>0.34</v>
      </c>
      <c r="F7" s="83">
        <f t="shared" si="1"/>
        <v>5.9999999999999942E-2</v>
      </c>
      <c r="G7" s="41">
        <v>0</v>
      </c>
      <c r="H7" s="84">
        <v>0.8</v>
      </c>
      <c r="I7" s="84">
        <v>0.6</v>
      </c>
      <c r="J7" s="6"/>
      <c r="K7" s="89">
        <f t="shared" si="2"/>
        <v>0</v>
      </c>
      <c r="L7" s="89">
        <f t="shared" si="3"/>
        <v>0</v>
      </c>
      <c r="M7" s="90">
        <f t="shared" si="4"/>
        <v>4.25</v>
      </c>
      <c r="O7" s="6" t="s">
        <v>204</v>
      </c>
    </row>
    <row r="8" spans="1:15" ht="15" customHeight="1" x14ac:dyDescent="0.3">
      <c r="A8" s="44" t="s">
        <v>176</v>
      </c>
      <c r="B8" s="40">
        <v>0.15</v>
      </c>
      <c r="C8" s="83">
        <f t="shared" si="0"/>
        <v>0.85</v>
      </c>
      <c r="D8" s="41">
        <v>0</v>
      </c>
      <c r="E8" s="42">
        <v>0.5</v>
      </c>
      <c r="F8" s="83">
        <f t="shared" si="1"/>
        <v>0.5</v>
      </c>
      <c r="G8" s="41">
        <v>0</v>
      </c>
      <c r="H8" s="84">
        <v>0</v>
      </c>
      <c r="I8" s="84">
        <v>0</v>
      </c>
      <c r="J8" s="6"/>
      <c r="K8" s="89">
        <f t="shared" si="2"/>
        <v>0</v>
      </c>
      <c r="L8" s="89">
        <f t="shared" si="3"/>
        <v>0</v>
      </c>
      <c r="M8" s="90">
        <f t="shared" si="4"/>
        <v>3.3333333333333335</v>
      </c>
      <c r="O8" s="65" t="s">
        <v>205</v>
      </c>
    </row>
    <row r="9" spans="1:15" ht="15" customHeight="1" x14ac:dyDescent="0.3">
      <c r="A9" s="44" t="s">
        <v>177</v>
      </c>
      <c r="B9" s="40">
        <v>3.5000000000000003E-2</v>
      </c>
      <c r="C9" s="83">
        <f t="shared" si="0"/>
        <v>0.14500000000000002</v>
      </c>
      <c r="D9" s="41">
        <v>0</v>
      </c>
      <c r="E9" s="42">
        <v>0.14000000000000001</v>
      </c>
      <c r="F9" s="83">
        <f t="shared" si="1"/>
        <v>0.13</v>
      </c>
      <c r="G9" s="41">
        <v>0</v>
      </c>
      <c r="H9" s="84">
        <v>0.82</v>
      </c>
      <c r="I9" s="84">
        <v>0.73</v>
      </c>
      <c r="K9" s="89">
        <f t="shared" si="2"/>
        <v>0</v>
      </c>
      <c r="L9" s="89">
        <f t="shared" si="3"/>
        <v>0</v>
      </c>
      <c r="M9" s="90">
        <f t="shared" si="4"/>
        <v>4</v>
      </c>
      <c r="O9" s="85" t="s">
        <v>206</v>
      </c>
    </row>
    <row r="10" spans="1:15" ht="15" customHeight="1" x14ac:dyDescent="0.3">
      <c r="A10" s="44" t="s">
        <v>178</v>
      </c>
      <c r="B10" s="40">
        <v>0.1</v>
      </c>
      <c r="C10" s="83">
        <f t="shared" si="0"/>
        <v>0.4</v>
      </c>
      <c r="D10" s="41">
        <v>0</v>
      </c>
      <c r="E10" s="42">
        <v>0.4</v>
      </c>
      <c r="F10" s="83">
        <f t="shared" si="1"/>
        <v>9.9999999999999978E-2</v>
      </c>
      <c r="G10" s="41">
        <v>0</v>
      </c>
      <c r="H10" s="84">
        <v>0.5</v>
      </c>
      <c r="I10" s="84">
        <v>0.5</v>
      </c>
      <c r="K10" s="89">
        <f t="shared" si="2"/>
        <v>0</v>
      </c>
      <c r="L10" s="89">
        <f t="shared" si="3"/>
        <v>0</v>
      </c>
      <c r="M10" s="90">
        <f t="shared" si="4"/>
        <v>4</v>
      </c>
      <c r="O10" s="65" t="s">
        <v>205</v>
      </c>
    </row>
    <row r="11" spans="1:15" ht="15" customHeight="1" x14ac:dyDescent="0.3">
      <c r="A11" s="44" t="s">
        <v>179</v>
      </c>
      <c r="B11" s="40">
        <v>0.21</v>
      </c>
      <c r="C11" s="83">
        <f t="shared" si="0"/>
        <v>0.79</v>
      </c>
      <c r="D11" s="41">
        <v>0</v>
      </c>
      <c r="E11" s="42">
        <v>0.7</v>
      </c>
      <c r="F11" s="83">
        <f t="shared" si="1"/>
        <v>0.30000000000000004</v>
      </c>
      <c r="G11" s="41">
        <v>0</v>
      </c>
      <c r="H11" s="84">
        <v>0</v>
      </c>
      <c r="I11" s="84">
        <v>0</v>
      </c>
      <c r="K11" s="89">
        <f t="shared" si="2"/>
        <v>0</v>
      </c>
      <c r="L11" s="89">
        <f t="shared" si="3"/>
        <v>0</v>
      </c>
      <c r="M11" s="90">
        <f>E11/B11</f>
        <v>3.333333333333333</v>
      </c>
      <c r="O11" s="65" t="s">
        <v>207</v>
      </c>
    </row>
    <row r="12" spans="1:15" ht="15" customHeight="1" x14ac:dyDescent="0.3">
      <c r="A12" s="44" t="s">
        <v>180</v>
      </c>
      <c r="B12" s="40">
        <v>0.54</v>
      </c>
      <c r="C12" s="83">
        <f t="shared" si="0"/>
        <v>0.45999999999999996</v>
      </c>
      <c r="D12" s="41">
        <v>0</v>
      </c>
      <c r="E12" s="42">
        <v>0.68</v>
      </c>
      <c r="F12" s="83">
        <f t="shared" si="1"/>
        <v>0.31999999999999995</v>
      </c>
      <c r="G12" s="41">
        <v>0</v>
      </c>
      <c r="H12" s="84">
        <v>0</v>
      </c>
      <c r="I12" s="84">
        <v>0</v>
      </c>
      <c r="K12" s="89">
        <f t="shared" ref="K12:K35" si="5">ROUND(SUM(1-$B12-$C12-$D12-$H12),12)</f>
        <v>0</v>
      </c>
      <c r="L12" s="89">
        <f t="shared" si="3"/>
        <v>0</v>
      </c>
      <c r="M12" s="90">
        <f t="shared" si="4"/>
        <v>1.2592592592592593</v>
      </c>
      <c r="O12" s="6" t="s">
        <v>204</v>
      </c>
    </row>
    <row r="13" spans="1:15" ht="15" customHeight="1" x14ac:dyDescent="0.3">
      <c r="A13" s="44" t="s">
        <v>181</v>
      </c>
      <c r="B13" s="40">
        <v>0.9</v>
      </c>
      <c r="C13" s="83">
        <f t="shared" si="0"/>
        <v>9.9999999999999978E-2</v>
      </c>
      <c r="D13" s="41">
        <v>0</v>
      </c>
      <c r="E13" s="42">
        <v>0.9</v>
      </c>
      <c r="F13" s="83">
        <f t="shared" si="1"/>
        <v>9.9999999999999978E-2</v>
      </c>
      <c r="G13" s="41">
        <v>0</v>
      </c>
      <c r="H13" s="84">
        <v>0</v>
      </c>
      <c r="I13" s="84">
        <v>0</v>
      </c>
      <c r="K13" s="89">
        <f t="shared" si="5"/>
        <v>0</v>
      </c>
      <c r="L13" s="89">
        <f t="shared" si="3"/>
        <v>0</v>
      </c>
      <c r="M13" s="90">
        <f t="shared" si="4"/>
        <v>1</v>
      </c>
      <c r="O13" s="65" t="s">
        <v>208</v>
      </c>
    </row>
    <row r="14" spans="1:15" ht="15" customHeight="1" x14ac:dyDescent="0.3">
      <c r="A14" s="44" t="s">
        <v>182</v>
      </c>
      <c r="B14" s="40">
        <v>0.8</v>
      </c>
      <c r="C14" s="83">
        <f t="shared" si="0"/>
        <v>0.19999999999999996</v>
      </c>
      <c r="D14" s="41">
        <v>0</v>
      </c>
      <c r="E14" s="42">
        <v>0.27</v>
      </c>
      <c r="F14" s="83">
        <f t="shared" si="1"/>
        <v>0.73</v>
      </c>
      <c r="G14" s="41">
        <v>0</v>
      </c>
      <c r="H14" s="84">
        <v>0</v>
      </c>
      <c r="I14" s="84">
        <v>0</v>
      </c>
      <c r="K14" s="89">
        <f>ROUND(SUM(1-$B14-$C14-$D14-$H14),12)</f>
        <v>0</v>
      </c>
      <c r="L14" s="89">
        <f>ROUND(SUM(1-$E14-$F14-$G14-$I14),12)</f>
        <v>0</v>
      </c>
      <c r="M14" s="90">
        <f>E14/B14</f>
        <v>0.33750000000000002</v>
      </c>
      <c r="O14" s="6" t="s">
        <v>209</v>
      </c>
    </row>
    <row r="15" spans="1:15" ht="15" customHeight="1" thickBot="1" x14ac:dyDescent="0.35">
      <c r="A15" s="44" t="s">
        <v>183</v>
      </c>
      <c r="B15" s="40">
        <v>0.05</v>
      </c>
      <c r="C15" s="83">
        <f t="shared" si="0"/>
        <v>0.95</v>
      </c>
      <c r="D15" s="41">
        <v>0</v>
      </c>
      <c r="E15" s="42">
        <v>0.15</v>
      </c>
      <c r="F15" s="83">
        <f t="shared" si="1"/>
        <v>0.85</v>
      </c>
      <c r="G15" s="41">
        <v>0</v>
      </c>
      <c r="H15" s="84">
        <v>0</v>
      </c>
      <c r="I15" s="84">
        <v>0</v>
      </c>
      <c r="K15" s="89">
        <f>ROUND(SUM(1-$B15-$C15-$D15-$H15),12)</f>
        <v>0</v>
      </c>
      <c r="L15" s="89">
        <f>ROUND(SUM(1-$E15-$F15-$G15-$I15),12)</f>
        <v>0</v>
      </c>
      <c r="M15" s="90">
        <f>E15/B15</f>
        <v>2.9999999999999996</v>
      </c>
      <c r="O15" s="85" t="s">
        <v>55</v>
      </c>
    </row>
    <row r="16" spans="1:15" ht="15" customHeight="1" x14ac:dyDescent="0.3">
      <c r="A16" s="45" t="s">
        <v>219</v>
      </c>
      <c r="B16" s="36">
        <v>0.01</v>
      </c>
      <c r="C16" s="37">
        <f t="shared" si="0"/>
        <v>8.9999999999999969E-2</v>
      </c>
      <c r="D16" s="38">
        <v>0.9</v>
      </c>
      <c r="E16" s="39">
        <v>0.01</v>
      </c>
      <c r="F16" s="37">
        <f t="shared" si="1"/>
        <v>8.9999999999999969E-2</v>
      </c>
      <c r="G16" s="38">
        <v>0.9</v>
      </c>
      <c r="H16" s="82">
        <v>0</v>
      </c>
      <c r="I16" s="82">
        <v>0</v>
      </c>
      <c r="K16" s="89">
        <f t="shared" si="5"/>
        <v>0</v>
      </c>
      <c r="L16" s="89">
        <f t="shared" si="3"/>
        <v>0</v>
      </c>
      <c r="M16" s="90">
        <f>E16/B16</f>
        <v>1</v>
      </c>
      <c r="O16" s="6" t="s">
        <v>215</v>
      </c>
    </row>
    <row r="17" spans="1:15" ht="15" customHeight="1" x14ac:dyDescent="0.3">
      <c r="A17" s="44" t="s">
        <v>220</v>
      </c>
      <c r="B17" s="40">
        <v>0.01</v>
      </c>
      <c r="C17" s="83">
        <f t="shared" si="0"/>
        <v>8.9999999999999969E-2</v>
      </c>
      <c r="D17" s="41">
        <v>0.9</v>
      </c>
      <c r="E17" s="42">
        <v>0.01</v>
      </c>
      <c r="F17" s="83">
        <f t="shared" si="1"/>
        <v>8.9999999999999969E-2</v>
      </c>
      <c r="G17" s="41">
        <v>0.9</v>
      </c>
      <c r="H17" s="84">
        <v>0</v>
      </c>
      <c r="I17" s="84">
        <v>0</v>
      </c>
      <c r="K17" s="89">
        <f t="shared" si="5"/>
        <v>0</v>
      </c>
      <c r="L17" s="89">
        <f t="shared" si="3"/>
        <v>0</v>
      </c>
      <c r="M17" s="90">
        <f>E17/B17</f>
        <v>1</v>
      </c>
      <c r="O17" s="6" t="s">
        <v>215</v>
      </c>
    </row>
    <row r="18" spans="1:15" ht="15" customHeight="1" x14ac:dyDescent="0.3">
      <c r="A18" s="44" t="s">
        <v>221</v>
      </c>
      <c r="B18" s="40">
        <v>0.01</v>
      </c>
      <c r="C18" s="83">
        <f t="shared" si="0"/>
        <v>8.9999999999999969E-2</v>
      </c>
      <c r="D18" s="41">
        <v>0.9</v>
      </c>
      <c r="E18" s="42">
        <v>0.01</v>
      </c>
      <c r="F18" s="83">
        <f t="shared" si="1"/>
        <v>8.9999999999999969E-2</v>
      </c>
      <c r="G18" s="41">
        <v>0.9</v>
      </c>
      <c r="H18" s="84">
        <v>0</v>
      </c>
      <c r="I18" s="84">
        <v>0</v>
      </c>
      <c r="K18" s="89">
        <f t="shared" si="5"/>
        <v>0</v>
      </c>
      <c r="L18" s="89">
        <f t="shared" si="3"/>
        <v>0</v>
      </c>
      <c r="M18" s="90">
        <f t="shared" si="4"/>
        <v>1</v>
      </c>
      <c r="O18" s="6" t="s">
        <v>215</v>
      </c>
    </row>
    <row r="19" spans="1:15" ht="15" customHeight="1" x14ac:dyDescent="0.3">
      <c r="A19" s="44" t="s">
        <v>222</v>
      </c>
      <c r="B19" s="40">
        <v>0.01</v>
      </c>
      <c r="C19" s="83">
        <f t="shared" si="0"/>
        <v>8.9999999999999969E-2</v>
      </c>
      <c r="D19" s="41">
        <v>0.9</v>
      </c>
      <c r="E19" s="42">
        <v>0.01</v>
      </c>
      <c r="F19" s="83">
        <f t="shared" si="1"/>
        <v>8.9999999999999969E-2</v>
      </c>
      <c r="G19" s="41">
        <v>0.9</v>
      </c>
      <c r="H19" s="84">
        <v>0</v>
      </c>
      <c r="I19" s="84">
        <v>0</v>
      </c>
      <c r="K19" s="89">
        <f t="shared" si="5"/>
        <v>0</v>
      </c>
      <c r="L19" s="89">
        <f t="shared" si="3"/>
        <v>0</v>
      </c>
      <c r="M19" s="90">
        <f t="shared" si="4"/>
        <v>1</v>
      </c>
      <c r="O19" s="6" t="s">
        <v>215</v>
      </c>
    </row>
    <row r="20" spans="1:15" ht="15" customHeight="1" x14ac:dyDescent="0.3">
      <c r="A20" s="44" t="s">
        <v>223</v>
      </c>
      <c r="B20" s="40">
        <v>0.01</v>
      </c>
      <c r="C20" s="83">
        <f t="shared" si="0"/>
        <v>8.9999999999999969E-2</v>
      </c>
      <c r="D20" s="41">
        <v>0.9</v>
      </c>
      <c r="E20" s="42">
        <v>0.01</v>
      </c>
      <c r="F20" s="83">
        <f t="shared" si="1"/>
        <v>8.9999999999999969E-2</v>
      </c>
      <c r="G20" s="41">
        <v>0.9</v>
      </c>
      <c r="H20" s="84">
        <v>0</v>
      </c>
      <c r="I20" s="84">
        <v>0</v>
      </c>
      <c r="K20" s="89">
        <f t="shared" si="5"/>
        <v>0</v>
      </c>
      <c r="L20" s="89">
        <f t="shared" si="3"/>
        <v>0</v>
      </c>
      <c r="M20" s="90">
        <f t="shared" si="4"/>
        <v>1</v>
      </c>
      <c r="O20" s="6" t="s">
        <v>215</v>
      </c>
    </row>
    <row r="21" spans="1:15" ht="15" customHeight="1" x14ac:dyDescent="0.3">
      <c r="A21" s="44" t="s">
        <v>224</v>
      </c>
      <c r="B21" s="40">
        <v>0.01</v>
      </c>
      <c r="C21" s="83">
        <f t="shared" si="0"/>
        <v>8.9999999999999969E-2</v>
      </c>
      <c r="D21" s="41">
        <v>0.9</v>
      </c>
      <c r="E21" s="42">
        <v>0.01</v>
      </c>
      <c r="F21" s="83">
        <f t="shared" si="1"/>
        <v>8.9999999999999969E-2</v>
      </c>
      <c r="G21" s="41">
        <v>0.9</v>
      </c>
      <c r="H21" s="84">
        <v>0</v>
      </c>
      <c r="I21" s="84">
        <v>0</v>
      </c>
      <c r="K21" s="89">
        <f t="shared" si="5"/>
        <v>0</v>
      </c>
      <c r="L21" s="89">
        <f t="shared" si="3"/>
        <v>0</v>
      </c>
      <c r="M21" s="90">
        <f t="shared" si="4"/>
        <v>1</v>
      </c>
      <c r="O21" s="6" t="s">
        <v>215</v>
      </c>
    </row>
    <row r="22" spans="1:15" ht="15" customHeight="1" x14ac:dyDescent="0.3">
      <c r="A22" s="44" t="s">
        <v>225</v>
      </c>
      <c r="B22" s="40">
        <v>0.01</v>
      </c>
      <c r="C22" s="83">
        <f t="shared" si="0"/>
        <v>8.9999999999999969E-2</v>
      </c>
      <c r="D22" s="41">
        <v>0.9</v>
      </c>
      <c r="E22" s="42">
        <v>0.01</v>
      </c>
      <c r="F22" s="83">
        <f t="shared" si="1"/>
        <v>8.9999999999999969E-2</v>
      </c>
      <c r="G22" s="41">
        <v>0.9</v>
      </c>
      <c r="H22" s="84">
        <v>0</v>
      </c>
      <c r="I22" s="84">
        <v>0</v>
      </c>
      <c r="K22" s="89">
        <f t="shared" si="5"/>
        <v>0</v>
      </c>
      <c r="L22" s="89">
        <f t="shared" si="3"/>
        <v>0</v>
      </c>
      <c r="M22" s="90">
        <f t="shared" si="4"/>
        <v>1</v>
      </c>
      <c r="O22" s="6" t="s">
        <v>215</v>
      </c>
    </row>
    <row r="23" spans="1:15" ht="15" customHeight="1" x14ac:dyDescent="0.3">
      <c r="A23" s="44" t="s">
        <v>217</v>
      </c>
      <c r="B23" s="40">
        <v>0.01</v>
      </c>
      <c r="C23" s="83">
        <v>8.9999999999999969E-2</v>
      </c>
      <c r="D23" s="41">
        <v>0.9</v>
      </c>
      <c r="E23" s="42">
        <v>0.01</v>
      </c>
      <c r="F23" s="83">
        <v>8.9999999999999969E-2</v>
      </c>
      <c r="G23" s="41">
        <v>0.9</v>
      </c>
      <c r="H23" s="84">
        <v>0</v>
      </c>
      <c r="I23" s="84">
        <v>0</v>
      </c>
      <c r="K23" s="89">
        <v>0</v>
      </c>
      <c r="L23" s="89">
        <v>0</v>
      </c>
      <c r="M23" s="90">
        <v>1</v>
      </c>
      <c r="O23" s="6" t="s">
        <v>215</v>
      </c>
    </row>
    <row r="24" spans="1:15" ht="15" customHeight="1" thickBot="1" x14ac:dyDescent="0.35">
      <c r="A24" s="44" t="s">
        <v>226</v>
      </c>
      <c r="B24" s="40">
        <v>0.01</v>
      </c>
      <c r="C24" s="83">
        <f t="shared" si="0"/>
        <v>8.9999999999999969E-2</v>
      </c>
      <c r="D24" s="41">
        <v>0.9</v>
      </c>
      <c r="E24" s="42">
        <v>0.01</v>
      </c>
      <c r="F24" s="83">
        <f t="shared" si="1"/>
        <v>8.9999999999999969E-2</v>
      </c>
      <c r="G24" s="41">
        <v>0.9</v>
      </c>
      <c r="H24" s="84">
        <v>0</v>
      </c>
      <c r="I24" s="84">
        <v>0</v>
      </c>
      <c r="K24" s="89">
        <f t="shared" si="5"/>
        <v>0</v>
      </c>
      <c r="L24" s="89">
        <f t="shared" si="3"/>
        <v>0</v>
      </c>
      <c r="M24" s="90">
        <f t="shared" si="4"/>
        <v>1</v>
      </c>
      <c r="O24" s="6" t="s">
        <v>215</v>
      </c>
    </row>
    <row r="25" spans="1:15" ht="15" customHeight="1" thickBot="1" x14ac:dyDescent="0.35">
      <c r="A25" s="72" t="s">
        <v>218</v>
      </c>
      <c r="B25" s="73">
        <v>0.88</v>
      </c>
      <c r="C25" s="74">
        <f t="shared" si="0"/>
        <v>0.12</v>
      </c>
      <c r="D25" s="75">
        <v>0</v>
      </c>
      <c r="E25" s="76">
        <v>0.96</v>
      </c>
      <c r="F25" s="74">
        <f t="shared" si="1"/>
        <v>4.0000000000000036E-2</v>
      </c>
      <c r="G25" s="75">
        <v>0</v>
      </c>
      <c r="H25" s="77">
        <v>0</v>
      </c>
      <c r="I25" s="77">
        <v>0</v>
      </c>
      <c r="K25" s="89">
        <f t="shared" si="5"/>
        <v>0</v>
      </c>
      <c r="L25" s="89">
        <f t="shared" si="3"/>
        <v>0</v>
      </c>
      <c r="M25" s="90">
        <f t="shared" si="4"/>
        <v>1.0909090909090908</v>
      </c>
      <c r="O25" s="6" t="s">
        <v>215</v>
      </c>
    </row>
    <row r="26" spans="1:15" ht="15" customHeight="1" x14ac:dyDescent="0.3">
      <c r="A26" s="114" t="s">
        <v>245</v>
      </c>
      <c r="B26" s="115">
        <v>0.8</v>
      </c>
      <c r="C26" s="116">
        <f>1-B26-D26-H26</f>
        <v>0.19999999999999996</v>
      </c>
      <c r="D26" s="117">
        <v>0</v>
      </c>
      <c r="E26" s="115">
        <v>0.8</v>
      </c>
      <c r="F26" s="116">
        <f t="shared" si="1"/>
        <v>0.19999999999999996</v>
      </c>
      <c r="G26" s="117">
        <v>0</v>
      </c>
      <c r="H26" s="118">
        <v>0</v>
      </c>
      <c r="I26" s="119">
        <v>0</v>
      </c>
      <c r="J26" s="120"/>
      <c r="K26" s="121">
        <f t="shared" si="5"/>
        <v>0</v>
      </c>
      <c r="L26" s="121">
        <f t="shared" si="3"/>
        <v>0</v>
      </c>
      <c r="M26" s="122">
        <f t="shared" si="4"/>
        <v>1</v>
      </c>
      <c r="N26" s="123"/>
      <c r="O26" s="124" t="s">
        <v>215</v>
      </c>
    </row>
    <row r="27" spans="1:15" ht="15" customHeight="1" thickBot="1" x14ac:dyDescent="0.35">
      <c r="A27" s="125" t="s">
        <v>246</v>
      </c>
      <c r="B27" s="126">
        <v>0.9</v>
      </c>
      <c r="C27" s="83">
        <v>0.1</v>
      </c>
      <c r="D27" s="41">
        <v>0</v>
      </c>
      <c r="E27" s="42">
        <v>0.95</v>
      </c>
      <c r="F27" s="83">
        <v>0.05</v>
      </c>
      <c r="G27" s="41">
        <v>0</v>
      </c>
      <c r="H27" s="127">
        <v>0</v>
      </c>
      <c r="I27" s="84">
        <v>0</v>
      </c>
      <c r="K27" s="89">
        <f t="shared" si="5"/>
        <v>0</v>
      </c>
      <c r="L27" s="89">
        <f t="shared" si="3"/>
        <v>0</v>
      </c>
      <c r="M27" s="90">
        <f t="shared" si="4"/>
        <v>1.0555555555555556</v>
      </c>
      <c r="O27" s="6"/>
    </row>
    <row r="28" spans="1:15" ht="15" customHeight="1" x14ac:dyDescent="0.3">
      <c r="A28" s="45" t="s">
        <v>184</v>
      </c>
      <c r="B28" s="36">
        <v>0.03</v>
      </c>
      <c r="C28" s="37">
        <f t="shared" si="0"/>
        <v>0.97</v>
      </c>
      <c r="D28" s="38">
        <v>0</v>
      </c>
      <c r="E28" s="39">
        <v>0.3</v>
      </c>
      <c r="F28" s="37">
        <f t="shared" si="1"/>
        <v>0.7</v>
      </c>
      <c r="G28" s="38">
        <v>0</v>
      </c>
      <c r="H28" s="82">
        <v>0</v>
      </c>
      <c r="I28" s="82">
        <v>0</v>
      </c>
      <c r="K28" s="89">
        <f t="shared" si="5"/>
        <v>0</v>
      </c>
      <c r="L28" s="89">
        <f t="shared" si="3"/>
        <v>0</v>
      </c>
      <c r="M28" s="90">
        <f t="shared" si="4"/>
        <v>10</v>
      </c>
      <c r="O28" s="66" t="s">
        <v>210</v>
      </c>
    </row>
    <row r="29" spans="1:15" ht="15" customHeight="1" x14ac:dyDescent="0.3">
      <c r="A29" s="44" t="s">
        <v>185</v>
      </c>
      <c r="B29" s="40">
        <v>0.03</v>
      </c>
      <c r="C29" s="83">
        <f t="shared" si="0"/>
        <v>0.12</v>
      </c>
      <c r="D29" s="41">
        <v>0</v>
      </c>
      <c r="E29" s="42">
        <v>0.23</v>
      </c>
      <c r="F29" s="83">
        <f t="shared" si="1"/>
        <v>0.12</v>
      </c>
      <c r="G29" s="41">
        <v>0</v>
      </c>
      <c r="H29" s="84">
        <v>0.85</v>
      </c>
      <c r="I29" s="84">
        <v>0.65</v>
      </c>
      <c r="K29" s="89">
        <f t="shared" si="5"/>
        <v>0</v>
      </c>
      <c r="L29" s="89">
        <f t="shared" si="3"/>
        <v>0</v>
      </c>
      <c r="M29" s="90">
        <f t="shared" si="4"/>
        <v>7.666666666666667</v>
      </c>
      <c r="O29" s="66"/>
    </row>
    <row r="30" spans="1:15" ht="15" customHeight="1" x14ac:dyDescent="0.3">
      <c r="A30" s="44" t="s">
        <v>235</v>
      </c>
      <c r="B30" s="40">
        <v>0.05</v>
      </c>
      <c r="C30" s="83">
        <f t="shared" si="0"/>
        <v>9.9999999999999978E-2</v>
      </c>
      <c r="D30" s="41">
        <v>0</v>
      </c>
      <c r="E30" s="42">
        <v>0.23</v>
      </c>
      <c r="F30" s="83">
        <f t="shared" si="1"/>
        <v>0.12</v>
      </c>
      <c r="G30" s="41">
        <v>0</v>
      </c>
      <c r="H30" s="84">
        <v>0.85</v>
      </c>
      <c r="I30" s="84">
        <v>0.65</v>
      </c>
      <c r="K30" s="89">
        <f t="shared" si="5"/>
        <v>0</v>
      </c>
      <c r="L30" s="89">
        <f t="shared" si="3"/>
        <v>0</v>
      </c>
      <c r="M30" s="90">
        <f t="shared" si="4"/>
        <v>4.5999999999999996</v>
      </c>
      <c r="O30" s="6" t="s">
        <v>236</v>
      </c>
    </row>
    <row r="31" spans="1:15" ht="15" customHeight="1" x14ac:dyDescent="0.3">
      <c r="A31" s="44" t="s">
        <v>186</v>
      </c>
      <c r="B31" s="40">
        <v>0.03</v>
      </c>
      <c r="C31" s="83">
        <f t="shared" si="0"/>
        <v>0.12</v>
      </c>
      <c r="D31" s="41">
        <v>0</v>
      </c>
      <c r="E31" s="42">
        <v>0.23</v>
      </c>
      <c r="F31" s="83">
        <f t="shared" si="1"/>
        <v>0.12</v>
      </c>
      <c r="G31" s="41">
        <v>0</v>
      </c>
      <c r="H31" s="84">
        <v>0.85</v>
      </c>
      <c r="I31" s="84">
        <v>0.65</v>
      </c>
      <c r="K31" s="89">
        <f t="shared" si="5"/>
        <v>0</v>
      </c>
      <c r="L31" s="89">
        <f t="shared" si="3"/>
        <v>0</v>
      </c>
      <c r="M31" s="90">
        <f t="shared" si="4"/>
        <v>7.666666666666667</v>
      </c>
      <c r="O31" s="66"/>
    </row>
    <row r="32" spans="1:15" ht="15" customHeight="1" x14ac:dyDescent="0.3">
      <c r="A32" s="44" t="s">
        <v>187</v>
      </c>
      <c r="B32" s="40">
        <v>0.9</v>
      </c>
      <c r="C32" s="83">
        <f t="shared" si="0"/>
        <v>9.9999999999999978E-2</v>
      </c>
      <c r="D32" s="41">
        <v>0</v>
      </c>
      <c r="E32" s="42">
        <v>0.8</v>
      </c>
      <c r="F32" s="83">
        <f t="shared" si="1"/>
        <v>0.19999999999999996</v>
      </c>
      <c r="G32" s="41">
        <v>0</v>
      </c>
      <c r="H32" s="84">
        <v>0</v>
      </c>
      <c r="I32" s="84">
        <v>0</v>
      </c>
      <c r="K32" s="89">
        <f t="shared" si="5"/>
        <v>0</v>
      </c>
      <c r="L32" s="89">
        <f t="shared" si="3"/>
        <v>0</v>
      </c>
      <c r="M32" s="90">
        <f t="shared" si="4"/>
        <v>0.88888888888888895</v>
      </c>
      <c r="O32" s="66"/>
    </row>
    <row r="33" spans="1:15" ht="15" customHeight="1" x14ac:dyDescent="0.3">
      <c r="A33" s="44" t="s">
        <v>188</v>
      </c>
      <c r="B33" s="40">
        <v>0.17</v>
      </c>
      <c r="C33" s="83">
        <f t="shared" si="0"/>
        <v>0.83</v>
      </c>
      <c r="D33" s="41">
        <v>0</v>
      </c>
      <c r="E33" s="42">
        <v>0.5</v>
      </c>
      <c r="F33" s="83">
        <f t="shared" si="1"/>
        <v>0.5</v>
      </c>
      <c r="G33" s="41">
        <v>0</v>
      </c>
      <c r="H33" s="84">
        <v>0</v>
      </c>
      <c r="I33" s="84">
        <v>0</v>
      </c>
      <c r="K33" s="89">
        <f t="shared" si="5"/>
        <v>0</v>
      </c>
      <c r="L33" s="89">
        <f t="shared" si="3"/>
        <v>0</v>
      </c>
      <c r="M33" s="90">
        <f t="shared" si="4"/>
        <v>2.9411764705882351</v>
      </c>
      <c r="O33" s="66"/>
    </row>
    <row r="34" spans="1:15" ht="15" customHeight="1" x14ac:dyDescent="0.3">
      <c r="A34" s="44" t="s">
        <v>189</v>
      </c>
      <c r="B34" s="40">
        <v>0.1</v>
      </c>
      <c r="C34" s="83">
        <f t="shared" si="0"/>
        <v>0.9</v>
      </c>
      <c r="D34" s="41">
        <v>0</v>
      </c>
      <c r="E34" s="42">
        <v>0.4</v>
      </c>
      <c r="F34" s="83">
        <f t="shared" si="1"/>
        <v>0.6</v>
      </c>
      <c r="G34" s="41">
        <v>0</v>
      </c>
      <c r="H34" s="84">
        <v>0</v>
      </c>
      <c r="I34" s="84">
        <v>0</v>
      </c>
      <c r="J34" s="6"/>
      <c r="K34" s="89">
        <f t="shared" si="5"/>
        <v>0</v>
      </c>
      <c r="L34" s="89">
        <f t="shared" si="3"/>
        <v>0</v>
      </c>
      <c r="M34" s="90">
        <f t="shared" si="4"/>
        <v>4</v>
      </c>
      <c r="O34" s="92"/>
    </row>
    <row r="35" spans="1:15" ht="15" customHeight="1" thickBot="1" x14ac:dyDescent="0.35">
      <c r="A35" s="46" t="s">
        <v>190</v>
      </c>
      <c r="B35" s="47">
        <v>0.05</v>
      </c>
      <c r="C35" s="48">
        <f t="shared" si="0"/>
        <v>0.95</v>
      </c>
      <c r="D35" s="49">
        <v>0</v>
      </c>
      <c r="E35" s="50">
        <v>0.16</v>
      </c>
      <c r="F35" s="48">
        <f t="shared" si="1"/>
        <v>0.84</v>
      </c>
      <c r="G35" s="49">
        <v>0</v>
      </c>
      <c r="H35" s="93">
        <v>0</v>
      </c>
      <c r="I35" s="93">
        <v>0</v>
      </c>
      <c r="J35" s="6"/>
      <c r="K35" s="89">
        <f t="shared" si="5"/>
        <v>0</v>
      </c>
      <c r="L35" s="89">
        <f t="shared" si="3"/>
        <v>0</v>
      </c>
      <c r="M35" s="90">
        <f t="shared" si="4"/>
        <v>3.1999999999999997</v>
      </c>
      <c r="O35" s="92"/>
    </row>
    <row r="36" spans="1:15" ht="15" customHeight="1" x14ac:dyDescent="0.25">
      <c r="A36" s="94"/>
      <c r="B36" s="95"/>
      <c r="C36" s="90"/>
      <c r="D36" s="89"/>
      <c r="E36" s="90"/>
      <c r="F36" s="90"/>
      <c r="G36" s="89"/>
      <c r="H36" s="90"/>
      <c r="I36" s="90"/>
      <c r="J36" s="6"/>
    </row>
    <row r="37" spans="1:15" ht="15" customHeight="1" x14ac:dyDescent="0.25">
      <c r="A37" s="94"/>
      <c r="B37" s="95"/>
      <c r="C37" s="90"/>
      <c r="D37" s="89"/>
      <c r="E37" s="90"/>
      <c r="F37" s="90"/>
      <c r="G37" s="89"/>
      <c r="H37" s="90"/>
      <c r="I37" s="90"/>
      <c r="J37" s="6"/>
    </row>
    <row r="38" spans="1:15" ht="15" customHeight="1" x14ac:dyDescent="0.25">
      <c r="A38" s="94"/>
      <c r="B38" s="89"/>
      <c r="C38" s="89"/>
      <c r="D38" s="89"/>
      <c r="E38" s="90"/>
      <c r="F38" s="89"/>
      <c r="G38" s="89"/>
      <c r="H38" s="89"/>
      <c r="I38" s="89"/>
    </row>
    <row r="39" spans="1:15" ht="15" customHeight="1" x14ac:dyDescent="0.25">
      <c r="A39" s="94"/>
      <c r="B39" s="95"/>
      <c r="C39" s="90"/>
      <c r="D39" s="89"/>
      <c r="E39" s="90"/>
      <c r="F39" s="90"/>
      <c r="G39" s="89"/>
      <c r="H39" s="90"/>
      <c r="I39" s="90"/>
      <c r="J39" s="6"/>
    </row>
    <row r="40" spans="1:15" ht="15" customHeight="1" x14ac:dyDescent="0.25">
      <c r="A40" s="94"/>
      <c r="B40" s="95"/>
      <c r="C40" s="90"/>
      <c r="D40" s="89"/>
      <c r="E40" s="90"/>
      <c r="F40" s="90"/>
      <c r="G40" s="89"/>
      <c r="H40" s="90"/>
      <c r="I40" s="90"/>
      <c r="J40" s="6"/>
    </row>
    <row r="41" spans="1:15" ht="15" customHeight="1" x14ac:dyDescent="0.25">
      <c r="A41" s="94"/>
      <c r="B41" s="95"/>
      <c r="C41" s="90"/>
      <c r="D41" s="89"/>
      <c r="E41" s="90"/>
      <c r="F41" s="90"/>
      <c r="G41" s="89"/>
      <c r="H41" s="90"/>
      <c r="I41" s="90"/>
      <c r="J41" s="6"/>
    </row>
    <row r="42" spans="1:15" ht="15" customHeight="1" x14ac:dyDescent="0.25">
      <c r="A42" s="94"/>
      <c r="B42" s="95"/>
      <c r="C42" s="90"/>
      <c r="D42" s="89"/>
      <c r="E42" s="90"/>
      <c r="F42" s="90"/>
      <c r="G42" s="89"/>
      <c r="H42" s="90"/>
      <c r="I42" s="90"/>
      <c r="J42" s="6"/>
    </row>
    <row r="43" spans="1:15" ht="15" customHeight="1" x14ac:dyDescent="0.25">
      <c r="A43" s="94"/>
      <c r="B43" s="95"/>
      <c r="C43" s="90"/>
      <c r="D43" s="89"/>
      <c r="E43" s="90"/>
      <c r="F43" s="90"/>
      <c r="G43" s="89"/>
      <c r="H43" s="90"/>
      <c r="I43" s="90"/>
      <c r="J43" s="6"/>
    </row>
    <row r="44" spans="1:15" ht="15" customHeight="1" x14ac:dyDescent="0.25">
      <c r="A44" s="94"/>
      <c r="B44" s="95"/>
      <c r="C44" s="90"/>
      <c r="D44" s="89"/>
      <c r="E44" s="90"/>
      <c r="F44" s="90"/>
      <c r="G44" s="89"/>
      <c r="H44" s="90"/>
      <c r="I44" s="90"/>
      <c r="J44" s="6"/>
    </row>
    <row r="45" spans="1:15" ht="15" customHeight="1" x14ac:dyDescent="0.25">
      <c r="A45" s="94"/>
      <c r="B45" s="95"/>
      <c r="C45" s="90"/>
      <c r="D45" s="89"/>
      <c r="E45" s="90"/>
      <c r="F45" s="90"/>
      <c r="G45" s="89"/>
      <c r="H45" s="90"/>
      <c r="I45" s="90"/>
      <c r="J45" s="6"/>
    </row>
    <row r="46" spans="1:15" ht="15" customHeight="1" x14ac:dyDescent="0.25">
      <c r="A46" s="94"/>
      <c r="B46" s="95"/>
      <c r="C46" s="90"/>
      <c r="D46" s="89"/>
      <c r="E46" s="90"/>
      <c r="F46" s="90"/>
      <c r="G46" s="89"/>
      <c r="H46" s="90"/>
      <c r="I46" s="90"/>
      <c r="J46" s="6"/>
    </row>
    <row r="47" spans="1:15" ht="15" customHeight="1" x14ac:dyDescent="0.25">
      <c r="A47" s="94"/>
      <c r="B47" s="95"/>
      <c r="C47" s="90"/>
      <c r="D47" s="89"/>
      <c r="E47" s="90"/>
      <c r="F47" s="90"/>
      <c r="G47" s="89"/>
      <c r="H47" s="90"/>
      <c r="I47" s="90"/>
      <c r="J47" s="6"/>
    </row>
    <row r="48" spans="1:15" ht="15" customHeight="1" x14ac:dyDescent="0.25">
      <c r="A48" s="94"/>
      <c r="B48" s="95"/>
      <c r="C48" s="90"/>
      <c r="D48" s="89"/>
      <c r="E48" s="90"/>
      <c r="F48" s="90"/>
      <c r="G48" s="89"/>
      <c r="H48" s="90"/>
      <c r="I48" s="90"/>
      <c r="J48" s="6"/>
    </row>
    <row r="49" spans="1:10" ht="15" customHeight="1" x14ac:dyDescent="0.25">
      <c r="A49" s="94"/>
      <c r="B49" s="95"/>
      <c r="C49" s="90"/>
      <c r="D49" s="89"/>
      <c r="E49" s="90"/>
      <c r="F49" s="90"/>
      <c r="G49" s="89"/>
      <c r="H49" s="90"/>
      <c r="I49" s="90"/>
      <c r="J49" s="6"/>
    </row>
    <row r="50" spans="1:10" ht="15" customHeight="1" x14ac:dyDescent="0.25">
      <c r="A50" s="94"/>
      <c r="B50" s="95"/>
      <c r="C50" s="90"/>
      <c r="D50" s="89"/>
      <c r="E50" s="90"/>
      <c r="F50" s="90"/>
      <c r="G50" s="89"/>
      <c r="H50" s="90"/>
      <c r="I50" s="90"/>
      <c r="J50" s="6"/>
    </row>
    <row r="51" spans="1:10" ht="15" customHeight="1" x14ac:dyDescent="0.25">
      <c r="A51" s="94"/>
      <c r="B51" s="95"/>
      <c r="C51" s="90"/>
      <c r="D51" s="89"/>
      <c r="E51" s="90"/>
      <c r="F51" s="90"/>
      <c r="G51" s="89"/>
      <c r="H51" s="90"/>
      <c r="I51" s="90"/>
      <c r="J51" s="6"/>
    </row>
    <row r="52" spans="1:10" ht="15" customHeight="1" x14ac:dyDescent="0.25">
      <c r="A52" s="94"/>
      <c r="B52" s="95"/>
      <c r="C52" s="90"/>
      <c r="D52" s="89"/>
      <c r="E52" s="90"/>
      <c r="F52" s="90"/>
      <c r="G52" s="89"/>
      <c r="H52" s="90"/>
      <c r="I52" s="90"/>
      <c r="J52" s="6"/>
    </row>
    <row r="53" spans="1:10" ht="15" customHeight="1" x14ac:dyDescent="0.25">
      <c r="A53" s="94"/>
      <c r="B53" s="95"/>
      <c r="C53" s="90"/>
      <c r="D53" s="89"/>
      <c r="E53" s="90"/>
      <c r="F53" s="90"/>
      <c r="G53" s="89"/>
      <c r="H53" s="90"/>
      <c r="I53" s="90"/>
      <c r="J53" s="6"/>
    </row>
    <row r="54" spans="1:10" ht="15" customHeight="1" x14ac:dyDescent="0.25">
      <c r="A54" s="94"/>
      <c r="B54" s="95"/>
      <c r="C54" s="90"/>
      <c r="D54" s="89"/>
      <c r="E54" s="90"/>
      <c r="F54" s="90"/>
      <c r="G54" s="89"/>
      <c r="H54" s="90"/>
      <c r="I54" s="90"/>
      <c r="J54" s="6"/>
    </row>
    <row r="55" spans="1:10" ht="15" customHeight="1" x14ac:dyDescent="0.25">
      <c r="A55" s="94"/>
      <c r="B55" s="95"/>
      <c r="C55" s="90"/>
      <c r="D55" s="89"/>
      <c r="E55" s="90"/>
      <c r="F55" s="90"/>
      <c r="G55" s="89"/>
      <c r="H55" s="90"/>
      <c r="I55" s="90"/>
      <c r="J55" s="6"/>
    </row>
    <row r="56" spans="1:10" ht="15" customHeight="1" x14ac:dyDescent="0.25">
      <c r="A56" s="94"/>
      <c r="B56" s="95"/>
      <c r="C56" s="90"/>
      <c r="D56" s="89"/>
      <c r="E56" s="90"/>
      <c r="F56" s="90"/>
      <c r="G56" s="89"/>
      <c r="H56" s="90"/>
      <c r="I56" s="90"/>
      <c r="J56" s="6"/>
    </row>
    <row r="57" spans="1:10" ht="15" customHeight="1" x14ac:dyDescent="0.25">
      <c r="A57" s="94"/>
      <c r="B57" s="95"/>
      <c r="C57" s="90"/>
      <c r="D57" s="89"/>
      <c r="E57" s="90"/>
      <c r="F57" s="90"/>
      <c r="G57" s="89"/>
      <c r="H57" s="90"/>
      <c r="I57" s="90"/>
      <c r="J57" s="6"/>
    </row>
    <row r="58" spans="1:10" ht="15" customHeight="1" x14ac:dyDescent="0.25">
      <c r="A58" s="94"/>
      <c r="B58" s="95"/>
      <c r="C58" s="90"/>
      <c r="D58" s="89"/>
      <c r="E58" s="90"/>
      <c r="F58" s="90"/>
      <c r="G58" s="89"/>
      <c r="H58" s="90"/>
      <c r="I58" s="90"/>
      <c r="J58" s="6"/>
    </row>
    <row r="59" spans="1:10" ht="15" customHeight="1" x14ac:dyDescent="0.25">
      <c r="A59" s="94"/>
      <c r="B59" s="95"/>
      <c r="C59" s="90"/>
      <c r="D59" s="89"/>
      <c r="E59" s="90"/>
      <c r="F59" s="90"/>
      <c r="G59" s="89"/>
      <c r="H59" s="90"/>
      <c r="I59" s="90"/>
      <c r="J59" s="6"/>
    </row>
    <row r="60" spans="1:10" ht="15" customHeight="1" x14ac:dyDescent="0.25">
      <c r="A60" s="94"/>
      <c r="B60" s="95"/>
      <c r="C60" s="90"/>
      <c r="D60" s="89"/>
      <c r="E60" s="90"/>
      <c r="F60" s="90"/>
      <c r="G60" s="89"/>
      <c r="H60" s="90"/>
      <c r="I60" s="90"/>
      <c r="J60" s="6"/>
    </row>
    <row r="61" spans="1:10" ht="15" customHeight="1" x14ac:dyDescent="0.25">
      <c r="A61" s="94"/>
      <c r="B61" s="95"/>
      <c r="C61" s="90"/>
      <c r="D61" s="89"/>
      <c r="E61" s="90"/>
      <c r="F61" s="90"/>
      <c r="G61" s="89"/>
      <c r="H61" s="90"/>
      <c r="I61" s="90"/>
      <c r="J61" s="6"/>
    </row>
    <row r="62" spans="1:10" ht="15" customHeight="1" x14ac:dyDescent="0.25">
      <c r="A62" s="94"/>
      <c r="B62" s="95"/>
      <c r="C62" s="90"/>
      <c r="D62" s="89"/>
      <c r="E62" s="90"/>
      <c r="F62" s="90"/>
      <c r="G62" s="89"/>
      <c r="H62" s="90"/>
      <c r="I62" s="90"/>
      <c r="J62" s="6"/>
    </row>
    <row r="63" spans="1:10" ht="15" customHeight="1" x14ac:dyDescent="0.25">
      <c r="A63" s="94"/>
      <c r="B63" s="90"/>
      <c r="C63" s="89"/>
      <c r="D63" s="89"/>
      <c r="E63" s="90"/>
      <c r="F63" s="89"/>
      <c r="G63" s="89"/>
      <c r="H63" s="90"/>
      <c r="I63" s="90"/>
    </row>
    <row r="64" spans="1:10" ht="15" customHeight="1" x14ac:dyDescent="0.25">
      <c r="A64" s="94"/>
      <c r="B64" s="90"/>
      <c r="C64" s="90"/>
      <c r="D64" s="89"/>
      <c r="E64" s="90"/>
      <c r="F64" s="90"/>
      <c r="G64" s="89"/>
      <c r="H64" s="89"/>
      <c r="I64" s="89"/>
      <c r="J64" s="6"/>
    </row>
    <row r="65" spans="1:10" ht="15" customHeight="1" x14ac:dyDescent="0.25">
      <c r="A65" s="94"/>
      <c r="B65" s="90"/>
      <c r="C65" s="90"/>
      <c r="D65" s="89"/>
      <c r="E65" s="90"/>
      <c r="F65" s="90"/>
      <c r="G65" s="89"/>
      <c r="H65" s="89"/>
      <c r="I65" s="89"/>
      <c r="J65" s="6"/>
    </row>
    <row r="66" spans="1:10" ht="15" customHeight="1" x14ac:dyDescent="0.25">
      <c r="A66" s="94"/>
      <c r="B66" s="95"/>
      <c r="C66" s="90"/>
      <c r="D66" s="89"/>
      <c r="E66" s="90"/>
      <c r="F66" s="90"/>
      <c r="G66" s="89"/>
      <c r="H66" s="89"/>
      <c r="I66" s="89"/>
      <c r="J66" s="6"/>
    </row>
    <row r="67" spans="1:10" ht="15" customHeight="1" x14ac:dyDescent="0.25">
      <c r="A67" s="94"/>
      <c r="B67" s="95"/>
      <c r="C67" s="90"/>
      <c r="D67" s="89"/>
      <c r="E67" s="90"/>
      <c r="F67" s="90"/>
      <c r="G67" s="89"/>
      <c r="H67" s="89"/>
      <c r="I67" s="89"/>
      <c r="J67" s="6"/>
    </row>
    <row r="68" spans="1:10" ht="15" customHeight="1" x14ac:dyDescent="0.25">
      <c r="A68" s="94"/>
      <c r="B68" s="95"/>
      <c r="C68" s="90"/>
      <c r="D68" s="89"/>
      <c r="E68" s="90"/>
      <c r="F68" s="90"/>
      <c r="G68" s="89"/>
      <c r="H68" s="89"/>
      <c r="I68" s="89"/>
      <c r="J68" s="6"/>
    </row>
    <row r="69" spans="1:10" ht="15" customHeight="1" x14ac:dyDescent="0.25">
      <c r="A69" s="94"/>
      <c r="B69" s="95"/>
      <c r="C69" s="90"/>
      <c r="D69" s="89"/>
      <c r="E69" s="90"/>
      <c r="F69" s="90"/>
      <c r="G69" s="89"/>
      <c r="H69" s="89"/>
      <c r="I69" s="89"/>
      <c r="J69" s="6"/>
    </row>
    <row r="70" spans="1:10" ht="15" customHeight="1" x14ac:dyDescent="0.25">
      <c r="A70" s="94"/>
      <c r="B70" s="95"/>
      <c r="C70" s="90"/>
      <c r="D70" s="89"/>
      <c r="E70" s="90"/>
      <c r="F70" s="90"/>
      <c r="G70" s="89"/>
      <c r="H70" s="89"/>
      <c r="I70" s="89"/>
      <c r="J70" s="6"/>
    </row>
    <row r="71" spans="1:10" ht="15" customHeight="1" x14ac:dyDescent="0.25">
      <c r="A71" s="94"/>
      <c r="B71" s="95"/>
      <c r="C71" s="90"/>
      <c r="D71" s="89"/>
      <c r="E71" s="90"/>
      <c r="F71" s="90"/>
      <c r="G71" s="89"/>
      <c r="H71" s="89"/>
      <c r="I71" s="89"/>
      <c r="J71" s="6"/>
    </row>
    <row r="72" spans="1:10" ht="15" customHeight="1" x14ac:dyDescent="0.25">
      <c r="A72" s="94"/>
      <c r="B72" s="95"/>
      <c r="C72" s="90"/>
      <c r="D72" s="89"/>
      <c r="E72" s="90"/>
      <c r="F72" s="90"/>
      <c r="G72" s="89"/>
      <c r="H72" s="89"/>
      <c r="I72" s="89"/>
      <c r="J72" s="6"/>
    </row>
    <row r="73" spans="1:10" ht="15" customHeight="1" x14ac:dyDescent="0.25">
      <c r="A73" s="94"/>
      <c r="B73" s="95"/>
      <c r="C73" s="90"/>
      <c r="D73" s="89"/>
      <c r="E73" s="90"/>
      <c r="F73" s="90"/>
      <c r="G73" s="89"/>
      <c r="H73" s="89"/>
      <c r="I73" s="89"/>
      <c r="J73" s="6"/>
    </row>
    <row r="74" spans="1:10" ht="15" customHeight="1" x14ac:dyDescent="0.25">
      <c r="A74" s="96"/>
      <c r="B74" s="97"/>
      <c r="C74" s="97"/>
      <c r="D74" s="98"/>
      <c r="E74" s="99"/>
      <c r="F74" s="97"/>
      <c r="G74" s="98"/>
      <c r="H74" s="98"/>
      <c r="I74" s="98"/>
      <c r="J74" s="100"/>
    </row>
    <row r="75" spans="1:10" ht="15" customHeight="1" x14ac:dyDescent="0.25">
      <c r="A75" s="101"/>
      <c r="B75" s="89"/>
      <c r="C75" s="89"/>
      <c r="D75" s="89"/>
      <c r="E75" s="89"/>
      <c r="F75" s="89"/>
      <c r="G75" s="89"/>
      <c r="H75" s="89"/>
      <c r="I75" s="89"/>
      <c r="J75" s="83"/>
    </row>
    <row r="76" spans="1:10" ht="15" customHeight="1" x14ac:dyDescent="0.25">
      <c r="B76" s="89"/>
      <c r="C76" s="89"/>
      <c r="D76" s="89"/>
      <c r="E76" s="89"/>
      <c r="F76" s="89"/>
      <c r="G76" s="89"/>
      <c r="H76" s="89"/>
      <c r="I76" s="89"/>
      <c r="J76" s="83"/>
    </row>
    <row r="77" spans="1:10" ht="15" customHeight="1" x14ac:dyDescent="0.25">
      <c r="B77" s="89"/>
      <c r="C77" s="89"/>
      <c r="D77" s="89"/>
      <c r="E77" s="89"/>
      <c r="F77" s="89"/>
      <c r="G77" s="89"/>
      <c r="H77" s="89"/>
      <c r="I77" s="89"/>
      <c r="J77" s="83"/>
    </row>
    <row r="78" spans="1:10" ht="15" customHeight="1" x14ac:dyDescent="0.25">
      <c r="B78" s="89"/>
      <c r="C78" s="89"/>
      <c r="D78" s="89"/>
      <c r="E78" s="89"/>
      <c r="F78" s="89"/>
      <c r="G78" s="89"/>
      <c r="H78" s="89"/>
      <c r="I78" s="89"/>
      <c r="J78" s="83"/>
    </row>
    <row r="79" spans="1:10" ht="15" customHeight="1" x14ac:dyDescent="0.25">
      <c r="B79" s="89"/>
      <c r="C79" s="89"/>
      <c r="D79" s="89"/>
      <c r="E79" s="89"/>
      <c r="F79" s="89"/>
      <c r="G79" s="89"/>
      <c r="H79" s="89"/>
      <c r="I79" s="89"/>
      <c r="J79" s="83"/>
    </row>
    <row r="80" spans="1:10" ht="15" customHeight="1" x14ac:dyDescent="0.25">
      <c r="B80" s="89"/>
      <c r="C80" s="89"/>
      <c r="D80" s="89"/>
      <c r="E80" s="89"/>
      <c r="F80" s="89"/>
      <c r="G80" s="89"/>
      <c r="H80" s="89"/>
      <c r="I80" s="89"/>
      <c r="J80" s="83"/>
    </row>
    <row r="81" spans="1:10" ht="15" customHeight="1" x14ac:dyDescent="0.25">
      <c r="B81" s="89"/>
      <c r="C81" s="89"/>
      <c r="D81" s="89"/>
      <c r="E81" s="89"/>
      <c r="F81" s="89"/>
      <c r="G81" s="89"/>
      <c r="H81" s="89"/>
      <c r="I81" s="89"/>
      <c r="J81" s="83"/>
    </row>
    <row r="82" spans="1:10" ht="15" customHeight="1" x14ac:dyDescent="0.25">
      <c r="B82" s="89"/>
      <c r="C82" s="89"/>
      <c r="D82" s="89"/>
      <c r="E82" s="89"/>
      <c r="F82" s="89"/>
      <c r="G82" s="89"/>
      <c r="H82" s="89"/>
      <c r="I82" s="89"/>
      <c r="J82" s="83"/>
    </row>
    <row r="83" spans="1:10" ht="15" customHeight="1" x14ac:dyDescent="0.25">
      <c r="B83" s="89"/>
      <c r="C83" s="89"/>
      <c r="D83" s="89"/>
      <c r="E83" s="89"/>
      <c r="F83" s="89"/>
      <c r="G83" s="89"/>
      <c r="H83" s="89"/>
      <c r="I83" s="89"/>
      <c r="J83" s="83"/>
    </row>
    <row r="84" spans="1:10" ht="15" customHeight="1" x14ac:dyDescent="0.25">
      <c r="B84" s="90"/>
      <c r="C84" s="90"/>
      <c r="D84" s="89"/>
      <c r="E84" s="90"/>
      <c r="F84" s="90"/>
      <c r="G84" s="89"/>
      <c r="H84" s="89"/>
      <c r="I84" s="89"/>
      <c r="J84" s="6"/>
    </row>
    <row r="85" spans="1:10" ht="15" customHeight="1" x14ac:dyDescent="0.25">
      <c r="A85" s="94"/>
      <c r="B85" s="95"/>
      <c r="C85" s="90"/>
      <c r="D85" s="89"/>
      <c r="E85" s="90"/>
      <c r="F85" s="90"/>
      <c r="G85" s="89"/>
      <c r="H85" s="90"/>
      <c r="I85" s="90"/>
      <c r="J85" s="6"/>
    </row>
    <row r="86" spans="1:10" ht="15" customHeight="1" x14ac:dyDescent="0.25">
      <c r="A86" s="94"/>
      <c r="B86" s="95"/>
      <c r="C86" s="90"/>
      <c r="D86" s="89"/>
      <c r="E86" s="90"/>
      <c r="F86" s="90"/>
      <c r="G86" s="89"/>
      <c r="H86" s="90"/>
      <c r="I86" s="90"/>
      <c r="J86" s="6"/>
    </row>
    <row r="87" spans="1:10" ht="15" customHeight="1" x14ac:dyDescent="0.25">
      <c r="B87" s="95"/>
      <c r="C87" s="90"/>
      <c r="D87" s="95"/>
      <c r="E87" s="90"/>
      <c r="F87" s="90"/>
      <c r="G87" s="90"/>
      <c r="H87" s="90"/>
      <c r="I87" s="90"/>
      <c r="J87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topLeftCell="A2" zoomScaleNormal="100" workbookViewId="0">
      <selection activeCell="A2" sqref="A2:H24"/>
    </sheetView>
  </sheetViews>
  <sheetFormatPr defaultColWidth="11.44140625" defaultRowHeight="15.6" x14ac:dyDescent="0.3"/>
  <cols>
    <col min="1" max="1" width="11.44140625" style="14"/>
    <col min="2" max="2" width="8.33203125" style="35" customWidth="1"/>
    <col min="3" max="3" width="17.6640625" style="23" customWidth="1"/>
    <col min="4" max="4" width="17.5546875" style="35" bestFit="1" customWidth="1"/>
    <col min="5" max="6" width="10.5546875" style="35" customWidth="1"/>
    <col min="7" max="7" width="6.109375" style="35" bestFit="1" customWidth="1"/>
    <col min="8" max="8" width="6.6640625" style="35" bestFit="1" customWidth="1"/>
    <col min="9" max="9" width="6.6640625" customWidth="1"/>
    <col min="10" max="10" width="21.44140625" style="34" customWidth="1"/>
    <col min="11" max="11" width="32.33203125" style="14" bestFit="1" customWidth="1"/>
    <col min="12" max="16" width="11.44140625" style="14"/>
    <col min="17" max="17" width="11.33203125" style="14" customWidth="1"/>
    <col min="18" max="18" width="27.33203125" style="14" customWidth="1"/>
    <col min="19" max="19" width="25.33203125" style="14" customWidth="1"/>
    <col min="20" max="20" width="18.5546875" style="14" customWidth="1"/>
    <col min="21" max="21" width="19.5546875" style="14" bestFit="1" customWidth="1"/>
    <col min="22" max="16384" width="11.44140625" style="14"/>
  </cols>
  <sheetData>
    <row r="1" spans="1:21" ht="65.25" customHeight="1" x14ac:dyDescent="0.3">
      <c r="A1" s="28" t="s">
        <v>60</v>
      </c>
      <c r="B1" s="28" t="s">
        <v>152</v>
      </c>
      <c r="C1" s="28" t="s">
        <v>153</v>
      </c>
      <c r="D1" s="28" t="s">
        <v>154</v>
      </c>
      <c r="E1" s="28" t="s">
        <v>155</v>
      </c>
      <c r="F1" s="28" t="s">
        <v>156</v>
      </c>
      <c r="G1" s="29" t="s">
        <v>157</v>
      </c>
      <c r="H1" s="29" t="s">
        <v>158</v>
      </c>
      <c r="J1" s="28" t="s">
        <v>159</v>
      </c>
      <c r="S1" s="30"/>
      <c r="T1" s="30"/>
      <c r="U1" s="30"/>
    </row>
    <row r="2" spans="1:21" x14ac:dyDescent="0.3">
      <c r="A2" s="16"/>
      <c r="B2" s="31"/>
      <c r="C2" s="16"/>
      <c r="D2" s="16"/>
      <c r="E2" s="102"/>
      <c r="F2" s="102"/>
      <c r="G2" s="102"/>
      <c r="H2" s="102"/>
      <c r="J2" s="32">
        <f t="shared" ref="J2:J24" si="0">E2*F2</f>
        <v>0</v>
      </c>
      <c r="K2"/>
      <c r="U2" s="33"/>
    </row>
    <row r="3" spans="1:21" x14ac:dyDescent="0.3">
      <c r="A3" s="16"/>
      <c r="B3" s="31"/>
      <c r="C3" s="16"/>
      <c r="D3" s="16"/>
      <c r="E3" s="102"/>
      <c r="F3" s="102"/>
      <c r="G3" s="102"/>
      <c r="H3" s="102"/>
      <c r="J3" s="32">
        <f t="shared" si="0"/>
        <v>0</v>
      </c>
      <c r="K3"/>
      <c r="S3" s="30"/>
      <c r="T3" s="30"/>
      <c r="U3" s="33"/>
    </row>
    <row r="4" spans="1:21" x14ac:dyDescent="0.3">
      <c r="A4" s="16"/>
      <c r="B4" s="31"/>
      <c r="C4" s="16"/>
      <c r="D4" s="16"/>
      <c r="E4" s="102"/>
      <c r="F4" s="102"/>
      <c r="G4" s="102"/>
      <c r="H4" s="102"/>
      <c r="J4" s="32">
        <f t="shared" si="0"/>
        <v>0</v>
      </c>
      <c r="K4"/>
      <c r="S4" s="30"/>
      <c r="T4" s="30"/>
      <c r="U4" s="33"/>
    </row>
    <row r="5" spans="1:21" x14ac:dyDescent="0.3">
      <c r="A5" s="16"/>
      <c r="B5" s="31"/>
      <c r="C5" s="16"/>
      <c r="D5" s="16"/>
      <c r="E5" s="102"/>
      <c r="F5" s="102"/>
      <c r="G5" s="102"/>
      <c r="H5" s="102"/>
      <c r="J5" s="32">
        <f t="shared" si="0"/>
        <v>0</v>
      </c>
      <c r="K5"/>
      <c r="S5" s="30"/>
      <c r="T5" s="30"/>
      <c r="U5" s="33"/>
    </row>
    <row r="6" spans="1:21" x14ac:dyDescent="0.3">
      <c r="A6" s="16"/>
      <c r="B6" s="31"/>
      <c r="C6" s="16"/>
      <c r="D6" s="16"/>
      <c r="E6" s="102"/>
      <c r="F6" s="102"/>
      <c r="G6" s="102"/>
      <c r="H6" s="102"/>
      <c r="J6" s="32">
        <f t="shared" si="0"/>
        <v>0</v>
      </c>
      <c r="K6"/>
      <c r="S6" s="30"/>
      <c r="T6" s="30"/>
      <c r="U6" s="33"/>
    </row>
    <row r="7" spans="1:21" x14ac:dyDescent="0.3">
      <c r="A7" s="16"/>
      <c r="B7" s="31"/>
      <c r="C7" s="16"/>
      <c r="D7" s="16"/>
      <c r="E7" s="102"/>
      <c r="F7" s="102"/>
      <c r="G7" s="102"/>
      <c r="H7" s="102"/>
      <c r="J7" s="32">
        <f t="shared" si="0"/>
        <v>0</v>
      </c>
      <c r="K7"/>
      <c r="U7" s="33"/>
    </row>
    <row r="8" spans="1:21" x14ac:dyDescent="0.3">
      <c r="A8" s="16"/>
      <c r="B8" s="31"/>
      <c r="C8" s="16"/>
      <c r="D8" s="16"/>
      <c r="E8" s="102"/>
      <c r="F8" s="102"/>
      <c r="G8" s="102"/>
      <c r="H8" s="102"/>
      <c r="J8" s="32">
        <f t="shared" si="0"/>
        <v>0</v>
      </c>
      <c r="K8"/>
      <c r="U8" s="33"/>
    </row>
    <row r="9" spans="1:21" x14ac:dyDescent="0.3">
      <c r="A9" s="16"/>
      <c r="B9" s="31"/>
      <c r="C9" s="16"/>
      <c r="D9" s="16"/>
      <c r="E9" s="102"/>
      <c r="F9" s="102"/>
      <c r="G9" s="102"/>
      <c r="H9" s="102"/>
      <c r="J9" s="32">
        <f t="shared" si="0"/>
        <v>0</v>
      </c>
      <c r="K9"/>
      <c r="U9" s="33"/>
    </row>
    <row r="10" spans="1:21" x14ac:dyDescent="0.3">
      <c r="A10" s="16"/>
      <c r="B10" s="31"/>
      <c r="C10" s="16"/>
      <c r="D10" s="16"/>
      <c r="E10" s="102"/>
      <c r="F10" s="102"/>
      <c r="G10" s="102"/>
      <c r="H10" s="102"/>
      <c r="J10" s="32">
        <f t="shared" si="0"/>
        <v>0</v>
      </c>
      <c r="K10"/>
      <c r="U10" s="33"/>
    </row>
    <row r="11" spans="1:21" x14ac:dyDescent="0.3">
      <c r="A11" s="16"/>
      <c r="B11" s="31"/>
      <c r="C11" s="16"/>
      <c r="D11" s="16"/>
      <c r="E11" s="102"/>
      <c r="F11" s="102"/>
      <c r="G11" s="102"/>
      <c r="H11" s="102"/>
      <c r="J11" s="32">
        <f t="shared" si="0"/>
        <v>0</v>
      </c>
      <c r="K11"/>
    </row>
    <row r="12" spans="1:21" x14ac:dyDescent="0.3">
      <c r="A12" s="16"/>
      <c r="B12" s="31"/>
      <c r="C12" s="16"/>
      <c r="D12" s="16"/>
      <c r="E12" s="102"/>
      <c r="F12" s="102"/>
      <c r="G12" s="102"/>
      <c r="H12" s="102"/>
      <c r="J12" s="32">
        <f t="shared" si="0"/>
        <v>0</v>
      </c>
      <c r="K12"/>
    </row>
    <row r="13" spans="1:21" x14ac:dyDescent="0.3">
      <c r="A13" s="16"/>
      <c r="B13" s="31"/>
      <c r="C13" s="16"/>
      <c r="D13" s="16"/>
      <c r="E13" s="102"/>
      <c r="F13" s="102"/>
      <c r="G13" s="102"/>
      <c r="H13" s="102"/>
      <c r="J13" s="32">
        <f t="shared" si="0"/>
        <v>0</v>
      </c>
      <c r="K13"/>
    </row>
    <row r="14" spans="1:21" x14ac:dyDescent="0.3">
      <c r="A14" s="16"/>
      <c r="B14" s="31"/>
      <c r="C14" s="16"/>
      <c r="D14" s="16"/>
      <c r="E14" s="102"/>
      <c r="F14" s="102"/>
      <c r="G14" s="102"/>
      <c r="H14" s="102"/>
      <c r="J14" s="32">
        <f t="shared" si="0"/>
        <v>0</v>
      </c>
      <c r="K14"/>
    </row>
    <row r="15" spans="1:21" x14ac:dyDescent="0.3">
      <c r="A15" s="16"/>
      <c r="B15" s="31"/>
      <c r="C15" s="16"/>
      <c r="D15" s="16"/>
      <c r="E15" s="102"/>
      <c r="F15" s="102"/>
      <c r="G15" s="102"/>
      <c r="H15" s="102"/>
      <c r="J15" s="32">
        <f t="shared" si="0"/>
        <v>0</v>
      </c>
      <c r="K15"/>
    </row>
    <row r="16" spans="1:21" x14ac:dyDescent="0.3">
      <c r="A16" s="16"/>
      <c r="B16" s="31"/>
      <c r="C16" s="16"/>
      <c r="D16" s="16"/>
      <c r="E16" s="102"/>
      <c r="F16" s="102"/>
      <c r="G16" s="102"/>
      <c r="H16" s="102"/>
      <c r="J16" s="32">
        <f t="shared" si="0"/>
        <v>0</v>
      </c>
      <c r="K16"/>
    </row>
    <row r="17" spans="1:11" x14ac:dyDescent="0.3">
      <c r="A17" s="16"/>
      <c r="B17" s="31"/>
      <c r="C17" s="16"/>
      <c r="D17" s="16"/>
      <c r="E17" s="102"/>
      <c r="F17" s="102"/>
      <c r="G17" s="102"/>
      <c r="H17" s="102"/>
      <c r="J17" s="32">
        <f t="shared" si="0"/>
        <v>0</v>
      </c>
      <c r="K17"/>
    </row>
    <row r="18" spans="1:11" x14ac:dyDescent="0.3">
      <c r="A18" s="16"/>
      <c r="B18" s="31"/>
      <c r="C18" s="16"/>
      <c r="D18" s="16"/>
      <c r="E18" s="102"/>
      <c r="F18" s="102"/>
      <c r="G18" s="102"/>
      <c r="H18" s="102"/>
      <c r="J18" s="32">
        <f t="shared" si="0"/>
        <v>0</v>
      </c>
    </row>
    <row r="19" spans="1:11" x14ac:dyDescent="0.3">
      <c r="A19" s="16"/>
      <c r="B19" s="31"/>
      <c r="C19" s="16"/>
      <c r="D19" s="16"/>
      <c r="E19" s="102"/>
      <c r="F19" s="102"/>
      <c r="G19" s="102"/>
      <c r="H19" s="102"/>
      <c r="J19" s="32">
        <f t="shared" si="0"/>
        <v>0</v>
      </c>
    </row>
    <row r="20" spans="1:11" x14ac:dyDescent="0.3">
      <c r="A20" s="16"/>
      <c r="B20" s="31"/>
      <c r="C20" s="16"/>
      <c r="D20" s="16"/>
      <c r="E20" s="102"/>
      <c r="F20" s="102"/>
      <c r="G20" s="102"/>
      <c r="H20" s="102"/>
      <c r="J20" s="32">
        <f t="shared" si="0"/>
        <v>0</v>
      </c>
    </row>
    <row r="21" spans="1:11" x14ac:dyDescent="0.3">
      <c r="A21" s="16"/>
      <c r="B21" s="31"/>
      <c r="C21" s="16"/>
      <c r="D21" s="16"/>
      <c r="E21" s="102"/>
      <c r="F21" s="102"/>
      <c r="G21" s="102"/>
      <c r="H21" s="102"/>
      <c r="J21" s="32">
        <f t="shared" si="0"/>
        <v>0</v>
      </c>
    </row>
    <row r="22" spans="1:11" x14ac:dyDescent="0.3">
      <c r="A22" s="16"/>
      <c r="B22" s="31"/>
      <c r="C22" s="16"/>
      <c r="D22" s="16"/>
      <c r="E22" s="102"/>
      <c r="F22" s="102"/>
      <c r="G22" s="102"/>
      <c r="H22" s="102"/>
      <c r="J22" s="32">
        <f t="shared" si="0"/>
        <v>0</v>
      </c>
    </row>
    <row r="23" spans="1:11" x14ac:dyDescent="0.3">
      <c r="A23" s="16"/>
      <c r="B23" s="31"/>
      <c r="C23" s="16"/>
      <c r="D23" s="16"/>
      <c r="E23" s="102"/>
      <c r="F23" s="102"/>
      <c r="G23" s="102"/>
      <c r="H23" s="102"/>
      <c r="J23" s="32">
        <f t="shared" si="0"/>
        <v>0</v>
      </c>
    </row>
    <row r="24" spans="1:11" x14ac:dyDescent="0.3">
      <c r="A24" s="16"/>
      <c r="B24" s="31"/>
      <c r="C24" s="16"/>
      <c r="D24" s="16"/>
      <c r="E24" s="102"/>
      <c r="F24" s="102"/>
      <c r="G24" s="102"/>
      <c r="H24" s="102"/>
      <c r="J24" s="32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C8" sqref="C8"/>
    </sheetView>
  </sheetViews>
  <sheetFormatPr defaultColWidth="11.44140625" defaultRowHeight="15" customHeight="1" x14ac:dyDescent="0.25"/>
  <cols>
    <col min="1" max="1" width="19.44140625" style="14" bestFit="1" customWidth="1"/>
    <col min="2" max="3" width="19.44140625" style="14" customWidth="1"/>
    <col min="4" max="4" width="13.109375" style="14" bestFit="1" customWidth="1"/>
    <col min="5" max="5" width="16.88671875" style="14" customWidth="1"/>
    <col min="6" max="6" width="18.6640625" style="14" customWidth="1"/>
    <col min="7" max="7" width="21.88671875" style="14" customWidth="1"/>
    <col min="8" max="16384" width="11.44140625" style="14"/>
  </cols>
  <sheetData>
    <row r="1" spans="1:8" ht="15" customHeight="1" x14ac:dyDescent="0.3">
      <c r="A1" s="51" t="s">
        <v>107</v>
      </c>
      <c r="B1" s="51" t="s">
        <v>108</v>
      </c>
      <c r="C1" s="51" t="s">
        <v>109</v>
      </c>
      <c r="D1" s="13"/>
      <c r="E1" s="141" t="s">
        <v>110</v>
      </c>
      <c r="F1" s="142"/>
      <c r="G1" s="143"/>
    </row>
    <row r="2" spans="1:8" ht="15" customHeight="1" x14ac:dyDescent="0.3">
      <c r="A2" s="15"/>
      <c r="B2" s="16"/>
      <c r="C2" s="31"/>
      <c r="D2"/>
      <c r="E2" s="17" t="s">
        <v>111</v>
      </c>
      <c r="F2" s="18"/>
      <c r="G2" s="19"/>
    </row>
    <row r="3" spans="1:8" ht="15" customHeight="1" x14ac:dyDescent="0.3">
      <c r="A3" s="15"/>
      <c r="B3" s="16"/>
      <c r="C3" s="31"/>
      <c r="D3"/>
      <c r="E3" s="20" t="s">
        <v>112</v>
      </c>
      <c r="F3" s="21"/>
      <c r="G3" s="22"/>
    </row>
    <row r="4" spans="1:8" ht="15" customHeight="1" x14ac:dyDescent="0.25">
      <c r="A4" s="15"/>
      <c r="B4" s="15"/>
      <c r="C4" s="16"/>
      <c r="D4" s="23"/>
    </row>
    <row r="5" spans="1:8" ht="15" customHeight="1" x14ac:dyDescent="0.3">
      <c r="A5" s="15"/>
      <c r="B5" s="15"/>
      <c r="C5" s="16"/>
      <c r="D5" s="23"/>
      <c r="E5" s="52" t="s">
        <v>107</v>
      </c>
      <c r="F5" s="52" t="s">
        <v>108</v>
      </c>
      <c r="G5" s="52" t="s">
        <v>109</v>
      </c>
    </row>
    <row r="6" spans="1:8" ht="15" customHeight="1" x14ac:dyDescent="0.25">
      <c r="A6" s="15"/>
      <c r="B6" s="15"/>
      <c r="C6" s="16"/>
      <c r="E6" s="24" t="s">
        <v>113</v>
      </c>
      <c r="F6" s="24" t="s">
        <v>114</v>
      </c>
      <c r="G6" s="24" t="s">
        <v>115</v>
      </c>
    </row>
    <row r="7" spans="1:8" ht="15" customHeight="1" x14ac:dyDescent="0.25">
      <c r="A7" s="15"/>
      <c r="B7" s="15"/>
      <c r="C7" s="16"/>
      <c r="E7" s="24" t="s">
        <v>116</v>
      </c>
      <c r="F7" s="24" t="s">
        <v>117</v>
      </c>
      <c r="G7" s="24" t="s">
        <v>118</v>
      </c>
    </row>
    <row r="8" spans="1:8" ht="15" customHeight="1" x14ac:dyDescent="0.25">
      <c r="A8" s="15"/>
      <c r="B8" s="15"/>
      <c r="C8" s="16"/>
      <c r="D8" s="25"/>
      <c r="E8" s="24" t="s">
        <v>119</v>
      </c>
      <c r="F8" s="24" t="s">
        <v>120</v>
      </c>
      <c r="G8" s="24" t="s">
        <v>121</v>
      </c>
    </row>
    <row r="9" spans="1:8" ht="15" customHeight="1" x14ac:dyDescent="0.25">
      <c r="A9" s="15"/>
      <c r="B9" s="15"/>
      <c r="C9" s="16"/>
      <c r="E9" s="24" t="s">
        <v>122</v>
      </c>
      <c r="F9" s="24" t="s">
        <v>123</v>
      </c>
      <c r="G9" s="24" t="s">
        <v>124</v>
      </c>
    </row>
    <row r="10" spans="1:8" ht="15" customHeight="1" x14ac:dyDescent="0.25">
      <c r="A10" s="15"/>
      <c r="B10" s="15"/>
      <c r="C10" s="16"/>
      <c r="E10" s="24" t="s">
        <v>125</v>
      </c>
      <c r="F10" s="24" t="s">
        <v>126</v>
      </c>
      <c r="G10" s="24" t="s">
        <v>127</v>
      </c>
    </row>
    <row r="11" spans="1:8" ht="15" customHeight="1" x14ac:dyDescent="0.25">
      <c r="A11" s="15"/>
      <c r="B11" s="15"/>
      <c r="C11" s="16"/>
      <c r="E11" s="24" t="s">
        <v>128</v>
      </c>
      <c r="F11" s="24" t="s">
        <v>129</v>
      </c>
      <c r="G11" s="24" t="s">
        <v>130</v>
      </c>
    </row>
    <row r="12" spans="1:8" ht="15" customHeight="1" x14ac:dyDescent="0.25">
      <c r="A12" s="15"/>
      <c r="B12" s="15"/>
      <c r="C12" s="16"/>
      <c r="E12" s="24" t="s">
        <v>131</v>
      </c>
      <c r="F12" s="24" t="s">
        <v>132</v>
      </c>
      <c r="G12" s="24" t="s">
        <v>133</v>
      </c>
    </row>
    <row r="13" spans="1:8" ht="15" customHeight="1" x14ac:dyDescent="0.25">
      <c r="A13" s="15"/>
      <c r="B13" s="15"/>
      <c r="C13" s="16"/>
      <c r="E13" s="24" t="s">
        <v>134</v>
      </c>
      <c r="F13" s="24" t="s">
        <v>135</v>
      </c>
      <c r="G13" s="24" t="s">
        <v>136</v>
      </c>
    </row>
    <row r="14" spans="1:8" ht="15" customHeight="1" x14ac:dyDescent="0.25">
      <c r="A14" s="15"/>
      <c r="B14" s="15"/>
      <c r="C14" s="16"/>
      <c r="E14" s="24" t="s">
        <v>137</v>
      </c>
      <c r="F14" s="24" t="s">
        <v>138</v>
      </c>
      <c r="G14" s="24" t="s">
        <v>139</v>
      </c>
    </row>
    <row r="15" spans="1:8" ht="15" customHeight="1" x14ac:dyDescent="0.25">
      <c r="A15" s="15"/>
      <c r="B15" s="15"/>
      <c r="C15" s="16"/>
      <c r="D15" s="26"/>
      <c r="E15" s="24" t="s">
        <v>140</v>
      </c>
      <c r="F15" s="24" t="s">
        <v>141</v>
      </c>
      <c r="G15" s="24" t="s">
        <v>133</v>
      </c>
    </row>
    <row r="16" spans="1:8" ht="15" customHeight="1" x14ac:dyDescent="0.25">
      <c r="A16" s="16"/>
      <c r="B16" s="16"/>
      <c r="C16" s="16"/>
      <c r="D16" s="26"/>
      <c r="E16" s="24" t="s">
        <v>142</v>
      </c>
      <c r="F16" s="24" t="s">
        <v>143</v>
      </c>
      <c r="G16" s="24" t="s">
        <v>144</v>
      </c>
      <c r="H16" s="27"/>
    </row>
    <row r="17" spans="1:8" ht="15" customHeight="1" x14ac:dyDescent="0.25">
      <c r="A17" s="16"/>
      <c r="B17" s="16"/>
      <c r="C17" s="16"/>
      <c r="E17" s="24" t="s">
        <v>145</v>
      </c>
      <c r="F17" s="24" t="s">
        <v>146</v>
      </c>
      <c r="G17" s="24" t="s">
        <v>147</v>
      </c>
      <c r="H17" s="27"/>
    </row>
    <row r="18" spans="1:8" ht="15" customHeight="1" x14ac:dyDescent="0.25">
      <c r="A18" s="16"/>
      <c r="B18" s="16"/>
      <c r="C18" s="16"/>
      <c r="E18" s="24" t="s">
        <v>148</v>
      </c>
      <c r="F18" s="24" t="s">
        <v>149</v>
      </c>
      <c r="G18" s="24" t="s">
        <v>150</v>
      </c>
      <c r="H18" s="27"/>
    </row>
    <row r="19" spans="1:8" ht="15" customHeight="1" x14ac:dyDescent="0.25">
      <c r="A19" s="16"/>
      <c r="B19" s="16"/>
      <c r="C19" s="16"/>
      <c r="H19" s="27"/>
    </row>
    <row r="20" spans="1:8" ht="15" customHeight="1" x14ac:dyDescent="0.25">
      <c r="A20" s="16"/>
      <c r="B20" s="16"/>
      <c r="C20" s="16"/>
      <c r="H20" s="27"/>
    </row>
    <row r="21" spans="1:8" ht="15" customHeight="1" x14ac:dyDescent="0.25">
      <c r="A21" s="16"/>
      <c r="B21" s="16"/>
      <c r="C21" s="16"/>
      <c r="E21" s="23"/>
      <c r="F21" s="23"/>
      <c r="G21" s="23"/>
      <c r="H21" s="27"/>
    </row>
    <row r="22" spans="1:8" ht="15" customHeight="1" x14ac:dyDescent="0.25">
      <c r="A22" s="16"/>
      <c r="B22" s="16"/>
      <c r="C22" s="16"/>
      <c r="E22" s="23"/>
      <c r="F22" s="23"/>
      <c r="G22" s="23"/>
      <c r="H22" s="27"/>
    </row>
    <row r="23" spans="1:8" ht="15" customHeight="1" x14ac:dyDescent="0.25">
      <c r="A23" s="16"/>
      <c r="B23" s="16"/>
      <c r="C23" s="16"/>
      <c r="E23" s="23"/>
      <c r="F23" s="23"/>
      <c r="G23" s="23"/>
      <c r="H23" s="27"/>
    </row>
    <row r="24" spans="1:8" ht="15" customHeight="1" x14ac:dyDescent="0.25">
      <c r="A24" s="16"/>
      <c r="B24" s="16"/>
      <c r="C24" s="16"/>
      <c r="E24" s="23"/>
      <c r="F24" s="23"/>
      <c r="G24" s="23"/>
      <c r="H24" s="27"/>
    </row>
    <row r="25" spans="1:8" ht="15" customHeight="1" x14ac:dyDescent="0.25">
      <c r="A25" s="16"/>
      <c r="B25" s="16"/>
      <c r="C25" s="16"/>
      <c r="E25" s="23"/>
      <c r="F25" s="23"/>
      <c r="G25" s="23"/>
      <c r="H25" s="27"/>
    </row>
    <row r="26" spans="1:8" ht="15" customHeight="1" x14ac:dyDescent="0.25">
      <c r="A26" s="16"/>
      <c r="B26" s="16"/>
      <c r="C26" s="16"/>
      <c r="E26" s="23"/>
      <c r="F26" s="23"/>
      <c r="G26" s="23"/>
      <c r="H26" s="27"/>
    </row>
    <row r="27" spans="1:8" ht="15" customHeight="1" x14ac:dyDescent="0.25">
      <c r="A27" s="16"/>
      <c r="B27" s="16"/>
      <c r="C27" s="16"/>
      <c r="E27" s="23"/>
      <c r="F27" s="23"/>
      <c r="G27" s="23"/>
      <c r="H27" s="27"/>
    </row>
    <row r="28" spans="1:8" ht="15" customHeight="1" x14ac:dyDescent="0.25">
      <c r="A28" s="16"/>
      <c r="B28" s="16"/>
      <c r="C28" s="16"/>
      <c r="E28" s="23"/>
      <c r="F28" s="23"/>
      <c r="G28" s="23"/>
      <c r="H28" s="27"/>
    </row>
    <row r="29" spans="1:8" ht="15" customHeight="1" x14ac:dyDescent="0.25">
      <c r="A29" s="16"/>
      <c r="B29" s="16"/>
      <c r="C29" s="16"/>
      <c r="E29" s="23"/>
      <c r="F29" s="23"/>
      <c r="G29" s="23"/>
      <c r="H29" s="27"/>
    </row>
    <row r="30" spans="1:8" ht="15" customHeight="1" x14ac:dyDescent="0.25">
      <c r="A30" s="16"/>
      <c r="B30" s="16"/>
      <c r="C30" s="16"/>
      <c r="E30" s="23"/>
      <c r="F30" s="23"/>
      <c r="G30" s="23"/>
      <c r="H30" s="27"/>
    </row>
    <row r="31" spans="1:8" ht="15" customHeight="1" x14ac:dyDescent="0.25">
      <c r="A31" s="16"/>
      <c r="B31" s="16"/>
      <c r="C31" s="16"/>
      <c r="E31" s="23"/>
      <c r="F31" s="23"/>
      <c r="G31" s="23"/>
      <c r="H31" s="27"/>
    </row>
    <row r="32" spans="1:8" ht="15" customHeight="1" x14ac:dyDescent="0.25">
      <c r="A32" s="16"/>
      <c r="B32" s="16"/>
      <c r="C32" s="16"/>
      <c r="E32" s="23"/>
      <c r="F32" s="23"/>
      <c r="G32" s="23"/>
      <c r="H32" s="27"/>
    </row>
    <row r="33" spans="5:8" ht="15" customHeight="1" x14ac:dyDescent="0.25">
      <c r="E33" s="23"/>
      <c r="F33" s="23"/>
      <c r="G33" s="23"/>
      <c r="H33" s="27"/>
    </row>
    <row r="34" spans="5:8" ht="15" customHeight="1" x14ac:dyDescent="0.25">
      <c r="E34" s="23"/>
      <c r="F34" s="23"/>
      <c r="G34" s="23"/>
      <c r="H34" s="27"/>
    </row>
    <row r="35" spans="5:8" ht="15" customHeight="1" x14ac:dyDescent="0.25">
      <c r="E35" s="23"/>
      <c r="F35" s="23"/>
      <c r="G35" s="23"/>
      <c r="H35" s="27"/>
    </row>
    <row r="36" spans="5:8" ht="15" customHeight="1" x14ac:dyDescent="0.25">
      <c r="H36" s="27"/>
    </row>
    <row r="37" spans="5:8" ht="15" customHeight="1" x14ac:dyDescent="0.25">
      <c r="E37" s="27"/>
      <c r="F37" s="27"/>
      <c r="G37" s="27"/>
      <c r="H37" s="27"/>
    </row>
    <row r="38" spans="5:8" ht="15" customHeight="1" x14ac:dyDescent="0.25">
      <c r="E38" s="27"/>
      <c r="F38" s="27"/>
      <c r="G38" s="27"/>
      <c r="H38" s="27"/>
    </row>
    <row r="39" spans="5:8" ht="15" customHeight="1" x14ac:dyDescent="0.25">
      <c r="E39" s="27"/>
      <c r="F39" s="27"/>
      <c r="G39" s="27"/>
      <c r="H39" s="27"/>
    </row>
    <row r="40" spans="5:8" ht="15" customHeight="1" x14ac:dyDescent="0.25">
      <c r="E40" s="27"/>
      <c r="F40" s="27"/>
      <c r="G40" s="27"/>
      <c r="H40" s="27"/>
    </row>
    <row r="41" spans="5:8" ht="15" customHeight="1" x14ac:dyDescent="0.25">
      <c r="E41" s="27"/>
      <c r="F41" s="27"/>
      <c r="G41" s="27"/>
      <c r="H41" s="27"/>
    </row>
    <row r="42" spans="5:8" ht="15" customHeight="1" x14ac:dyDescent="0.25">
      <c r="E42" s="27"/>
      <c r="F42" s="27"/>
      <c r="G42" s="27"/>
      <c r="H42" s="27"/>
    </row>
    <row r="43" spans="5:8" ht="15" customHeight="1" x14ac:dyDescent="0.25">
      <c r="E43" s="27"/>
      <c r="F43" s="27"/>
      <c r="G43" s="27"/>
      <c r="H43" s="27"/>
    </row>
    <row r="44" spans="5:8" ht="15" customHeight="1" x14ac:dyDescent="0.25">
      <c r="E44" s="27"/>
      <c r="F44" s="27"/>
      <c r="G44" s="27"/>
      <c r="H44" s="27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34" sqref="E34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2" t="s">
        <v>57</v>
      </c>
      <c r="B1" s="12" t="s">
        <v>63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2023-09-25T15:04:55Z</dcterms:modified>
</cp:coreProperties>
</file>