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6" documentId="11_BB46956AE7341EA83D7747123DA4EA88538076BF" xr6:coauthVersionLast="47" xr6:coauthVersionMax="47" xr10:uidLastSave="{857F25EF-0428-465B-976A-389209566E78}"/>
  <bookViews>
    <workbookView xWindow="810" yWindow="-120" windowWidth="28110" windowHeight="16440" xr2:uid="{00000000-000D-0000-FFFF-FFFF00000000}"/>
  </bookViews>
  <sheets>
    <sheet name="Valkyrie Stage-I" sheetId="1" r:id="rId1"/>
    <sheet name="Fastener List" sheetId="8" r:id="rId2"/>
  </sheets>
  <definedNames>
    <definedName name="_xlnm._FilterDatabase" localSheetId="1" hidden="1">'Fastener List'!$A$7:$J$51</definedName>
    <definedName name="_xlnm._FilterDatabase" localSheetId="0" hidden="1">'Valkyrie Stage-I'!$A$7:$K$57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F49" i="8" l="1"/>
  <c r="D49" i="8"/>
  <c r="F48" i="8"/>
  <c r="F47" i="8"/>
  <c r="I54" i="1"/>
  <c r="I53" i="1"/>
  <c r="I52" i="1"/>
  <c r="I51" i="1"/>
  <c r="I55" i="1"/>
  <c r="F20" i="8" l="1"/>
  <c r="F41" i="8"/>
  <c r="I14" i="1" l="1"/>
  <c r="F45" i="8"/>
  <c r="F44" i="8"/>
  <c r="F24" i="8"/>
  <c r="D22" i="8"/>
  <c r="F22" i="8" s="1"/>
  <c r="D21" i="8"/>
  <c r="F21" i="8" s="1"/>
  <c r="D50" i="8"/>
  <c r="F50" i="8" s="1"/>
  <c r="D8" i="8"/>
  <c r="F8" i="8" s="1"/>
  <c r="D35" i="8"/>
  <c r="F35" i="8" s="1"/>
  <c r="D11" i="8"/>
  <c r="F11" i="8" s="1"/>
  <c r="F12" i="8"/>
  <c r="F42" i="8"/>
  <c r="F40" i="8"/>
  <c r="F38" i="8"/>
  <c r="F37" i="8"/>
  <c r="F36" i="8"/>
  <c r="F34" i="8"/>
  <c r="F33" i="8"/>
  <c r="F32" i="8"/>
  <c r="F31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6" i="1"/>
  <c r="I18" i="1"/>
  <c r="I33" i="1"/>
  <c r="I35" i="1"/>
  <c r="G50" i="1"/>
  <c r="I50" i="1" s="1"/>
  <c r="I49" i="1"/>
  <c r="I48" i="1"/>
  <c r="I47" i="1"/>
  <c r="I46" i="1"/>
  <c r="I45" i="1"/>
  <c r="I44" i="1"/>
  <c r="I17" i="1"/>
  <c r="I16" i="1"/>
  <c r="I15" i="1"/>
  <c r="I43" i="1"/>
  <c r="I42" i="1"/>
  <c r="I41" i="1"/>
  <c r="I40" i="1"/>
  <c r="I39" i="1"/>
  <c r="I38" i="1"/>
  <c r="I37" i="1"/>
  <c r="I34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51" i="8" l="1"/>
  <c r="I56" i="1" l="1"/>
  <c r="I57" i="1" s="1"/>
  <c r="I6" i="1" s="1"/>
  <c r="F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7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7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7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<sst xmlns="http://schemas.openxmlformats.org/spreadsheetml/2006/main" count="514" uniqueCount="305">
  <si>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</si>
  <si>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</si>
  <si>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</si>
  <si>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</si>
  <si>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</si>
  <si>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</si>
  <si>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</si>
  <si>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</si>
  <si>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</si>
  <si>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</si>
  <si>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</si>
  <si>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</si>
  <si>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</si>
  <si>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</si>
  <si>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</si>
  <si>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</si>
  <si>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</si>
  <si>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</si>
  <si>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</si>
  <si>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</si>
  <si>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</si>
  <si>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</si>
  <si>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</si>
  <si>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</si>
  <si>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</si>
  <si>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</si>
  <si>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</si>
  <si>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</si>
  <si>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</si>
  <si>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</si>
  <si>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</si>
  <si>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</si>
  <si>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</si>
  <si>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</si>
  <si>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</si>
  <si>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</si>
  <si>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</si>
  <si>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</si>
  <si>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</si>
  <si>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</si>
  <si>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</si>
  <si>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</si>
  <si>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</si>
  <si>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</si>
  <si>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</si>
  <si>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</si>
  <si>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</si>
  <si>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</si>
  <si>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</si>
  <si>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</si>
  <si>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</si>
  <si>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</si>
  <si>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</si>
  <si>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</si>
  <si>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</si>
  <si>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</si>
  <si>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</si>
  <si>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</si>
  <si>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</si>
  <si>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</si>
  <si>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</si>
  <si>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</si>
  <si>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</si>
  <si>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</si>
  <si>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</si>
  <si>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</si>
  <si>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</si>
  <si>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</si>
  <si>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</si>
  <si>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</si>
  <si>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</si>
  <si>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</si>
  <si>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</si>
  <si>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</si>
  <si>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</si>
  <si>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</si>
  <si>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</si>
  <si>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</si>
  <si>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</si>
  <si>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</si>
  <si>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</si>
  <si>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</si>
  <si>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</si>
  <si>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</si>
  <si>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</si>
  <si>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</si>
  <si>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</si>
  <si>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</si>
  <si>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</si>
  <si>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</si>
  <si>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</si>
  <si>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</si>
  <si>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</si>
  <si>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</si>
  <si>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</si>
  <si>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</si>
  <si>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</si>
  <si>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</si>
  <si>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</si>
  <si>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</si>
  <si>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</si>
  <si>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</si>
  <si>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</si>
  <si>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</si>
  <si>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</si>
  <si>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</si>
  <si>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</si>
  <si>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</si>
  <si>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</si>
  <si>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</si>
  <si>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</si>
  <si>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</si>
  <si>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</si>
  <si>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</si>
  <si>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</si>
  <si>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</si>
  <si>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</si>
  <si>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</si>
  <si>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</si>
  <si>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</si>
  <si>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</si>
  <si>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</si>
  <si>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</si>
  <si>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</si>
  <si>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</si>
  <si>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</si>
  <si>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</si>
  <si>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</si>
  <si>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</si>
  <si>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</si>
  <si>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</si>
  <si>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</si>
  <si>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</si>
  <si>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</si>
  <si>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</si>
  <si>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</si>
  <si>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</si>
  <si>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</si>
  <si>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</si>
  <si>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</si>
  <si>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</si>
  <si>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</si>
  <si>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</si>
  <si>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</si>
  <si>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</si>
  <si>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</si>
  <si>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</si>
  <si>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</si>
  <si>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</si>
  <si>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</si>
  <si>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</si>
  <si>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</si>
  <si>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</si>
  <si>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</si>
  <si>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</si>
  <si>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</si>
  <si>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</si>
  <si>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</si>
  <si>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</si>
  <si>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</si>
  <si>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</si>
  <si>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</si>
  <si>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</si>
  <si>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</si>
  <si>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</si>
  <si>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</si>
  <si>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</si>
  <si>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</si>
  <si>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</si>
  <si>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</si>
  <si>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</si>
  <si>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</si>
  <si>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</si>
  <si>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</si>
  <si>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</si>
  <si>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</si>
  <si>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</si>
  <si>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</si>
  <si>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</si>
  <si>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</si>
  <si>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</si>
  <si>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</si>
  <si>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</si>
  <si>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</si>
  <si>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</si>
  <si>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</si>
  <si>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</si>
  <si>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</si>
  <si>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</si>
  <si>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</si>
  <si>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</si>
  <si>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</si>
  <si>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</si>
  <si>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</si>
  <si>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</si>
  <si>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</si>
  <si>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</si>
  <si>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</si>
  <si>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</si>
  <si>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</si>
  <si>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</si>
  <si>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</si>
  <si>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</si>
  <si>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</si>
  <si>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</si>
  <si>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</si>
  <si>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</si>
  <si>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</si>
  <si>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</si>
  <si>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</si>
  <si>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</si>
  <si>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</si>
  <si>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</si>
  <si>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</si>
  <si>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</si>
  <si>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</si>
  <si>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</si>
  <si>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</si>
  <si>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</si>
  <si>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</si>
  <si>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</si>
  <si>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</si>
  <si>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</si>
  <si>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</si>
  <si>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</si>
  <si>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</si>
  <si>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</si>
  <si>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</si>
  <si>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</si>
  <si>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</si>
  <si>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</si>
  <si>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</si>
  <si>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</si>
  <si>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</si>
  <si>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</si>
  <si>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</si>
  <si>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</si>
  <si>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</si>
  <si>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</si>
  <si>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</si>
  <si>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</si>
  <si>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</si>
  <si>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</si>
  <si>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</si>
  <si>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</si>
  <si>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</si>
  <si>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</si>
  <si>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</si>
  <si>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</si>
  <si>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</si>
  <si>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</si>
  <si>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</si>
  <si>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</si>
  <si>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</si>
  <si>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</si>
  <si>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</si>
  <si>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</si>
  <si>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</si>
  <si>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</si>
  <si>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</si>
  <si>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</si>
  <si>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</si>
  <si>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</si>
  <si>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</si>
  <si>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</si>
  <si>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</si>
  <si>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</si>
  <si>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</si>
  <si>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M8x380 Silver Steel Rod - Door Link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</si>
  <si>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</si>
  <si>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</si>
  <si>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</si>
  <si>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</si>
  <si>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</si>
  <si>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</si>
  <si>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</si>
  <si>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</si>
  <si>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</si>
  <si>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</si>
  <si>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</si>
  <si>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</si>
  <si>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</si>
  <si>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</si>
  <si>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</si>
  <si>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</si>
  <si>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</si>
  <si>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</si>
  <si>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</si>
  <si>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</si>
  <si>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</si>
  <si>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</si>
  <si>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</si>
  <si>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</si>
  <si>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</si>
  <si>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EQV Official Store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</si>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</sst>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3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7" fontId="0" fillId="0" borderId="6" xfId="0" applyNumberFormat="1" applyFont="1" applyFill="1" applyBorder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16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18" fillId="0" borderId="6" xfId="0" applyFont="1" applyFill="1" applyBorder="1" applyAlignment="1">
      <alignment horizontal="right"/>
    </xf>
    <xf numFmtId="166" fontId="9" fillId="0" borderId="11" xfId="0" applyNumberFormat="1" applyFont="1" applyFill="1" applyBorder="1" applyAlignment="1">
      <alignment horizontal="left"/>
    </xf>
    <xf numFmtId="165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5" fontId="12" fillId="0" borderId="10" xfId="0" applyNumberFormat="1" applyFont="1" applyBorder="1" applyAlignment="1">
      <alignment horizontal="right"/>
    </xf>
    <xf numFmtId="165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8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0" fontId="1" fillId="0" borderId="9" xfId="0" applyFont="1" applyFill="1" applyBorder="1"/>
    <xf numFmtId="164" fontId="10" fillId="0" borderId="11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5" fontId="12" fillId="0" borderId="13" xfId="0" applyNumberFormat="1" applyFont="1" applyBorder="1" applyAlignment="1">
      <alignment horizontal="right"/>
    </xf>
    <xf numFmtId="168" fontId="11" fillId="0" borderId="14" xfId="0" applyNumberFormat="1" applyFont="1" applyBorder="1"/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165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4" xfId="0" applyNumberFormat="1" applyFont="1" applyBorder="1"/>
    <xf numFmtId="165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5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9" fontId="0" fillId="0" borderId="18" xfId="0" applyNumberFormat="1" applyFont="1" applyFill="1" applyBorder="1"/>
    <xf numFmtId="0" fontId="22" fillId="2" borderId="0" xfId="0" applyFont="1" applyFill="1" applyBorder="1"/>
    <xf numFmtId="0" fontId="22" fillId="3" borderId="0" xfId="0" applyFont="1" applyFill="1"/>
    <xf numFmtId="0" fontId="19" fillId="0" borderId="0" xfId="0" applyFont="1" applyAlignment="1">
      <alignment horizontal="center"/>
    </xf>
    <xf numFmtId="166" fontId="0" fillId="0" borderId="6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L56" totalsRowShown="0" headerRowDxfId="29" dataDxfId="27" headerRowBorderDxfId="28" tableBorderDxfId="26">
  <autoFilter ref="A7:L56" xr:uid="{00000000-0009-0000-0100-000001000000}"/>
  <tableColumns count="12">
    <tableColumn id="1" xr3:uid="{00000000-0010-0000-0000-000001000000}" name="System" dataDxfId="25"/>
    <tableColumn id="2" xr3:uid="{00000000-0010-0000-0000-000002000000}" name="Category" dataDxfId="24"/>
    <tableColumn id="3" xr3:uid="{00000000-0010-0000-0000-000003000000}" name="Part Type" dataDxfId="23"/>
    <tableColumn id="4" xr3:uid="{00000000-0010-0000-0000-000004000000}" name="Description" dataDxfId="22"/>
    <tableColumn id="5" xr3:uid="{00000000-0010-0000-0000-000005000000}" name="Cut Length mm" dataDxfId="21"/>
    <tableColumn id="7" xr3:uid="{00000000-0010-0000-0000-000007000000}" name="BOM Quantity" dataDxfId="20"/>
    <tableColumn id="8" xr3:uid="{00000000-0010-0000-0000-000008000000}" name="Pack Price $" dataDxfId="19"/>
    <tableColumn id="9" xr3:uid="{00000000-0010-0000-0000-000009000000}" name="Pack Order Quantity" dataDxfId="18"/>
    <tableColumn id="10" xr3:uid="{00000000-0010-0000-0000-00000A000000}" name="Line Price $" dataDxfId="17"/>
    <tableColumn id="11" xr3:uid="{00000000-0010-0000-0000-00000B000000}" name="Order Parts Link" dataDxfId="16"/>
    <tableColumn id="12" xr3:uid="{00000000-0010-0000-0000-00000C000000}" name="Supplier" dataDxfId="15"/>
    <tableColumn id="15" xr3:uid="{00000000-0010-0000-0000-00000F000000}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7:J50" totalsRowShown="0" headerRowDxfId="13" dataDxfId="11" headerRowBorderDxfId="12" tableBorderDxfId="10">
  <autoFilter ref="A7:J50" xr:uid="{00000000-0009-0000-0100-000002000000}"/>
  <sortState xmlns:xlrd2="http://schemas.microsoft.com/office/spreadsheetml/2017/richdata2" ref="A8:J51">
    <sortCondition ref="B8:B51"/>
  </sortState>
  <tableColumns count="10">
    <tableColumn id="3" xr3:uid="{00000000-0010-0000-0100-000003000000}" name="Part Type" dataDxfId="9"/>
    <tableColumn id="4" xr3:uid="{00000000-0010-0000-0100-000004000000}" name="Description" dataDxfId="8"/>
    <tableColumn id="7" xr3:uid="{00000000-0010-0000-0100-000007000000}" name="BOM Quantity" dataDxfId="7"/>
    <tableColumn id="8" xr3:uid="{00000000-0010-0000-0100-000008000000}" name="Pack Price $" dataDxfId="6"/>
    <tableColumn id="9" xr3:uid="{00000000-0010-0000-0100-000009000000}" name="Pack Order Quantity" dataDxfId="5"/>
    <tableColumn id="10" xr3:uid="{00000000-0010-0000-0100-00000A000000}" name="Line Price $" dataDxfId="4"/>
    <tableColumn id="11" xr3:uid="{00000000-0010-0000-0100-00000B000000}" name="Order Parts Link" dataDxfId="3"/>
    <tableColumn id="12" xr3:uid="{00000000-0010-0000-0100-00000C000000}" name="Supplier" dataDxfId="2"/>
    <tableColumn id="13" xr3:uid="{00000000-0010-0000-0100-00000D000000}" name="DIN" dataDxfId="1"/>
    <tableColumn id="14" xr3:uid="{00000000-0010-0000-0100-00000E000000}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www.aliexpress.com/item/32885492280.html" TargetMode="External"/><Relationship Id="rId39" Type="http://schemas.openxmlformats.org/officeDocument/2006/relationships/hyperlink" Target="https://s.click.aliexpress.com/e/_A6fsH6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www.curbellplastics.com/Research-Solutions/Materials/Aluminum-Composite-Material-(ACM)" TargetMode="External"/><Relationship Id="rId47" Type="http://schemas.openxmlformats.org/officeDocument/2006/relationships/hyperlink" Target="https://s.click.aliexpress.com/e/_DdJj4Ej" TargetMode="External"/><Relationship Id="rId50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s.click.aliexpress.com/e/_AWE3wb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9xbArf" TargetMode="External"/><Relationship Id="rId32" Type="http://schemas.openxmlformats.org/officeDocument/2006/relationships/hyperlink" Target="https://s.click.aliexpress.com/e/_A2kG7t" TargetMode="External"/><Relationship Id="rId37" Type="http://schemas.openxmlformats.org/officeDocument/2006/relationships/hyperlink" Target="https://s.click.aliexpress.com/e/_AnfRXB" TargetMode="External"/><Relationship Id="rId40" Type="http://schemas.openxmlformats.org/officeDocument/2006/relationships/hyperlink" Target="https://s.click.aliexpress.com/e/_AeVYOF" TargetMode="External"/><Relationship Id="rId4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s.click.aliexpress.com/e/_AM7dI0" TargetMode="External"/><Relationship Id="rId19" Type="http://schemas.openxmlformats.org/officeDocument/2006/relationships/hyperlink" Target="https://s.click.aliexpress.com/e/_9gG5gi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PFI3d" TargetMode="External"/><Relationship Id="rId30" Type="http://schemas.openxmlformats.org/officeDocument/2006/relationships/hyperlink" Target="https://s.click.aliexpress.com/e/_9xANon" TargetMode="External"/><Relationship Id="rId35" Type="http://schemas.openxmlformats.org/officeDocument/2006/relationships/hyperlink" Target="https://s.click.aliexpress.com/e/_AqN7dv" TargetMode="External"/><Relationship Id="rId43" Type="http://schemas.openxmlformats.org/officeDocument/2006/relationships/hyperlink" Target="https://s.click.aliexpress.com/e/_ADhhGV" TargetMode="External"/><Relationship Id="rId48" Type="http://schemas.openxmlformats.org/officeDocument/2006/relationships/hyperlink" Target="https://s.click.aliexpress.com/e/_DlTp9Mj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DcYyU1Z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www.aliexpress.com/item/1005003758412972.html" TargetMode="External"/><Relationship Id="rId33" Type="http://schemas.openxmlformats.org/officeDocument/2006/relationships/hyperlink" Target="https://s.click.aliexpress.com/e/_A2kG7t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makersupplies.dk/da/3d-udskrivning/3d-printere-og-kits/3d-printere-og-kits-3d-printersaet-valkyrie-frame-kit-misumi-t-slot" TargetMode="External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www.kingspan.com/gb/en-gb/products/insulation-boards/insulation-boards/therma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9gb4OH" TargetMode="External"/><Relationship Id="rId28" Type="http://schemas.openxmlformats.org/officeDocument/2006/relationships/hyperlink" Target="https://s.click.aliexpress.com/e/_DCq8m63" TargetMode="External"/><Relationship Id="rId36" Type="http://schemas.openxmlformats.org/officeDocument/2006/relationships/hyperlink" Target="https://s.click.aliexpress.com/e/_AnfRXB" TargetMode="External"/><Relationship Id="rId49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s.click.aliexpress.com/e/_9xANon" TargetMode="External"/><Relationship Id="rId44" Type="http://schemas.openxmlformats.org/officeDocument/2006/relationships/hyperlink" Target="https://s.click.aliexpress.com/e/_9JVfyZ" TargetMode="External"/><Relationship Id="rId52" Type="http://schemas.openxmlformats.org/officeDocument/2006/relationships/hyperlink" Target="https://s.click.aliexpress.com/e/_DlWkD9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hyperlink" Target="https://s.click.aliexpress.com/e/_AZ42Hh" TargetMode="External"/><Relationship Id="rId47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49" Type="http://schemas.openxmlformats.org/officeDocument/2006/relationships/comments" Target="../comments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hyperlink" Target="https://s.click.aliexpress.com/e/_AbdgsT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hyperlink" Target="https://s.click.aliexpress.com/e/_9gB9LL" TargetMode="External"/><Relationship Id="rId48" Type="http://schemas.openxmlformats.org/officeDocument/2006/relationships/table" Target="../tables/table2.xml"/><Relationship Id="rId8" Type="http://schemas.openxmlformats.org/officeDocument/2006/relationships/hyperlink" Target="https://s.click.aliexpress.com/e/_AtAfsX" TargetMode="Externa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46" Type="http://schemas.openxmlformats.org/officeDocument/2006/relationships/drawing" Target="../drawings/drawing2.xm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www.aliexpress.com/item/32939396668.html?spm=a2g0o.store_pc_allProduct.8148356.3.79ad1fc27fb0y9&amp;pdp_npi=2%40dis%21USD%21US%20%240.20%21US%20%240.14%21%21%21%21%21%402103250d16590801185588278edfec%2167101657293%21s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24" bestFit="1" customWidth="1"/>
    <col min="4" max="4" width="35.7109375" bestFit="1" customWidth="1"/>
    <col min="5" max="5" width="12" customWidth="1"/>
    <col min="6" max="6" width="13" customWidth="1"/>
    <col min="7" max="7" width="10.85546875" customWidth="1"/>
    <col min="8" max="8" width="13.140625" customWidth="1"/>
    <col min="9" max="9" width="14.85546875" customWidth="1"/>
    <col min="10" max="10" width="34.5703125" bestFit="1" customWidth="1"/>
    <col min="11" max="11" width="18.42578125" bestFit="1" customWidth="1"/>
    <col min="12" max="12" width="22.85546875" bestFit="1" customWidth="1"/>
  </cols>
  <sheetData>
    <row r="1" spans="1:12" ht="27">
      <c r="A1" s="106" t="s">
        <v>302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.75" thickBot="1">
      <c r="C5" s="2"/>
      <c r="D5" s="2" t="s">
        <v>3</v>
      </c>
      <c r="J5" s="2"/>
    </row>
    <row r="6" spans="1:12" s="7" customFormat="1" ht="16.5" thickBot="1">
      <c r="A6" s="75"/>
      <c r="B6" s="76" t="s">
        <v>4</v>
      </c>
      <c r="C6" s="75" t="s">
        <v>235</v>
      </c>
      <c r="D6" s="77" t="s">
        <v>5</v>
      </c>
      <c r="E6" s="77"/>
      <c r="F6" s="77"/>
      <c r="G6" s="77"/>
      <c r="H6" s="78"/>
      <c r="I6" s="79">
        <f>I57</f>
        <v>1990.46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369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223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6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208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269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270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232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233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234</v>
      </c>
    </row>
    <row r="18" spans="1:12" s="73" customFormat="1" ht="15.75" thickBot="1">
      <c r="A18" s="32" t="s">
        <v>20</v>
      </c>
      <c r="B18" s="33" t="s">
        <v>21</v>
      </c>
      <c r="C18" s="65" t="s">
        <v>35</v>
      </c>
      <c r="D18" s="48" t="s">
        <v>224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225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251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247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250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222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245</v>
      </c>
      <c r="K22" s="15" t="s">
        <v>45</v>
      </c>
      <c r="L22" s="49" t="s">
        <v>244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111</v>
      </c>
      <c r="B27" s="18" t="s">
        <v>112</v>
      </c>
      <c r="C27" s="8" t="s">
        <v>113</v>
      </c>
      <c r="D27" s="23" t="s">
        <v>254</v>
      </c>
      <c r="E27" s="9"/>
      <c r="F27" s="19">
        <v>1</v>
      </c>
      <c r="G27" s="13">
        <v>145</v>
      </c>
      <c r="H27" s="19">
        <v>1</v>
      </c>
      <c r="I27" s="64">
        <f t="shared" ref="I27:I49" si="2">H27*G27</f>
        <v>145</v>
      </c>
      <c r="J27" s="17" t="s">
        <v>253</v>
      </c>
      <c r="K27" s="15" t="s">
        <v>114</v>
      </c>
      <c r="L27" s="49" t="s">
        <v>227</v>
      </c>
    </row>
    <row r="28" spans="1:12" s="73" customFormat="1">
      <c r="A28" s="8" t="s">
        <v>111</v>
      </c>
      <c r="B28" s="18" t="s">
        <v>112</v>
      </c>
      <c r="C28" s="8" t="s">
        <v>115</v>
      </c>
      <c r="D28" s="18" t="s">
        <v>116</v>
      </c>
      <c r="E28" s="9"/>
      <c r="F28" s="19">
        <v>1</v>
      </c>
      <c r="G28" s="13">
        <v>23</v>
      </c>
      <c r="H28" s="19">
        <v>1</v>
      </c>
      <c r="I28" s="64">
        <f t="shared" si="2"/>
        <v>23</v>
      </c>
      <c r="J28" s="17" t="s">
        <v>117</v>
      </c>
      <c r="K28" s="15" t="s">
        <v>118</v>
      </c>
      <c r="L28" s="24"/>
    </row>
    <row r="29" spans="1:12" s="73" customFormat="1">
      <c r="A29" s="8" t="s">
        <v>111</v>
      </c>
      <c r="B29" s="18" t="s">
        <v>112</v>
      </c>
      <c r="C29" s="8" t="s">
        <v>119</v>
      </c>
      <c r="D29" s="18" t="s">
        <v>120</v>
      </c>
      <c r="E29" s="9"/>
      <c r="F29" s="19">
        <v>1</v>
      </c>
      <c r="G29" s="13">
        <v>7.5</v>
      </c>
      <c r="H29" s="19">
        <v>1</v>
      </c>
      <c r="I29" s="64">
        <f t="shared" si="2"/>
        <v>7.5</v>
      </c>
      <c r="J29" s="17" t="s">
        <v>121</v>
      </c>
      <c r="K29" s="15" t="s">
        <v>122</v>
      </c>
      <c r="L29" s="24"/>
    </row>
    <row r="30" spans="1:12" s="73" customFormat="1">
      <c r="A30" s="8" t="s">
        <v>111</v>
      </c>
      <c r="B30" s="18" t="s">
        <v>112</v>
      </c>
      <c r="C30" s="8" t="s">
        <v>123</v>
      </c>
      <c r="D30" s="23" t="s">
        <v>248</v>
      </c>
      <c r="E30" s="9">
        <v>300</v>
      </c>
      <c r="F30" s="19">
        <v>1</v>
      </c>
      <c r="G30" s="13">
        <v>78.39</v>
      </c>
      <c r="H30" s="19">
        <v>1</v>
      </c>
      <c r="I30" s="64">
        <f t="shared" si="2"/>
        <v>78.39</v>
      </c>
      <c r="J30" s="92" t="s">
        <v>255</v>
      </c>
      <c r="K30" s="15" t="s">
        <v>221</v>
      </c>
      <c r="L30" s="49" t="s">
        <v>220</v>
      </c>
    </row>
    <row r="31" spans="1:12" s="73" customFormat="1">
      <c r="A31" s="8" t="s">
        <v>111</v>
      </c>
      <c r="B31" s="18" t="s">
        <v>112</v>
      </c>
      <c r="C31" s="8" t="s">
        <v>119</v>
      </c>
      <c r="D31" s="18" t="s">
        <v>124</v>
      </c>
      <c r="E31" s="9"/>
      <c r="F31" s="19">
        <v>3</v>
      </c>
      <c r="G31" s="13">
        <v>26</v>
      </c>
      <c r="H31" s="19">
        <v>2</v>
      </c>
      <c r="I31" s="64">
        <f t="shared" si="2"/>
        <v>52</v>
      </c>
      <c r="J31" s="93" t="s">
        <v>256</v>
      </c>
      <c r="K31" s="15" t="s">
        <v>143</v>
      </c>
      <c r="L31" s="49" t="s">
        <v>125</v>
      </c>
    </row>
    <row r="32" spans="1:12" s="73" customFormat="1">
      <c r="A32" s="8" t="s">
        <v>126</v>
      </c>
      <c r="B32" s="18" t="s">
        <v>112</v>
      </c>
      <c r="C32" s="8" t="s">
        <v>127</v>
      </c>
      <c r="D32" s="18" t="s">
        <v>128</v>
      </c>
      <c r="E32" s="9"/>
      <c r="F32" s="19">
        <v>1</v>
      </c>
      <c r="G32" s="13">
        <v>15</v>
      </c>
      <c r="H32" s="19">
        <v>1</v>
      </c>
      <c r="I32" s="64">
        <f t="shared" si="2"/>
        <v>15</v>
      </c>
      <c r="J32" s="17" t="s">
        <v>129</v>
      </c>
      <c r="K32" s="15" t="s">
        <v>122</v>
      </c>
      <c r="L32" s="24"/>
    </row>
    <row r="33" spans="1:12" s="73" customFormat="1">
      <c r="A33" s="8" t="s">
        <v>126</v>
      </c>
      <c r="B33" s="18" t="s">
        <v>112</v>
      </c>
      <c r="C33" s="8" t="s">
        <v>204</v>
      </c>
      <c r="D33" s="18" t="s">
        <v>205</v>
      </c>
      <c r="E33" s="9"/>
      <c r="F33" s="19">
        <v>1</v>
      </c>
      <c r="G33" s="13">
        <v>2</v>
      </c>
      <c r="H33" s="19">
        <v>1</v>
      </c>
      <c r="I33" s="64">
        <f t="shared" si="2"/>
        <v>2</v>
      </c>
      <c r="J33" s="14" t="s">
        <v>206</v>
      </c>
      <c r="K33" s="74" t="s">
        <v>257</v>
      </c>
      <c r="L33" s="49" t="s">
        <v>226</v>
      </c>
    </row>
    <row r="34" spans="1:12" s="73" customFormat="1">
      <c r="A34" s="8" t="s">
        <v>111</v>
      </c>
      <c r="B34" s="18" t="s">
        <v>112</v>
      </c>
      <c r="C34" s="8" t="s">
        <v>130</v>
      </c>
      <c r="D34" s="23" t="s">
        <v>249</v>
      </c>
      <c r="E34" s="9"/>
      <c r="F34" s="19">
        <v>1</v>
      </c>
      <c r="G34" s="13">
        <v>3</v>
      </c>
      <c r="H34" s="19">
        <v>1</v>
      </c>
      <c r="I34" s="64">
        <f t="shared" si="2"/>
        <v>3</v>
      </c>
      <c r="J34" s="14" t="s">
        <v>246</v>
      </c>
      <c r="K34" s="15" t="s">
        <v>131</v>
      </c>
      <c r="L34" s="24"/>
    </row>
    <row r="35" spans="1:12" s="73" customFormat="1">
      <c r="A35" s="8" t="s">
        <v>126</v>
      </c>
      <c r="B35" s="18" t="s">
        <v>132</v>
      </c>
      <c r="C35" s="8" t="s">
        <v>133</v>
      </c>
      <c r="D35" s="23" t="s">
        <v>258</v>
      </c>
      <c r="E35" s="9"/>
      <c r="F35" s="19">
        <v>1</v>
      </c>
      <c r="G35" s="13">
        <v>40</v>
      </c>
      <c r="H35" s="19">
        <v>1</v>
      </c>
      <c r="I35" s="64">
        <f t="shared" si="2"/>
        <v>40</v>
      </c>
      <c r="J35" s="93" t="s">
        <v>259</v>
      </c>
      <c r="K35" s="74" t="s">
        <v>143</v>
      </c>
      <c r="L35" s="24"/>
    </row>
    <row r="36" spans="1:12" s="73" customFormat="1">
      <c r="A36" s="8" t="s">
        <v>126</v>
      </c>
      <c r="B36" s="18" t="s">
        <v>132</v>
      </c>
      <c r="C36" s="8" t="s">
        <v>241</v>
      </c>
      <c r="D36" s="18" t="s">
        <v>242</v>
      </c>
      <c r="E36" s="9"/>
      <c r="F36" s="19">
        <v>1</v>
      </c>
      <c r="G36" s="13">
        <v>13.5</v>
      </c>
      <c r="H36" s="19">
        <v>1</v>
      </c>
      <c r="I36" s="64">
        <f t="shared" si="2"/>
        <v>13.5</v>
      </c>
      <c r="J36" s="17" t="s">
        <v>243</v>
      </c>
      <c r="K36" s="74" t="s">
        <v>122</v>
      </c>
      <c r="L36" s="24"/>
    </row>
    <row r="37" spans="1:12" s="73" customFormat="1">
      <c r="A37" s="8" t="s">
        <v>126</v>
      </c>
      <c r="B37" s="18" t="s">
        <v>132</v>
      </c>
      <c r="C37" s="8" t="s">
        <v>132</v>
      </c>
      <c r="D37" s="23" t="s">
        <v>260</v>
      </c>
      <c r="E37" s="9"/>
      <c r="F37" s="19">
        <v>1</v>
      </c>
      <c r="G37" s="13">
        <v>80</v>
      </c>
      <c r="H37" s="19">
        <v>1</v>
      </c>
      <c r="I37" s="64">
        <f t="shared" si="2"/>
        <v>80</v>
      </c>
      <c r="J37" s="91" t="s">
        <v>134</v>
      </c>
      <c r="K37" s="15" t="s">
        <v>135</v>
      </c>
      <c r="L37" s="24"/>
    </row>
    <row r="38" spans="1:12" s="73" customFormat="1">
      <c r="A38" s="8" t="s">
        <v>46</v>
      </c>
      <c r="B38" s="18" t="s">
        <v>136</v>
      </c>
      <c r="C38" s="8" t="s">
        <v>137</v>
      </c>
      <c r="D38" s="18" t="s">
        <v>138</v>
      </c>
      <c r="E38" s="9"/>
      <c r="F38" s="19">
        <v>8</v>
      </c>
      <c r="G38" s="13">
        <v>59</v>
      </c>
      <c r="H38" s="19">
        <v>1</v>
      </c>
      <c r="I38" s="64">
        <f t="shared" si="2"/>
        <v>59</v>
      </c>
      <c r="J38" s="14" t="s">
        <v>139</v>
      </c>
      <c r="K38" s="15" t="s">
        <v>122</v>
      </c>
      <c r="L38" s="24"/>
    </row>
    <row r="39" spans="1:12" s="73" customFormat="1">
      <c r="A39" s="8" t="s">
        <v>46</v>
      </c>
      <c r="B39" s="18" t="s">
        <v>136</v>
      </c>
      <c r="C39" s="8" t="s">
        <v>140</v>
      </c>
      <c r="D39" s="18" t="s">
        <v>141</v>
      </c>
      <c r="E39" s="9"/>
      <c r="F39" s="19">
        <v>10</v>
      </c>
      <c r="G39" s="13">
        <v>4.0999999999999996</v>
      </c>
      <c r="H39" s="19">
        <v>10</v>
      </c>
      <c r="I39" s="64">
        <f t="shared" si="2"/>
        <v>41</v>
      </c>
      <c r="J39" s="17" t="s">
        <v>142</v>
      </c>
      <c r="K39" s="15" t="s">
        <v>143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144</v>
      </c>
      <c r="E40" s="9"/>
      <c r="F40" s="19">
        <v>5</v>
      </c>
      <c r="G40" s="13">
        <v>6</v>
      </c>
      <c r="H40" s="19">
        <v>5</v>
      </c>
      <c r="I40" s="64">
        <f t="shared" si="2"/>
        <v>30</v>
      </c>
      <c r="J40" s="17" t="s">
        <v>145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146</v>
      </c>
      <c r="D41" s="18" t="s">
        <v>147</v>
      </c>
      <c r="E41" s="9"/>
      <c r="F41" s="19">
        <v>5</v>
      </c>
      <c r="G41" s="13">
        <v>4</v>
      </c>
      <c r="H41" s="19">
        <v>5</v>
      </c>
      <c r="I41" s="64">
        <f t="shared" si="2"/>
        <v>20</v>
      </c>
      <c r="J41" s="17" t="s">
        <v>148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149</v>
      </c>
      <c r="D42" s="18" t="s">
        <v>150</v>
      </c>
      <c r="E42" s="9">
        <v>200</v>
      </c>
      <c r="F42" s="19">
        <v>3</v>
      </c>
      <c r="G42" s="13">
        <v>16</v>
      </c>
      <c r="H42" s="19">
        <v>3</v>
      </c>
      <c r="I42" s="64">
        <f t="shared" si="2"/>
        <v>48</v>
      </c>
      <c r="J42" s="14" t="s">
        <v>151</v>
      </c>
      <c r="K42" s="15" t="s">
        <v>152</v>
      </c>
      <c r="L42" s="24"/>
    </row>
    <row r="43" spans="1:12" s="73" customFormat="1">
      <c r="A43" s="8" t="s">
        <v>46</v>
      </c>
      <c r="B43" s="18" t="s">
        <v>136</v>
      </c>
      <c r="C43" s="8" t="s">
        <v>153</v>
      </c>
      <c r="D43" s="18" t="s">
        <v>154</v>
      </c>
      <c r="E43" s="9"/>
      <c r="F43" s="19">
        <v>5</v>
      </c>
      <c r="G43" s="13">
        <v>14.5</v>
      </c>
      <c r="H43" s="19">
        <v>5</v>
      </c>
      <c r="I43" s="64">
        <f t="shared" si="2"/>
        <v>72.5</v>
      </c>
      <c r="J43" s="17" t="s">
        <v>155</v>
      </c>
      <c r="K43" s="15" t="s">
        <v>156</v>
      </c>
      <c r="L43" s="25"/>
    </row>
    <row r="44" spans="1:12" s="73" customFormat="1">
      <c r="A44" s="8" t="s">
        <v>163</v>
      </c>
      <c r="B44" s="18" t="s">
        <v>164</v>
      </c>
      <c r="C44" s="8" t="s">
        <v>164</v>
      </c>
      <c r="D44" s="18" t="s">
        <v>216</v>
      </c>
      <c r="E44" s="9"/>
      <c r="F44" s="19">
        <v>5</v>
      </c>
      <c r="G44" s="13">
        <v>12</v>
      </c>
      <c r="H44" s="19">
        <v>5</v>
      </c>
      <c r="I44" s="64">
        <f t="shared" si="2"/>
        <v>60</v>
      </c>
      <c r="J44" s="17" t="s">
        <v>161</v>
      </c>
      <c r="K44" s="15" t="s">
        <v>161</v>
      </c>
      <c r="L44" s="107" t="s">
        <v>303</v>
      </c>
    </row>
    <row r="45" spans="1:12" s="73" customFormat="1" ht="14.45" customHeight="1">
      <c r="A45" s="8" t="s">
        <v>163</v>
      </c>
      <c r="B45" s="18" t="s">
        <v>165</v>
      </c>
      <c r="C45" s="8" t="s">
        <v>166</v>
      </c>
      <c r="D45" s="23" t="s">
        <v>199</v>
      </c>
      <c r="E45" s="9"/>
      <c r="F45" s="19">
        <v>5</v>
      </c>
      <c r="G45" s="13">
        <v>25</v>
      </c>
      <c r="H45" s="19">
        <v>5</v>
      </c>
      <c r="I45" s="64">
        <f t="shared" si="2"/>
        <v>125</v>
      </c>
      <c r="J45" s="17" t="s">
        <v>161</v>
      </c>
      <c r="K45" s="15" t="s">
        <v>161</v>
      </c>
      <c r="L45" s="107" t="s">
        <v>303</v>
      </c>
    </row>
    <row r="46" spans="1:12" s="73" customFormat="1">
      <c r="A46" s="8" t="s">
        <v>163</v>
      </c>
      <c r="B46" s="18" t="s">
        <v>165</v>
      </c>
      <c r="C46" s="22" t="s">
        <v>228</v>
      </c>
      <c r="D46" s="23" t="s">
        <v>229</v>
      </c>
      <c r="E46" s="9">
        <v>300</v>
      </c>
      <c r="F46" s="19">
        <v>2</v>
      </c>
      <c r="G46" s="13">
        <v>25</v>
      </c>
      <c r="H46" s="19">
        <v>2</v>
      </c>
      <c r="I46" s="64">
        <f t="shared" si="2"/>
        <v>50</v>
      </c>
      <c r="J46" s="17" t="s">
        <v>230</v>
      </c>
      <c r="K46" s="15" t="s">
        <v>304</v>
      </c>
      <c r="L46" s="25"/>
    </row>
    <row r="47" spans="1:12" s="73" customFormat="1">
      <c r="A47" s="8" t="s">
        <v>167</v>
      </c>
      <c r="B47" s="18" t="s">
        <v>112</v>
      </c>
      <c r="C47" s="8" t="s">
        <v>178</v>
      </c>
      <c r="D47" s="18" t="s">
        <v>179</v>
      </c>
      <c r="E47" s="9"/>
      <c r="F47" s="19">
        <v>1</v>
      </c>
      <c r="G47" s="13">
        <v>3</v>
      </c>
      <c r="H47" s="19">
        <v>1</v>
      </c>
      <c r="I47" s="64">
        <f t="shared" si="2"/>
        <v>3</v>
      </c>
      <c r="J47" s="17" t="s">
        <v>180</v>
      </c>
      <c r="K47" s="15" t="s">
        <v>181</v>
      </c>
      <c r="L47" s="25"/>
    </row>
    <row r="48" spans="1:12" s="73" customFormat="1">
      <c r="A48" s="8" t="s">
        <v>167</v>
      </c>
      <c r="B48" s="18" t="s">
        <v>112</v>
      </c>
      <c r="C48" s="8" t="s">
        <v>162</v>
      </c>
      <c r="D48" s="18" t="s">
        <v>191</v>
      </c>
      <c r="E48" s="9"/>
      <c r="F48" s="19">
        <v>1</v>
      </c>
      <c r="G48" s="13">
        <v>12</v>
      </c>
      <c r="H48" s="19">
        <v>1</v>
      </c>
      <c r="I48" s="64">
        <f t="shared" si="2"/>
        <v>12</v>
      </c>
      <c r="J48" s="17" t="s">
        <v>192</v>
      </c>
      <c r="K48" s="15" t="s">
        <v>193</v>
      </c>
      <c r="L48" s="25"/>
    </row>
    <row r="49" spans="1:12" s="73" customFormat="1">
      <c r="A49" s="8" t="s">
        <v>167</v>
      </c>
      <c r="B49" s="18" t="s">
        <v>112</v>
      </c>
      <c r="C49" s="8" t="s">
        <v>123</v>
      </c>
      <c r="D49" s="18" t="s">
        <v>194</v>
      </c>
      <c r="E49" s="9"/>
      <c r="F49" s="19">
        <v>1</v>
      </c>
      <c r="G49" s="13">
        <v>12</v>
      </c>
      <c r="H49" s="19">
        <v>1</v>
      </c>
      <c r="I49" s="64">
        <f t="shared" si="2"/>
        <v>12</v>
      </c>
      <c r="J49" s="17" t="s">
        <v>195</v>
      </c>
      <c r="K49" s="15" t="s">
        <v>239</v>
      </c>
      <c r="L49" s="25"/>
    </row>
    <row r="50" spans="1:12" s="73" customFormat="1">
      <c r="A50" s="8" t="s">
        <v>167</v>
      </c>
      <c r="B50" s="18" t="s">
        <v>112</v>
      </c>
      <c r="C50" s="8" t="s">
        <v>130</v>
      </c>
      <c r="D50" s="18" t="s">
        <v>196</v>
      </c>
      <c r="E50" s="9"/>
      <c r="F50" s="19">
        <v>1</v>
      </c>
      <c r="G50" s="13">
        <f>(3+0.96)</f>
        <v>3.96</v>
      </c>
      <c r="H50" s="19">
        <v>1</v>
      </c>
      <c r="I50" s="64">
        <f t="shared" ref="I50" si="3">H50*G50</f>
        <v>3.96</v>
      </c>
      <c r="J50" s="14" t="s">
        <v>197</v>
      </c>
      <c r="K50" s="15" t="s">
        <v>238</v>
      </c>
      <c r="L50" s="25"/>
    </row>
    <row r="51" spans="1:12" s="73" customFormat="1" ht="14.45" customHeight="1">
      <c r="A51" s="8" t="s">
        <v>167</v>
      </c>
      <c r="B51" s="18" t="s">
        <v>291</v>
      </c>
      <c r="C51" s="8" t="s">
        <v>292</v>
      </c>
      <c r="D51" s="18" t="s">
        <v>299</v>
      </c>
      <c r="E51" s="9"/>
      <c r="F51" s="19">
        <v>1</v>
      </c>
      <c r="G51" s="13">
        <v>3.72</v>
      </c>
      <c r="H51" s="19">
        <v>1</v>
      </c>
      <c r="I51" s="64">
        <f>H51*G51</f>
        <v>3.72</v>
      </c>
      <c r="J51" s="91" t="s">
        <v>293</v>
      </c>
      <c r="K51" s="15" t="s">
        <v>294</v>
      </c>
      <c r="L51" s="25"/>
    </row>
    <row r="52" spans="1:12" s="73" customFormat="1" ht="14.45" customHeight="1">
      <c r="A52" s="8" t="s">
        <v>167</v>
      </c>
      <c r="B52" s="18" t="s">
        <v>291</v>
      </c>
      <c r="C52" s="8" t="s">
        <v>113</v>
      </c>
      <c r="D52" s="18" t="s">
        <v>301</v>
      </c>
      <c r="E52" s="9"/>
      <c r="F52" s="19">
        <v>1</v>
      </c>
      <c r="G52" s="13">
        <v>4</v>
      </c>
      <c r="H52" s="19">
        <v>1</v>
      </c>
      <c r="I52" s="64">
        <f>H52*G52</f>
        <v>4</v>
      </c>
      <c r="J52" s="14" t="s">
        <v>295</v>
      </c>
      <c r="K52" s="15" t="s">
        <v>294</v>
      </c>
      <c r="L52" s="25"/>
    </row>
    <row r="53" spans="1:12" s="73" customFormat="1" ht="14.45" customHeight="1">
      <c r="A53" s="8" t="s">
        <v>167</v>
      </c>
      <c r="B53" s="18" t="s">
        <v>291</v>
      </c>
      <c r="C53" s="8" t="s">
        <v>113</v>
      </c>
      <c r="D53" s="18" t="s">
        <v>296</v>
      </c>
      <c r="E53" s="9"/>
      <c r="F53" s="19">
        <v>1</v>
      </c>
      <c r="G53" s="13">
        <v>3</v>
      </c>
      <c r="H53" s="19">
        <v>1</v>
      </c>
      <c r="I53" s="64">
        <f>H53*G53</f>
        <v>3</v>
      </c>
      <c r="J53" s="17" t="s">
        <v>297</v>
      </c>
      <c r="K53" s="15" t="s">
        <v>294</v>
      </c>
      <c r="L53" s="25"/>
    </row>
    <row r="54" spans="1:12" s="73" customFormat="1" ht="14.45" customHeight="1">
      <c r="A54" s="8" t="s">
        <v>167</v>
      </c>
      <c r="B54" s="18" t="s">
        <v>291</v>
      </c>
      <c r="C54" s="8" t="s">
        <v>178</v>
      </c>
      <c r="D54" s="18" t="s">
        <v>300</v>
      </c>
      <c r="E54" s="9"/>
      <c r="F54" s="19">
        <v>1</v>
      </c>
      <c r="G54" s="13">
        <v>3</v>
      </c>
      <c r="H54" s="19">
        <v>1</v>
      </c>
      <c r="I54" s="64">
        <f>H54*G54</f>
        <v>3</v>
      </c>
      <c r="J54" s="91" t="s">
        <v>298</v>
      </c>
      <c r="K54" s="15" t="s">
        <v>294</v>
      </c>
      <c r="L54" s="25"/>
    </row>
    <row r="55" spans="1:12" s="73" customFormat="1" ht="14.45" customHeight="1">
      <c r="A55" s="8" t="s">
        <v>167</v>
      </c>
      <c r="B55" s="18" t="s">
        <v>209</v>
      </c>
      <c r="C55" s="8" t="s">
        <v>210</v>
      </c>
      <c r="D55" s="18" t="s">
        <v>211</v>
      </c>
      <c r="E55" s="9"/>
      <c r="F55" s="19">
        <v>1</v>
      </c>
      <c r="G55" s="13">
        <v>21.5</v>
      </c>
      <c r="H55" s="19">
        <v>1</v>
      </c>
      <c r="I55" s="64">
        <f>G55*H55</f>
        <v>21.5</v>
      </c>
      <c r="J55" s="91" t="s">
        <v>212</v>
      </c>
      <c r="K55" s="15" t="s">
        <v>240</v>
      </c>
      <c r="L55" s="26"/>
    </row>
    <row r="56" spans="1:12" s="73" customFormat="1">
      <c r="A56" s="82"/>
      <c r="B56" s="83" t="s">
        <v>67</v>
      </c>
      <c r="C56" s="84" t="s">
        <v>252</v>
      </c>
      <c r="D56" s="83" t="s">
        <v>287</v>
      </c>
      <c r="E56" s="85"/>
      <c r="F56" s="86"/>
      <c r="G56" s="87"/>
      <c r="H56" s="86">
        <v>1</v>
      </c>
      <c r="I56" s="103">
        <f>'Fastener List'!F51</f>
        <v>235.18999999999997</v>
      </c>
      <c r="J56" s="88"/>
      <c r="K56" s="89"/>
      <c r="L56" s="90"/>
    </row>
    <row r="57" spans="1:12" s="7" customFormat="1" ht="16.5" thickBot="1">
      <c r="A57" s="52"/>
      <c r="B57" s="53" t="s">
        <v>4</v>
      </c>
      <c r="C57" s="52" t="s">
        <v>231</v>
      </c>
      <c r="D57" s="54" t="s">
        <v>5</v>
      </c>
      <c r="E57" s="54"/>
      <c r="F57" s="54"/>
      <c r="G57" s="54"/>
      <c r="H57" s="55"/>
      <c r="I57" s="59">
        <f>SUM(I19:I56)+I18</f>
        <v>1990.46</v>
      </c>
      <c r="J57" s="54"/>
      <c r="K57" s="51"/>
      <c r="L57" s="70"/>
    </row>
  </sheetData>
  <mergeCells count="1">
    <mergeCell ref="A1:L1"/>
  </mergeCells>
  <phoneticPr fontId="21" type="noConversion"/>
  <hyperlinks>
    <hyperlink ref="J19" r:id="rId1" display="20X20X18MM 500MM" xr:uid="{00000000-0004-0000-0000-000000000000}"/>
    <hyperlink ref="J21" r:id="rId2" xr:uid="{00000000-0004-0000-0000-000001000000}"/>
    <hyperlink ref="J22" r:id="rId3" display="Size: 310x310mm" xr:uid="{00000000-0004-0000-0000-000002000000}"/>
    <hyperlink ref="J23" r:id="rId4" xr:uid="{00000000-0004-0000-0000-000003000000}"/>
    <hyperlink ref="J24" r:id="rId5" xr:uid="{00000000-0004-0000-0000-000004000000}"/>
    <hyperlink ref="J25" r:id="rId6" xr:uid="{00000000-0004-0000-0000-000005000000}"/>
    <hyperlink ref="J26" r:id="rId7" xr:uid="{00000000-0004-0000-0000-000006000000}"/>
    <hyperlink ref="J27" r:id="rId8" xr:uid="{00000000-0004-0000-0000-000008000000}"/>
    <hyperlink ref="J28" r:id="rId9" xr:uid="{00000000-0004-0000-0000-000009000000}"/>
    <hyperlink ref="J29" r:id="rId10" xr:uid="{00000000-0004-0000-0000-00000A000000}"/>
    <hyperlink ref="J30" r:id="rId11" display="1x Select Color: 220V/110V" xr:uid="{00000000-0004-0000-0000-00000B000000}"/>
    <hyperlink ref="L31" r:id="rId12" xr:uid="{00000000-0004-0000-0000-00000C000000}"/>
    <hyperlink ref="J32" r:id="rId13" xr:uid="{00000000-0004-0000-0000-00000D000000}"/>
    <hyperlink ref="J34" r:id="rId14" display="1x 10Pcs Temperature: 160 degree" xr:uid="{00000000-0004-0000-0000-00000E000000}"/>
    <hyperlink ref="J35" r:id="rId15" display="Color: Dragon-Standard flow" xr:uid="{00000000-0004-0000-0000-00000F000000}"/>
    <hyperlink ref="J37" r:id="rId16" xr:uid="{00000000-0004-0000-0000-000010000000}"/>
    <hyperlink ref="J38" r:id="rId17" xr:uid="{00000000-0004-0000-0000-000011000000}"/>
    <hyperlink ref="J39" r:id="rId18" xr:uid="{00000000-0004-0000-0000-000012000000}"/>
    <hyperlink ref="J40" r:id="rId19" xr:uid="{00000000-0004-0000-0000-000013000000}"/>
    <hyperlink ref="J41" r:id="rId20" xr:uid="{00000000-0004-0000-0000-000014000000}"/>
    <hyperlink ref="J42" r:id="rId21" xr:uid="{00000000-0004-0000-0000-000015000000}"/>
    <hyperlink ref="J43" r:id="rId22" xr:uid="{00000000-0004-0000-0000-000016000000}"/>
    <hyperlink ref="J47" r:id="rId23" xr:uid="{00000000-0004-0000-0000-000018000000}"/>
    <hyperlink ref="J48" r:id="rId24" xr:uid="{00000000-0004-0000-0000-000019000000}"/>
    <hyperlink ref="J49" r:id="rId25" xr:uid="{00000000-0004-0000-0000-00001A000000}"/>
    <hyperlink ref="J50" r:id="rId26" xr:uid="{00000000-0004-0000-0000-00001B000000}"/>
    <hyperlink ref="J33" r:id="rId27" xr:uid="{00000000-0004-0000-0000-00001C000000}"/>
    <hyperlink ref="J31" r:id="rId28" display="Genuine Omron Solid State Relay" xr:uid="{00000000-0004-0000-0000-00001D000000}"/>
    <hyperlink ref="L30" r:id="rId29" display="1x 310mm 220V 750W" xr:uid="{00000000-0004-0000-0000-00001E000000}"/>
    <hyperlink ref="L8" r:id="rId30" display="Color: 339 mm" xr:uid="{00000000-0004-0000-0000-00001F000000}"/>
    <hyperlink ref="L9" r:id="rId31" xr:uid="{00000000-0004-0000-0000-000020000000}"/>
    <hyperlink ref="L10" r:id="rId32" xr:uid="{00000000-0004-0000-0000-000021000000}"/>
    <hyperlink ref="L11" r:id="rId33" xr:uid="{00000000-0004-0000-0000-000022000000}"/>
    <hyperlink ref="L12" r:id="rId34" xr:uid="{00000000-0004-0000-0000-000023000000}"/>
    <hyperlink ref="L13" r:id="rId35" display="Color: 10pcs 2028" xr:uid="{00000000-0004-0000-0000-000024000000}"/>
    <hyperlink ref="L15" r:id="rId36" display="3x GL: 350 - Color: MGN12 H" xr:uid="{00000000-0004-0000-0000-000025000000}"/>
    <hyperlink ref="L16" r:id="rId37" display="2x GL: 400 - Color: MGN12 H" xr:uid="{00000000-0004-0000-0000-000026000000}"/>
    <hyperlink ref="L17" r:id="rId38" display="1x GL: 400 - Color: MGN9 H" xr:uid="{00000000-0004-0000-0000-000027000000}"/>
    <hyperlink ref="L27" r:id="rId39" display="1x TMC2209 x8" xr:uid="{00000000-0004-0000-0000-000028000000}"/>
    <hyperlink ref="L33" r:id="rId40" display="1x ADXL345 Accelerometer" xr:uid="{00000000-0004-0000-0000-000029000000}"/>
    <hyperlink ref="J44" r:id="rId41" xr:uid="{00000000-0004-0000-0000-00002A000000}"/>
    <hyperlink ref="J45" r:id="rId42" xr:uid="{00000000-0004-0000-0000-00002B000000}"/>
    <hyperlink ref="J46" r:id="rId43" display="TBD" xr:uid="{00000000-0004-0000-0000-00002C000000}"/>
    <hyperlink ref="J36" r:id="rId44" xr:uid="{00000000-0004-0000-0000-00002D000000}"/>
    <hyperlink ref="L22" r:id="rId45" xr:uid="{00000000-0004-0000-0000-00002E000000}"/>
    <hyperlink ref="J18" r:id="rId46" xr:uid="{00000000-0004-0000-0000-00002F000000}"/>
    <hyperlink ref="L14" r:id="rId47" xr:uid="{00000000-0004-0000-0000-000031000000}"/>
    <hyperlink ref="J55" r:id="rId48" xr:uid="{00000000-0004-0000-0000-000032000000}"/>
    <hyperlink ref="J52" r:id="rId49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3" r:id="rId50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4" r:id="rId51" xr:uid="{00000000-0004-0000-0000-000035000000}"/>
    <hyperlink ref="J51" r:id="rId52" xr:uid="{AA63318B-CE23-4460-98F0-9BED57088735}"/>
  </hyperlinks>
  <pageMargins left="0.19685039370078741" right="0.19685039370078741" top="0.39370078740157483" bottom="0.39370078740157483" header="0.31496062992125984" footer="0.31496062992125984"/>
  <pageSetup paperSize="9" scale="51" orientation="portrait" r:id="rId53"/>
  <drawing r:id="rId54"/>
  <legacyDrawing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zoomScale="85" zoomScaleNormal="85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24" style="4" bestFit="1" customWidth="1"/>
    <col min="2" max="2" width="35.7109375" style="4" bestFit="1" customWidth="1"/>
    <col min="3" max="3" width="13" style="4" customWidth="1"/>
    <col min="4" max="4" width="10.85546875" style="4" customWidth="1"/>
    <col min="5" max="5" width="13.140625" style="4" customWidth="1"/>
    <col min="6" max="6" width="14.85546875" style="4" customWidth="1"/>
    <col min="7" max="7" width="34.5703125" style="4" bestFit="1" customWidth="1"/>
    <col min="8" max="8" width="14.28515625" style="4" customWidth="1"/>
    <col min="9" max="9" width="8.85546875" style="4" customWidth="1"/>
    <col min="10" max="10" width="8.5703125" style="4" customWidth="1"/>
    <col min="11" max="20" width="8.7109375" style="4" customWidth="1"/>
    <col min="21" max="16384" width="14.42578125" style="4"/>
  </cols>
  <sheetData>
    <row r="1" spans="1:20" ht="27">
      <c r="A1" s="106" t="s">
        <v>286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.75" thickBot="1">
      <c r="A5" s="2"/>
      <c r="C5" s="2" t="s">
        <v>3</v>
      </c>
      <c r="G5" s="2"/>
    </row>
    <row r="6" spans="1:20" s="7" customFormat="1" ht="16.5" thickBot="1">
      <c r="A6" s="75" t="s">
        <v>235</v>
      </c>
      <c r="B6" s="77" t="s">
        <v>5</v>
      </c>
      <c r="C6" s="77"/>
      <c r="D6" s="77"/>
      <c r="E6" s="78"/>
      <c r="F6" s="79">
        <f>F51</f>
        <v>235.18999999999997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182</v>
      </c>
      <c r="B8" s="18" t="s">
        <v>183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262</v>
      </c>
      <c r="H8" s="15" t="s">
        <v>184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200</v>
      </c>
      <c r="H10" s="15" t="s">
        <v>50</v>
      </c>
      <c r="I10" s="16"/>
      <c r="J10" s="97"/>
    </row>
    <row r="11" spans="1:20">
      <c r="A11" s="8" t="s">
        <v>68</v>
      </c>
      <c r="B11" s="23" t="s">
        <v>261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213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215</v>
      </c>
      <c r="H12" s="39" t="s">
        <v>50</v>
      </c>
      <c r="I12" s="99" t="s">
        <v>214</v>
      </c>
      <c r="J12" s="98"/>
    </row>
    <row r="13" spans="1:20">
      <c r="A13" s="36" t="s">
        <v>271</v>
      </c>
      <c r="B13" s="72" t="s">
        <v>264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272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285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273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263</v>
      </c>
      <c r="C18" s="9">
        <v>29</v>
      </c>
      <c r="D18" s="13">
        <v>1.07</v>
      </c>
      <c r="E18" s="19">
        <v>1</v>
      </c>
      <c r="F18" s="64">
        <v>1.07</v>
      </c>
      <c r="G18" s="91" t="s">
        <v>274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284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275</v>
      </c>
      <c r="H20" s="15" t="s">
        <v>50</v>
      </c>
      <c r="I20" s="16">
        <v>912</v>
      </c>
      <c r="J20" s="97"/>
    </row>
    <row r="21" spans="1:10">
      <c r="A21" s="8" t="s">
        <v>187</v>
      </c>
      <c r="B21" s="18" t="s">
        <v>188</v>
      </c>
      <c r="C21" s="19">
        <v>4</v>
      </c>
      <c r="D21" s="13">
        <f>3.27</f>
        <v>3.27</v>
      </c>
      <c r="E21" s="19">
        <v>1</v>
      </c>
      <c r="F21" s="64">
        <f t="shared" ref="F21:F38" si="0">E21*D21</f>
        <v>3.27</v>
      </c>
      <c r="G21" s="14" t="s">
        <v>189</v>
      </c>
      <c r="H21" s="15" t="s">
        <v>50</v>
      </c>
      <c r="I21" s="16"/>
      <c r="J21" s="97"/>
    </row>
    <row r="22" spans="1:10">
      <c r="A22" s="8" t="s">
        <v>187</v>
      </c>
      <c r="B22" s="18" t="s">
        <v>190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218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265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266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>
        <v>7991</v>
      </c>
      <c r="J28" s="96">
        <v>10642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>
        <v>7991</v>
      </c>
      <c r="J29" s="97">
        <v>10642</v>
      </c>
    </row>
    <row r="30" spans="1:10">
      <c r="A30" s="63" t="s">
        <v>72</v>
      </c>
      <c r="B30" s="105" t="s">
        <v>290</v>
      </c>
      <c r="C30" s="9">
        <v>4</v>
      </c>
      <c r="D30" s="13"/>
      <c r="E30" s="19"/>
      <c r="F30" s="64"/>
      <c r="G30" s="91" t="s">
        <v>289</v>
      </c>
      <c r="H30" s="15" t="s">
        <v>50</v>
      </c>
      <c r="I30" s="16">
        <v>7991</v>
      </c>
      <c r="J30" s="97"/>
    </row>
    <row r="31" spans="1:10">
      <c r="A31" s="63" t="s">
        <v>68</v>
      </c>
      <c r="B31" s="9" t="s">
        <v>93</v>
      </c>
      <c r="C31" s="9">
        <v>22</v>
      </c>
      <c r="D31" s="13">
        <v>2</v>
      </c>
      <c r="E31" s="19">
        <v>1</v>
      </c>
      <c r="F31" s="64">
        <f t="shared" si="0"/>
        <v>2</v>
      </c>
      <c r="G31" s="17" t="s">
        <v>94</v>
      </c>
      <c r="H31" s="15" t="s">
        <v>50</v>
      </c>
      <c r="I31" s="20">
        <v>934</v>
      </c>
      <c r="J31" s="96">
        <v>4032</v>
      </c>
    </row>
    <row r="32" spans="1:10">
      <c r="A32" s="63" t="s">
        <v>68</v>
      </c>
      <c r="B32" s="9" t="s">
        <v>95</v>
      </c>
      <c r="C32" s="9">
        <v>64</v>
      </c>
      <c r="D32" s="13">
        <v>11</v>
      </c>
      <c r="E32" s="19">
        <v>1</v>
      </c>
      <c r="F32" s="64">
        <f t="shared" si="0"/>
        <v>11</v>
      </c>
      <c r="G32" s="17" t="s">
        <v>96</v>
      </c>
      <c r="H32" s="15" t="s">
        <v>50</v>
      </c>
      <c r="I32" s="16"/>
      <c r="J32" s="97"/>
    </row>
    <row r="33" spans="1:10">
      <c r="A33" s="63" t="s">
        <v>68</v>
      </c>
      <c r="B33" s="9" t="s">
        <v>97</v>
      </c>
      <c r="C33" s="9">
        <v>15</v>
      </c>
      <c r="D33" s="13">
        <v>2.81</v>
      </c>
      <c r="E33" s="19">
        <v>1</v>
      </c>
      <c r="F33" s="64">
        <f t="shared" si="0"/>
        <v>2.81</v>
      </c>
      <c r="G33" s="17" t="s">
        <v>98</v>
      </c>
      <c r="H33" s="15" t="s">
        <v>50</v>
      </c>
      <c r="I33" s="20">
        <v>985</v>
      </c>
      <c r="J33" s="96">
        <v>10511</v>
      </c>
    </row>
    <row r="34" spans="1:10">
      <c r="A34" s="63" t="s">
        <v>68</v>
      </c>
      <c r="B34" s="9" t="s">
        <v>207</v>
      </c>
      <c r="C34" s="9">
        <v>72</v>
      </c>
      <c r="D34" s="13">
        <v>13.5</v>
      </c>
      <c r="E34" s="19">
        <v>1</v>
      </c>
      <c r="F34" s="64">
        <f t="shared" si="0"/>
        <v>13.5</v>
      </c>
      <c r="G34" s="14" t="s">
        <v>99</v>
      </c>
      <c r="H34" s="15" t="s">
        <v>50</v>
      </c>
      <c r="I34" s="16"/>
      <c r="J34" s="97"/>
    </row>
    <row r="35" spans="1:10">
      <c r="A35" s="8" t="s">
        <v>175</v>
      </c>
      <c r="B35" s="18" t="s">
        <v>176</v>
      </c>
      <c r="C35" s="19">
        <v>1</v>
      </c>
      <c r="D35" s="13">
        <f>2.03+1.59</f>
        <v>3.62</v>
      </c>
      <c r="E35" s="19">
        <v>1</v>
      </c>
      <c r="F35" s="64">
        <f t="shared" si="0"/>
        <v>3.62</v>
      </c>
      <c r="G35" s="17" t="s">
        <v>177</v>
      </c>
      <c r="H35" s="15" t="s">
        <v>237</v>
      </c>
      <c r="I35" s="20"/>
      <c r="J35" s="96"/>
    </row>
    <row r="36" spans="1:10">
      <c r="A36" s="63" t="s">
        <v>86</v>
      </c>
      <c r="B36" s="9" t="s">
        <v>100</v>
      </c>
      <c r="C36" s="9">
        <v>141</v>
      </c>
      <c r="D36" s="13">
        <v>1.28</v>
      </c>
      <c r="E36" s="19">
        <v>2</v>
      </c>
      <c r="F36" s="64">
        <f t="shared" si="0"/>
        <v>2.56</v>
      </c>
      <c r="G36" s="17" t="s">
        <v>101</v>
      </c>
      <c r="H36" s="15" t="s">
        <v>50</v>
      </c>
      <c r="I36" s="20">
        <v>125</v>
      </c>
      <c r="J36" s="96">
        <v>7089</v>
      </c>
    </row>
    <row r="37" spans="1:10">
      <c r="A37" s="63" t="s">
        <v>72</v>
      </c>
      <c r="B37" s="9" t="s">
        <v>102</v>
      </c>
      <c r="C37" s="9">
        <v>141</v>
      </c>
      <c r="D37" s="13">
        <v>2.69</v>
      </c>
      <c r="E37" s="19">
        <v>15</v>
      </c>
      <c r="F37" s="64">
        <f t="shared" si="0"/>
        <v>40.35</v>
      </c>
      <c r="G37" s="14" t="s">
        <v>103</v>
      </c>
      <c r="H37" s="15" t="s">
        <v>50</v>
      </c>
      <c r="I37" s="16"/>
      <c r="J37" s="97">
        <v>7380</v>
      </c>
    </row>
    <row r="38" spans="1:10">
      <c r="A38" s="63" t="s">
        <v>72</v>
      </c>
      <c r="B38" s="9" t="s">
        <v>104</v>
      </c>
      <c r="C38" s="9">
        <v>9</v>
      </c>
      <c r="D38" s="13">
        <v>8</v>
      </c>
      <c r="E38" s="21">
        <v>1</v>
      </c>
      <c r="F38" s="64">
        <f t="shared" si="0"/>
        <v>8</v>
      </c>
      <c r="G38" s="17" t="s">
        <v>105</v>
      </c>
      <c r="H38" s="15" t="s">
        <v>50</v>
      </c>
      <c r="I38" s="20"/>
      <c r="J38" s="96">
        <v>7380</v>
      </c>
    </row>
    <row r="39" spans="1:10">
      <c r="A39" s="71" t="s">
        <v>72</v>
      </c>
      <c r="B39" s="104" t="s">
        <v>267</v>
      </c>
      <c r="C39" s="9">
        <v>4</v>
      </c>
      <c r="D39" s="13">
        <v>1.64</v>
      </c>
      <c r="E39" s="21">
        <v>1</v>
      </c>
      <c r="F39" s="64">
        <v>1.64</v>
      </c>
      <c r="G39" s="91" t="s">
        <v>276</v>
      </c>
      <c r="H39" s="15" t="s">
        <v>82</v>
      </c>
      <c r="I39" s="20"/>
      <c r="J39" s="96">
        <v>7380</v>
      </c>
    </row>
    <row r="40" spans="1:10">
      <c r="A40" s="63" t="s">
        <v>106</v>
      </c>
      <c r="B40" s="9" t="s">
        <v>107</v>
      </c>
      <c r="C40" s="9">
        <v>5</v>
      </c>
      <c r="D40" s="13">
        <v>2.57</v>
      </c>
      <c r="E40" s="21">
        <v>1</v>
      </c>
      <c r="F40" s="64">
        <f>E40*D40</f>
        <v>2.57</v>
      </c>
      <c r="G40" s="17" t="s">
        <v>108</v>
      </c>
      <c r="H40" s="15" t="s">
        <v>50</v>
      </c>
      <c r="I40" s="16">
        <v>933</v>
      </c>
      <c r="J40" s="97"/>
    </row>
    <row r="41" spans="1:10">
      <c r="A41" s="71" t="s">
        <v>106</v>
      </c>
      <c r="B41" s="37" t="s">
        <v>288</v>
      </c>
      <c r="C41" s="9">
        <v>15</v>
      </c>
      <c r="D41" s="13">
        <v>3.04</v>
      </c>
      <c r="E41" s="21">
        <v>2</v>
      </c>
      <c r="F41" s="64">
        <f t="shared" ref="F41" si="1">E41*D41</f>
        <v>6.08</v>
      </c>
      <c r="G41" s="91" t="s">
        <v>277</v>
      </c>
      <c r="H41" s="15" t="s">
        <v>50</v>
      </c>
      <c r="I41" s="16">
        <v>933</v>
      </c>
      <c r="J41" s="97"/>
    </row>
    <row r="42" spans="1:1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198</v>
      </c>
      <c r="H42" s="15" t="s">
        <v>201</v>
      </c>
      <c r="I42" s="20"/>
      <c r="J42" s="96"/>
    </row>
    <row r="43" spans="1:10">
      <c r="A43" s="22" t="s">
        <v>47</v>
      </c>
      <c r="B43" s="23" t="s">
        <v>268</v>
      </c>
      <c r="C43" s="19">
        <v>1</v>
      </c>
      <c r="D43" s="13">
        <v>9.5</v>
      </c>
      <c r="E43" s="19">
        <v>1</v>
      </c>
      <c r="F43" s="64">
        <v>9.5</v>
      </c>
      <c r="G43" s="93" t="s">
        <v>278</v>
      </c>
      <c r="H43" s="74" t="s">
        <v>279</v>
      </c>
      <c r="I43" s="20"/>
      <c r="J43" s="96"/>
    </row>
    <row r="44" spans="1:10">
      <c r="A44" s="63" t="s">
        <v>59</v>
      </c>
      <c r="B44" s="9" t="s">
        <v>60</v>
      </c>
      <c r="C44" s="9">
        <v>3</v>
      </c>
      <c r="D44" s="13">
        <v>2.5</v>
      </c>
      <c r="E44" s="21">
        <v>2</v>
      </c>
      <c r="F44" s="64">
        <f t="shared" ref="F44:F45" si="2">E44*D44</f>
        <v>5</v>
      </c>
      <c r="G44" s="17" t="s">
        <v>61</v>
      </c>
      <c r="H44" s="15" t="s">
        <v>62</v>
      </c>
      <c r="I44" s="16"/>
      <c r="J44" s="97"/>
    </row>
    <row r="45" spans="1:10">
      <c r="A45" s="71" t="s">
        <v>59</v>
      </c>
      <c r="B45" s="37" t="s">
        <v>202</v>
      </c>
      <c r="C45" s="9">
        <v>3</v>
      </c>
      <c r="D45" s="13">
        <v>4.5</v>
      </c>
      <c r="E45" s="21">
        <v>1</v>
      </c>
      <c r="F45" s="64">
        <f t="shared" si="2"/>
        <v>4.5</v>
      </c>
      <c r="G45" s="91" t="s">
        <v>203</v>
      </c>
      <c r="H45" s="15" t="s">
        <v>62</v>
      </c>
      <c r="I45" s="16"/>
      <c r="J45" s="97"/>
    </row>
    <row r="46" spans="1:10">
      <c r="A46" s="22" t="s">
        <v>59</v>
      </c>
      <c r="B46" s="18" t="s">
        <v>283</v>
      </c>
      <c r="C46" s="19">
        <v>6</v>
      </c>
      <c r="D46" s="13">
        <v>9.1999999999999993</v>
      </c>
      <c r="E46" s="19" t="s">
        <v>281</v>
      </c>
      <c r="F46" s="64">
        <v>9.1999999999999993</v>
      </c>
      <c r="G46" s="17" t="s">
        <v>280</v>
      </c>
      <c r="H46" s="15" t="s">
        <v>282</v>
      </c>
      <c r="I46" s="20"/>
      <c r="J46" s="96"/>
    </row>
    <row r="47" spans="1:10">
      <c r="A47" s="22" t="s">
        <v>63</v>
      </c>
      <c r="B47" s="23" t="s">
        <v>64</v>
      </c>
      <c r="C47" s="19">
        <v>6</v>
      </c>
      <c r="D47" s="13">
        <v>7.5</v>
      </c>
      <c r="E47" s="19">
        <v>1</v>
      </c>
      <c r="F47" s="64">
        <f t="shared" ref="F47" si="3">E47*D47</f>
        <v>7.5</v>
      </c>
      <c r="G47" s="93" t="s">
        <v>65</v>
      </c>
      <c r="H47" s="74" t="s">
        <v>66</v>
      </c>
      <c r="I47" s="20"/>
      <c r="J47" s="96"/>
    </row>
    <row r="48" spans="1:10">
      <c r="A48" s="63" t="s">
        <v>63</v>
      </c>
      <c r="B48" s="9" t="s">
        <v>168</v>
      </c>
      <c r="C48" s="9">
        <v>2</v>
      </c>
      <c r="D48" s="13">
        <v>24</v>
      </c>
      <c r="E48" s="21">
        <v>1</v>
      </c>
      <c r="F48" s="64">
        <f t="shared" ref="F48" si="4">E48*D48</f>
        <v>24</v>
      </c>
      <c r="G48" s="17" t="s">
        <v>217</v>
      </c>
      <c r="H48" s="15" t="s">
        <v>169</v>
      </c>
      <c r="I48" s="16"/>
      <c r="J48" s="97"/>
    </row>
    <row r="49" spans="1:20">
      <c r="A49" s="71" t="s">
        <v>63</v>
      </c>
      <c r="B49" s="37" t="s">
        <v>171</v>
      </c>
      <c r="C49" s="9">
        <v>3</v>
      </c>
      <c r="D49" s="13">
        <f>5.01</f>
        <v>5.01</v>
      </c>
      <c r="E49" s="21">
        <v>1</v>
      </c>
      <c r="F49" s="64">
        <f>E49*D49</f>
        <v>5.01</v>
      </c>
      <c r="G49" s="91" t="s">
        <v>172</v>
      </c>
      <c r="H49" s="15" t="s">
        <v>173</v>
      </c>
      <c r="I49" s="16"/>
      <c r="J49" s="97"/>
    </row>
    <row r="50" spans="1:20">
      <c r="A50" s="8" t="s">
        <v>185</v>
      </c>
      <c r="B50" s="18" t="s">
        <v>186</v>
      </c>
      <c r="C50" s="19">
        <v>1</v>
      </c>
      <c r="D50" s="13">
        <f>1.72</f>
        <v>1.72</v>
      </c>
      <c r="E50" s="19">
        <v>1</v>
      </c>
      <c r="F50" s="64">
        <f>E50*D50</f>
        <v>1.72</v>
      </c>
      <c r="G50" s="17" t="s">
        <v>219</v>
      </c>
      <c r="H50" s="15" t="s">
        <v>236</v>
      </c>
      <c r="I50" s="20"/>
      <c r="J50" s="96"/>
    </row>
    <row r="51" spans="1:20" s="7" customFormat="1" ht="16.5" thickBot="1">
      <c r="A51" s="52" t="s">
        <v>67</v>
      </c>
      <c r="B51" s="54" t="s">
        <v>5</v>
      </c>
      <c r="C51" s="54"/>
      <c r="D51" s="54"/>
      <c r="E51" s="55"/>
      <c r="F51" s="59">
        <f>SUBTOTAL(109,Table13[Line Price $])</f>
        <v>235.18999999999997</v>
      </c>
      <c r="G51" s="54"/>
      <c r="H51" s="51"/>
      <c r="I51" s="56"/>
      <c r="J51" s="100"/>
      <c r="K51" s="6"/>
      <c r="L51" s="6"/>
      <c r="M51" s="6"/>
      <c r="N51" s="6"/>
      <c r="O51" s="6"/>
      <c r="P51" s="6"/>
      <c r="Q51" s="6"/>
      <c r="R51" s="6"/>
      <c r="S51" s="6"/>
      <c r="T51" s="6"/>
    </row>
  </sheetData>
  <mergeCells count="1">
    <mergeCell ref="A1:K1"/>
  </mergeCells>
  <hyperlinks>
    <hyperlink ref="G9" r:id="rId1" xr:uid="{00000000-0004-0000-0100-000000000000}"/>
    <hyperlink ref="G10" r:id="rId2" display="1x Size: 20-m3 50pcs" xr:uid="{00000000-0004-0000-0100-000001000000}"/>
    <hyperlink ref="G14" r:id="rId3" xr:uid="{00000000-0004-0000-0100-000002000000}"/>
    <hyperlink ref="G16" r:id="rId4" xr:uid="{00000000-0004-0000-0100-000003000000}"/>
    <hyperlink ref="G17" r:id="rId5" xr:uid="{00000000-0004-0000-0100-000004000000}"/>
    <hyperlink ref="G19" r:id="rId6" xr:uid="{00000000-0004-0000-0100-000005000000}"/>
    <hyperlink ref="G23" r:id="rId7" xr:uid="{00000000-0004-0000-0100-000006000000}"/>
    <hyperlink ref="G25" r:id="rId8" xr:uid="{00000000-0004-0000-0100-000007000000}"/>
    <hyperlink ref="G26" r:id="rId9" xr:uid="{00000000-0004-0000-0100-000008000000}"/>
    <hyperlink ref="G27" r:id="rId10" xr:uid="{00000000-0004-0000-0100-000009000000}"/>
    <hyperlink ref="G28" r:id="rId11" xr:uid="{00000000-0004-0000-0100-00000A000000}"/>
    <hyperlink ref="G29" r:id="rId12" xr:uid="{00000000-0004-0000-0100-00000B000000}"/>
    <hyperlink ref="G31" r:id="rId13" xr:uid="{00000000-0004-0000-0100-00000C000000}"/>
    <hyperlink ref="G32" r:id="rId14" xr:uid="{00000000-0004-0000-0100-00000D000000}"/>
    <hyperlink ref="G33" r:id="rId15" xr:uid="{00000000-0004-0000-0100-00000E000000}"/>
    <hyperlink ref="G34" r:id="rId16" xr:uid="{00000000-0004-0000-0100-00000F000000}"/>
    <hyperlink ref="G36" r:id="rId17" xr:uid="{00000000-0004-0000-0100-000010000000}"/>
    <hyperlink ref="G37" r:id="rId18" xr:uid="{00000000-0004-0000-0100-000011000000}"/>
    <hyperlink ref="G38" r:id="rId19" xr:uid="{00000000-0004-0000-0100-000012000000}"/>
    <hyperlink ref="G40" r:id="rId20" xr:uid="{00000000-0004-0000-0100-000013000000}"/>
    <hyperlink ref="G11" r:id="rId21" xr:uid="{00000000-0004-0000-0100-000014000000}"/>
    <hyperlink ref="G35" r:id="rId22" xr:uid="{00000000-0004-0000-0100-000015000000}"/>
    <hyperlink ref="G8" r:id="rId23" display="1x Bushings 5x8x2.5" xr:uid="{00000000-0004-0000-0100-000016000000}"/>
    <hyperlink ref="G50" r:id="rId24" display="1x Length 15mm - Wire 0.7 - OD 7" xr:uid="{00000000-0004-0000-0100-000017000000}"/>
    <hyperlink ref="G21" r:id="rId25" xr:uid="{00000000-0004-0000-0100-000018000000}"/>
    <hyperlink ref="G22" r:id="rId26" display="1x Size: M3 - 30mm" xr:uid="{00000000-0004-0000-0100-000019000000}"/>
    <hyperlink ref="G42" r:id="rId27" xr:uid="{00000000-0004-0000-0100-00001A000000}"/>
    <hyperlink ref="G12" r:id="rId28" display="M3 ss washer" xr:uid="{00000000-0004-0000-0100-00001B000000}"/>
    <hyperlink ref="G24" r:id="rId29" xr:uid="{00000000-0004-0000-0100-00001C000000}"/>
    <hyperlink ref="G44" r:id="rId30" xr:uid="{00000000-0004-0000-0100-00001D000000}"/>
    <hyperlink ref="G45" r:id="rId31" xr:uid="{00000000-0004-0000-0100-00001E000000}"/>
    <hyperlink ref="G13" r:id="rId32" xr:uid="{00000000-0004-0000-0100-00001F000000}"/>
    <hyperlink ref="G15" r:id="rId33" xr:uid="{00000000-0004-0000-0100-000020000000}"/>
    <hyperlink ref="G18" r:id="rId34" xr:uid="{00000000-0004-0000-0100-000021000000}"/>
    <hyperlink ref="G20" r:id="rId35" xr:uid="{00000000-0004-0000-0100-000022000000}"/>
    <hyperlink ref="G39" r:id="rId36" xr:uid="{00000000-0004-0000-0100-000023000000}"/>
    <hyperlink ref="G41" r:id="rId37" xr:uid="{00000000-0004-0000-0100-000024000000}"/>
    <hyperlink ref="G43" r:id="rId38" xr:uid="{00000000-0004-0000-0100-000025000000}"/>
    <hyperlink ref="G46" r:id="rId39" xr:uid="{00000000-0004-0000-0100-000026000000}"/>
    <hyperlink ref="H46" r:id="rId40" display="https://www.aliexpress.com/store/912301249" xr:uid="{00000000-0004-0000-0100-000027000000}"/>
    <hyperlink ref="G30" r:id="rId41" xr:uid="{00000000-0004-0000-0100-000028000000}"/>
    <hyperlink ref="G47" r:id="rId42" xr:uid="{2D20C191-2C76-4E00-9BC9-A6157242D739}"/>
    <hyperlink ref="G48" r:id="rId43" display="Color: Buffer 14inch 35cm" xr:uid="{F2847965-49D7-4D00-AD1F-BEC4457D3EC4}"/>
    <hyperlink ref="G49" r:id="rId44" xr:uid="{D3CD710D-DAE0-4D54-96D8-FDD895E4D65D}"/>
  </hyperlinks>
  <pageMargins left="0.19685039370078741" right="0.19685039370078741" top="0.39370078740157483" bottom="0.39370078740157483" header="0.31496062992125984" footer="0.31496062992125984"/>
  <pageSetup paperSize="9" scale="51" orientation="portrait" r:id="rId45"/>
  <drawing r:id="rId46"/>
  <legacyDrawing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2022-05-14T20:20:43Z</cp:lastPrinted>
  <dcterms:created xsi:type="dcterms:W3CDTF">2021-11-13T13:18:32Z</dcterms:created>
  <dcterms:modified xsi:type="dcterms:W3CDTF">2022-07-29T09:48:01Z</dcterms:modified>
</cp:coreProperties>
</file>