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73" documentId="11_BB46956AE7341EA83D7747123DA4EA88538076BF" xr6:coauthVersionLast="47" xr6:coauthVersionMax="47" xr10:uidLastSave="{7BF764E0-FE03-4D54-971E-2C007909368C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38" i="9" l="1"/>
  <c r="I18" i="9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7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5" i="8"/>
  <c r="F45" i="8" s="1"/>
  <c r="F44" i="8"/>
  <c r="F43" i="8"/>
  <c r="I57" i="1"/>
  <c r="I56" i="1"/>
  <c r="I55" i="1"/>
  <c r="I54" i="1"/>
  <c r="I58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7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<sst xmlns="http://schemas.openxmlformats.org/spreadsheetml/2006/main" count="837" uniqueCount="330">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</sst>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6" fillId="0" borderId="0" xfId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store/912301249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kbO2A7" TargetMode="External"/><Relationship Id="rId42" Type="http://schemas.openxmlformats.org/officeDocument/2006/relationships/hyperlink" Target="https://s.click.aliexpress.com/e/_9gB9LL" TargetMode="External"/><Relationship Id="rId47" Type="http://schemas.openxmlformats.org/officeDocument/2006/relationships/hyperlink" Target="https://s.click.aliexpress.com/e/_9x0mWr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2lsvE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7" Type="http://schemas.openxmlformats.org/officeDocument/2006/relationships/hyperlink" Target="https://s.click.aliexpress.com/e/_Dmf08Nh" TargetMode="External"/><Relationship Id="rId40" Type="http://schemas.openxmlformats.org/officeDocument/2006/relationships/hyperlink" Target="https://s.click.aliexpress.com/e/_DCNVYyb" TargetMode="External"/><Relationship Id="rId45" Type="http://schemas.openxmlformats.org/officeDocument/2006/relationships/hyperlink" Target="https://www.patreon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DmWF6r5" TargetMode="External"/><Relationship Id="rId44" Type="http://schemas.openxmlformats.org/officeDocument/2006/relationships/hyperlink" Target="https://ko-fi.com/pro3d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9H0d0B" TargetMode="External"/><Relationship Id="rId35" Type="http://schemas.openxmlformats.org/officeDocument/2006/relationships/hyperlink" Target="https://s.click.aliexpress.com/e/_DesnUZp" TargetMode="External"/><Relationship Id="rId43" Type="http://schemas.openxmlformats.org/officeDocument/2006/relationships/hyperlink" Target="https://s.click.aliexpress.com/e/_AbdgsT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mmm4hv" TargetMode="External"/><Relationship Id="rId38" Type="http://schemas.openxmlformats.org/officeDocument/2006/relationships/hyperlink" Target="https://s.click.aliexpress.com/e/_DloVAMP" TargetMode="External"/><Relationship Id="rId46" Type="http://schemas.openxmlformats.org/officeDocument/2006/relationships/hyperlink" Target="https://www.paypal.com/donate/?hosted_button_id=LZ7RAQGSE4SS8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AZ42H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9JVfyZ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PFI3d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ko-fi.com/pro3d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6fsH6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fabreeko.com/products/viking-3d-valkyrie-frame-kit-by-honeybadger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s.click.aliexpress.com/e/_AWE3wb" TargetMode="External"/><Relationship Id="rId28" Type="http://schemas.openxmlformats.org/officeDocument/2006/relationships/hyperlink" Target="https://s.click.aliexpress.com/e/_DnmpysP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xvamN" TargetMode="External"/><Relationship Id="rId31" Type="http://schemas.openxmlformats.org/officeDocument/2006/relationships/hyperlink" Target="https://www.paypal.com/donate/?hosted_button_id=LZ7RAQGSE4SS8" TargetMode="External"/><Relationship Id="rId44" Type="http://schemas.openxmlformats.org/officeDocument/2006/relationships/hyperlink" Target="https://www.fabreeko.com/products/viking-3d-valkyrie-rail-kit-stainless-steel-by-honeybadger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DCq8m63" TargetMode="External"/><Relationship Id="rId2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0" Type="http://schemas.openxmlformats.org/officeDocument/2006/relationships/hyperlink" Target="https://www.patreon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makersupplies.dk/3d-print/3d-printers-kits/3d-printer-kits/valkyrie/3d-printers-kits-3d-printer-kits-valkyrie-frame-kit-v-slot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eVYOF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nfRXB" TargetMode="External"/><Relationship Id="rId46" Type="http://schemas.openxmlformats.org/officeDocument/2006/relationships/hyperlink" Target="https://s.click.aliexpress.com/e/_DFuG1tl" TargetMode="External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s.click.aliexpress.com/e/_DdJj4Ej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6" t="s">
        <v>282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4" s="6" customFormat="1" ht="16.5" customHeight="1" thickBot="1">
      <c r="A2" s="43" t="s">
        <v>4</v>
      </c>
      <c r="B2" s="43" t="s">
        <v>301</v>
      </c>
      <c r="C2" s="44" t="s">
        <v>5</v>
      </c>
      <c r="D2" s="44"/>
      <c r="E2" s="44"/>
      <c r="F2" s="44"/>
      <c r="G2" s="44"/>
      <c r="H2" s="45"/>
      <c r="I2" s="46">
        <f>I60</f>
        <v>1867.6400000000003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291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310</v>
      </c>
      <c r="K9" s="27" t="s">
        <v>24</v>
      </c>
      <c r="L9" s="70"/>
      <c r="M9" s="1" t="s">
        <v>297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252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253</v>
      </c>
      <c r="K10" s="27" t="s">
        <v>24</v>
      </c>
      <c r="L10" s="72"/>
      <c r="M10" s="88" t="s">
        <v>298</v>
      </c>
      <c r="N10" s="87"/>
    </row>
    <row r="11" spans="1:14">
      <c r="A11" s="7" t="s">
        <v>46</v>
      </c>
      <c r="B11" t="s">
        <v>131</v>
      </c>
      <c r="C11" s="7" t="s">
        <v>152</v>
      </c>
      <c r="D11" t="s">
        <v>153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218</v>
      </c>
      <c r="K11" s="27" t="s">
        <v>66</v>
      </c>
      <c r="L11" s="73"/>
      <c r="M11" s="88" t="s">
        <v>299</v>
      </c>
      <c r="N11" s="87"/>
    </row>
    <row r="12" spans="1:14">
      <c r="A12" s="7" t="s">
        <v>46</v>
      </c>
      <c r="B12" t="s">
        <v>131</v>
      </c>
      <c r="C12" s="7" t="s">
        <v>152</v>
      </c>
      <c r="D12" t="s">
        <v>154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219</v>
      </c>
      <c r="K12" s="27" t="s">
        <v>66</v>
      </c>
      <c r="L12" s="73"/>
      <c r="M12" s="88" t="s">
        <v>300</v>
      </c>
      <c r="N12" s="87"/>
    </row>
    <row r="13" spans="1:14">
      <c r="A13" s="7" t="s">
        <v>46</v>
      </c>
      <c r="B13" t="s">
        <v>131</v>
      </c>
      <c r="C13" s="7" t="s">
        <v>152</v>
      </c>
      <c r="D13" t="s">
        <v>155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29" t="s">
        <v>220</v>
      </c>
      <c r="K13" s="27" t="s">
        <v>66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322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320</v>
      </c>
      <c r="E15" s="108"/>
      <c r="F15" s="109"/>
      <c r="G15" s="110"/>
      <c r="H15" s="109"/>
      <c r="I15" s="111"/>
      <c r="J15" s="112"/>
      <c r="K15" s="113" t="s">
        <v>321</v>
      </c>
      <c r="L15" s="74"/>
      <c r="M15" s="117" t="s">
        <v>305</v>
      </c>
      <c r="N15" s="118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311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316</v>
      </c>
      <c r="K16" s="103" t="s">
        <v>43</v>
      </c>
      <c r="L16" s="70"/>
      <c r="M16" s="117"/>
      <c r="N16" s="118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312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317</v>
      </c>
      <c r="K17" s="103" t="s">
        <v>43</v>
      </c>
      <c r="L17" s="70"/>
      <c r="M17" s="117"/>
      <c r="N17" s="118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315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318</v>
      </c>
      <c r="K18" s="106" t="s">
        <v>313</v>
      </c>
      <c r="L18" s="70"/>
      <c r="M18" s="117"/>
      <c r="N18" s="118"/>
    </row>
    <row r="19" spans="1:14" ht="15.75" customHeight="1" thickBot="1">
      <c r="A19" s="99" t="s">
        <v>46</v>
      </c>
      <c r="B19" s="100" t="s">
        <v>131</v>
      </c>
      <c r="C19" s="100" t="s">
        <v>152</v>
      </c>
      <c r="D19" s="100" t="s">
        <v>314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319</v>
      </c>
      <c r="K19" s="104" t="s">
        <v>313</v>
      </c>
      <c r="L19" s="70"/>
      <c r="M19" s="117"/>
      <c r="N19" s="118"/>
    </row>
    <row r="20" spans="1:14">
      <c r="A20" s="7" t="s">
        <v>20</v>
      </c>
      <c r="B20" t="s">
        <v>21</v>
      </c>
      <c r="C20" s="7" t="s">
        <v>36</v>
      </c>
      <c r="D20" t="s">
        <v>309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236</v>
      </c>
      <c r="K20" s="12" t="s">
        <v>38</v>
      </c>
      <c r="L20" s="75"/>
      <c r="M20" s="117"/>
      <c r="N20" s="118"/>
    </row>
    <row r="21" spans="1:14">
      <c r="A21" s="17" t="s">
        <v>20</v>
      </c>
      <c r="B21" s="18" t="s">
        <v>21</v>
      </c>
      <c r="C21" s="17" t="s">
        <v>36</v>
      </c>
      <c r="D21" s="18" t="s">
        <v>232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235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7" t="s">
        <v>306</v>
      </c>
      <c r="N22" s="118"/>
    </row>
    <row r="23" spans="1:14">
      <c r="A23" s="7" t="s">
        <v>39</v>
      </c>
      <c r="B23" t="s">
        <v>21</v>
      </c>
      <c r="C23" s="7" t="s">
        <v>44</v>
      </c>
      <c r="D23" s="18" t="s">
        <v>212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230</v>
      </c>
      <c r="K23" s="12" t="s">
        <v>45</v>
      </c>
      <c r="L23" s="73" t="s">
        <v>229</v>
      </c>
      <c r="M23" s="117"/>
      <c r="N23" s="118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7" t="s">
        <v>307</v>
      </c>
      <c r="N25" s="118"/>
    </row>
    <row r="26" spans="1:14">
      <c r="A26" s="7" t="s">
        <v>110</v>
      </c>
      <c r="B26" t="s">
        <v>111</v>
      </c>
      <c r="C26" s="7" t="s">
        <v>112</v>
      </c>
      <c r="D26" s="18" t="s">
        <v>239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238</v>
      </c>
      <c r="K26" s="12" t="s">
        <v>113</v>
      </c>
      <c r="L26" s="73" t="s">
        <v>214</v>
      </c>
      <c r="M26" s="117"/>
      <c r="N26" s="118"/>
    </row>
    <row r="27" spans="1:14">
      <c r="A27" s="7" t="s">
        <v>110</v>
      </c>
      <c r="B27" t="s">
        <v>111</v>
      </c>
      <c r="C27" s="7" t="s">
        <v>114</v>
      </c>
      <c r="D27" t="s">
        <v>115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116</v>
      </c>
      <c r="K27" s="12" t="s">
        <v>117</v>
      </c>
      <c r="L27" s="75"/>
      <c r="M27" s="90"/>
      <c r="N27" s="87"/>
    </row>
    <row r="28" spans="1:14">
      <c r="A28" s="7" t="s">
        <v>110</v>
      </c>
      <c r="B28" t="s">
        <v>111</v>
      </c>
      <c r="C28" s="7" t="s">
        <v>118</v>
      </c>
      <c r="D28" t="s">
        <v>119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120</v>
      </c>
      <c r="K28" s="12" t="s">
        <v>121</v>
      </c>
      <c r="L28" s="75"/>
      <c r="M28" s="90"/>
      <c r="N28" s="87"/>
    </row>
    <row r="29" spans="1:14">
      <c r="A29" s="7" t="s">
        <v>110</v>
      </c>
      <c r="B29" t="s">
        <v>111</v>
      </c>
      <c r="C29" s="7" t="s">
        <v>122</v>
      </c>
      <c r="D29" s="18" t="s">
        <v>233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240</v>
      </c>
      <c r="K29" s="12" t="s">
        <v>211</v>
      </c>
      <c r="L29" s="73" t="s">
        <v>210</v>
      </c>
      <c r="M29" s="90"/>
      <c r="N29" s="87"/>
    </row>
    <row r="30" spans="1:14">
      <c r="A30" s="7" t="s">
        <v>110</v>
      </c>
      <c r="B30" t="s">
        <v>111</v>
      </c>
      <c r="C30" s="7" t="s">
        <v>118</v>
      </c>
      <c r="D30" t="s">
        <v>123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241</v>
      </c>
      <c r="K30" s="12" t="s">
        <v>138</v>
      </c>
      <c r="L30" s="73" t="s">
        <v>124</v>
      </c>
      <c r="M30" s="90"/>
      <c r="N30" s="87"/>
    </row>
    <row r="31" spans="1:14">
      <c r="A31" s="7" t="s">
        <v>110</v>
      </c>
      <c r="B31" t="s">
        <v>111</v>
      </c>
      <c r="C31" s="7" t="s">
        <v>126</v>
      </c>
      <c r="D31" s="18" t="s">
        <v>234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231</v>
      </c>
      <c r="K31" s="12" t="s">
        <v>127</v>
      </c>
      <c r="L31" s="75"/>
      <c r="M31" s="90"/>
      <c r="N31" s="87"/>
    </row>
    <row r="32" spans="1:14">
      <c r="A32" s="7" t="s">
        <v>125</v>
      </c>
      <c r="B32" t="s">
        <v>111</v>
      </c>
      <c r="C32" s="7" t="s">
        <v>194</v>
      </c>
      <c r="D32" t="s">
        <v>195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196</v>
      </c>
      <c r="K32" s="42" t="s">
        <v>242</v>
      </c>
      <c r="L32" s="73" t="s">
        <v>213</v>
      </c>
      <c r="M32" s="90"/>
      <c r="N32" s="87"/>
    </row>
    <row r="33" spans="1:14">
      <c r="A33" s="7" t="s">
        <v>125</v>
      </c>
      <c r="B33" t="s">
        <v>128</v>
      </c>
      <c r="C33" s="7" t="s">
        <v>129</v>
      </c>
      <c r="D33" s="18" t="s">
        <v>243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244</v>
      </c>
      <c r="K33" s="42" t="s">
        <v>138</v>
      </c>
      <c r="L33" s="75"/>
      <c r="M33" s="90"/>
      <c r="N33" s="87"/>
    </row>
    <row r="34" spans="1:14">
      <c r="A34" s="7" t="s">
        <v>125</v>
      </c>
      <c r="B34" t="s">
        <v>128</v>
      </c>
      <c r="C34" s="7" t="s">
        <v>226</v>
      </c>
      <c r="D34" t="s">
        <v>227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228</v>
      </c>
      <c r="K34" s="42" t="s">
        <v>121</v>
      </c>
      <c r="L34" s="75"/>
      <c r="M34" s="90"/>
      <c r="N34" s="87"/>
    </row>
    <row r="35" spans="1:14">
      <c r="A35" s="7" t="s">
        <v>125</v>
      </c>
      <c r="B35" t="s">
        <v>128</v>
      </c>
      <c r="C35" s="7" t="s">
        <v>128</v>
      </c>
      <c r="D35" s="2" t="s">
        <v>328</v>
      </c>
      <c r="F35" s="9">
        <v>1</v>
      </c>
      <c r="G35" s="10">
        <v>60</v>
      </c>
      <c r="H35" s="9">
        <v>1</v>
      </c>
      <c r="I35" s="40">
        <f t="shared" si="2"/>
        <v>60</v>
      </c>
      <c r="J35" s="48" t="s">
        <v>329</v>
      </c>
      <c r="K35" s="12" t="s">
        <v>130</v>
      </c>
      <c r="L35" s="75"/>
      <c r="M35" s="90"/>
      <c r="N35" s="87"/>
    </row>
    <row r="36" spans="1:14" ht="14.45" customHeight="1">
      <c r="A36" s="7" t="s">
        <v>125</v>
      </c>
      <c r="B36" t="s">
        <v>128</v>
      </c>
      <c r="C36" s="7" t="s">
        <v>36</v>
      </c>
      <c r="D36" t="s">
        <v>288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289</v>
      </c>
      <c r="K36" s="12" t="s">
        <v>138</v>
      </c>
      <c r="L36" s="76"/>
      <c r="M36" s="90"/>
      <c r="N36" s="87"/>
    </row>
    <row r="37" spans="1:14" ht="14.45" customHeight="1">
      <c r="A37" s="7" t="s">
        <v>125</v>
      </c>
      <c r="B37" t="s">
        <v>128</v>
      </c>
      <c r="C37" s="7" t="s">
        <v>36</v>
      </c>
      <c r="D37" t="s">
        <v>288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290</v>
      </c>
      <c r="K37" s="12" t="s">
        <v>138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131</v>
      </c>
      <c r="C40" s="7" t="s">
        <v>132</v>
      </c>
      <c r="D40" t="s">
        <v>133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134</v>
      </c>
      <c r="K40" s="12" t="s">
        <v>121</v>
      </c>
      <c r="L40" s="75"/>
      <c r="M40" s="90"/>
      <c r="N40" s="87"/>
    </row>
    <row r="41" spans="1:14">
      <c r="A41" s="7" t="s">
        <v>46</v>
      </c>
      <c r="B41" t="s">
        <v>131</v>
      </c>
      <c r="C41" s="7" t="s">
        <v>135</v>
      </c>
      <c r="D41" t="s">
        <v>136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137</v>
      </c>
      <c r="K41" s="12" t="s">
        <v>138</v>
      </c>
      <c r="L41" s="75"/>
      <c r="M41" s="90"/>
      <c r="N41" s="87"/>
    </row>
    <row r="42" spans="1:14">
      <c r="A42" s="7" t="s">
        <v>46</v>
      </c>
      <c r="B42" t="s">
        <v>131</v>
      </c>
      <c r="C42" s="7" t="s">
        <v>135</v>
      </c>
      <c r="D42" t="s">
        <v>139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140</v>
      </c>
      <c r="K42" s="12" t="s">
        <v>138</v>
      </c>
      <c r="L42" s="75"/>
      <c r="M42" s="90"/>
      <c r="N42" s="87"/>
    </row>
    <row r="43" spans="1:14">
      <c r="A43" s="7" t="s">
        <v>46</v>
      </c>
      <c r="B43" t="s">
        <v>131</v>
      </c>
      <c r="C43" s="7" t="s">
        <v>141</v>
      </c>
      <c r="D43" t="s">
        <v>142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143</v>
      </c>
      <c r="K43" s="12" t="s">
        <v>138</v>
      </c>
      <c r="L43" s="75"/>
      <c r="M43" s="90"/>
      <c r="N43" s="87"/>
    </row>
    <row r="44" spans="1:14">
      <c r="A44" s="7" t="s">
        <v>46</v>
      </c>
      <c r="B44" t="s">
        <v>131</v>
      </c>
      <c r="C44" s="7" t="s">
        <v>144</v>
      </c>
      <c r="D44" t="s">
        <v>145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146</v>
      </c>
      <c r="K44" s="12" t="s">
        <v>147</v>
      </c>
      <c r="L44" s="75"/>
      <c r="M44" s="90"/>
      <c r="N44" s="87"/>
    </row>
    <row r="45" spans="1:14">
      <c r="A45" s="7" t="s">
        <v>46</v>
      </c>
      <c r="B45" t="s">
        <v>131</v>
      </c>
      <c r="C45" s="7" t="s">
        <v>148</v>
      </c>
      <c r="D45" t="s">
        <v>149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150</v>
      </c>
      <c r="K45" s="12" t="s">
        <v>151</v>
      </c>
      <c r="L45" s="76"/>
      <c r="M45" s="90"/>
      <c r="N45" s="87"/>
    </row>
    <row r="46" spans="1:14">
      <c r="A46" s="7" t="s">
        <v>158</v>
      </c>
      <c r="B46" t="s">
        <v>159</v>
      </c>
      <c r="C46" s="7" t="s">
        <v>159</v>
      </c>
      <c r="D46" t="s">
        <v>206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156</v>
      </c>
      <c r="K46" s="83" t="s">
        <v>283</v>
      </c>
      <c r="L46" s="77"/>
      <c r="M46" s="90"/>
      <c r="N46" s="87"/>
    </row>
    <row r="47" spans="1:14" ht="14.45" customHeight="1">
      <c r="A47" s="7" t="s">
        <v>158</v>
      </c>
      <c r="B47" t="s">
        <v>160</v>
      </c>
      <c r="C47" s="7" t="s">
        <v>161</v>
      </c>
      <c r="D47" s="18" t="s">
        <v>190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156</v>
      </c>
      <c r="K47" s="83" t="s">
        <v>283</v>
      </c>
      <c r="L47" s="77"/>
      <c r="M47" s="90"/>
      <c r="N47" s="87"/>
    </row>
    <row r="48" spans="1:14">
      <c r="A48" s="7" t="s">
        <v>158</v>
      </c>
      <c r="B48" t="s">
        <v>160</v>
      </c>
      <c r="C48" s="17" t="s">
        <v>215</v>
      </c>
      <c r="D48" s="18" t="s">
        <v>216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217</v>
      </c>
      <c r="K48" s="12" t="s">
        <v>284</v>
      </c>
      <c r="L48" s="76"/>
      <c r="M48" s="90"/>
      <c r="N48" s="87"/>
    </row>
    <row r="49" spans="1:14" ht="14.45" customHeight="1">
      <c r="A49" s="7" t="s">
        <v>158</v>
      </c>
      <c r="B49" t="s">
        <v>111</v>
      </c>
      <c r="C49" s="7" t="s">
        <v>285</v>
      </c>
      <c r="D49" t="s">
        <v>286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287</v>
      </c>
      <c r="K49" s="12" t="s">
        <v>292</v>
      </c>
      <c r="L49" s="76"/>
      <c r="M49" s="90"/>
      <c r="N49" s="87"/>
    </row>
    <row r="50" spans="1:14">
      <c r="A50" s="7" t="s">
        <v>162</v>
      </c>
      <c r="B50" t="s">
        <v>111</v>
      </c>
      <c r="C50" s="7" t="s">
        <v>171</v>
      </c>
      <c r="D50" t="s">
        <v>172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173</v>
      </c>
      <c r="K50" s="12" t="s">
        <v>174</v>
      </c>
      <c r="L50" s="76"/>
      <c r="M50" s="90"/>
      <c r="N50" s="87"/>
    </row>
    <row r="51" spans="1:14">
      <c r="A51" s="7" t="s">
        <v>158</v>
      </c>
      <c r="B51" t="s">
        <v>111</v>
      </c>
      <c r="C51" s="7" t="s">
        <v>157</v>
      </c>
      <c r="D51" t="s">
        <v>326</v>
      </c>
      <c r="F51" s="9">
        <v>2</v>
      </c>
      <c r="G51" s="10">
        <v>12</v>
      </c>
      <c r="H51" s="9">
        <v>2</v>
      </c>
      <c r="I51" s="40">
        <f t="shared" si="2"/>
        <v>24</v>
      </c>
      <c r="J51" s="115" t="s">
        <v>327</v>
      </c>
      <c r="K51" s="12" t="s">
        <v>184</v>
      </c>
      <c r="L51" s="76"/>
      <c r="M51" s="90"/>
      <c r="N51" s="87"/>
    </row>
    <row r="52" spans="1:14">
      <c r="A52" s="7" t="s">
        <v>162</v>
      </c>
      <c r="B52" t="s">
        <v>111</v>
      </c>
      <c r="C52" s="7" t="s">
        <v>122</v>
      </c>
      <c r="D52" t="s">
        <v>185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186</v>
      </c>
      <c r="K52" s="12" t="s">
        <v>224</v>
      </c>
      <c r="L52" s="76"/>
      <c r="M52" s="90"/>
      <c r="N52" s="87"/>
    </row>
    <row r="53" spans="1:14">
      <c r="A53" s="7" t="s">
        <v>162</v>
      </c>
      <c r="B53" t="s">
        <v>111</v>
      </c>
      <c r="C53" s="7" t="s">
        <v>126</v>
      </c>
      <c r="D53" t="s">
        <v>187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188</v>
      </c>
      <c r="K53" s="12" t="s">
        <v>223</v>
      </c>
      <c r="L53" s="76"/>
      <c r="M53" s="90"/>
      <c r="N53" s="87"/>
    </row>
    <row r="54" spans="1:14" ht="14.45" customHeight="1">
      <c r="A54" s="7" t="s">
        <v>162</v>
      </c>
      <c r="B54" t="s">
        <v>272</v>
      </c>
      <c r="C54" s="7" t="s">
        <v>273</v>
      </c>
      <c r="D54" t="s">
        <v>279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274</v>
      </c>
      <c r="K54" s="82" t="s">
        <v>304</v>
      </c>
      <c r="L54" s="76"/>
      <c r="M54" s="90"/>
      <c r="N54" s="87"/>
    </row>
    <row r="55" spans="1:14" ht="14.45" customHeight="1">
      <c r="A55" s="7" t="s">
        <v>162</v>
      </c>
      <c r="B55" t="s">
        <v>272</v>
      </c>
      <c r="C55" s="7" t="s">
        <v>112</v>
      </c>
      <c r="D55" t="s">
        <v>281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275</v>
      </c>
      <c r="K55" s="12" t="s">
        <v>304</v>
      </c>
      <c r="L55" s="76"/>
      <c r="M55" s="90"/>
      <c r="N55" s="87"/>
    </row>
    <row r="56" spans="1:14" ht="14.45" customHeight="1">
      <c r="A56" s="7" t="s">
        <v>162</v>
      </c>
      <c r="B56" t="s">
        <v>272</v>
      </c>
      <c r="C56" s="7" t="s">
        <v>112</v>
      </c>
      <c r="D56" t="s">
        <v>276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277</v>
      </c>
      <c r="K56" s="12" t="s">
        <v>304</v>
      </c>
      <c r="L56" s="76"/>
      <c r="M56" s="90"/>
      <c r="N56" s="87"/>
    </row>
    <row r="57" spans="1:14" ht="14.45" customHeight="1">
      <c r="A57" s="7" t="s">
        <v>162</v>
      </c>
      <c r="B57" t="s">
        <v>272</v>
      </c>
      <c r="C57" s="7" t="s">
        <v>171</v>
      </c>
      <c r="D57" t="s">
        <v>280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278</v>
      </c>
      <c r="K57" s="12" t="s">
        <v>304</v>
      </c>
      <c r="L57" s="76"/>
      <c r="M57" s="90"/>
      <c r="N57" s="87"/>
    </row>
    <row r="58" spans="1:14" ht="14.45" customHeight="1">
      <c r="A58" s="7" t="s">
        <v>162</v>
      </c>
      <c r="B58" t="s">
        <v>199</v>
      </c>
      <c r="C58" s="7" t="s">
        <v>200</v>
      </c>
      <c r="D58" t="s">
        <v>201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202</v>
      </c>
      <c r="K58" s="12" t="s">
        <v>225</v>
      </c>
      <c r="L58" s="78"/>
      <c r="M58" s="90"/>
      <c r="N58" s="87"/>
    </row>
    <row r="59" spans="1:14" ht="15.75" thickBot="1">
      <c r="A59" s="80"/>
      <c r="B59" s="61" t="s">
        <v>67</v>
      </c>
      <c r="C59" s="62" t="s">
        <v>237</v>
      </c>
      <c r="D59" s="61" t="s">
        <v>269</v>
      </c>
      <c r="E59" s="63"/>
      <c r="F59" s="64"/>
      <c r="G59" s="65"/>
      <c r="H59" s="64">
        <v>1</v>
      </c>
      <c r="I59" s="66">
        <f>'Hardware List'!F47</f>
        <v>231.46999999999997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302</v>
      </c>
      <c r="D60" s="44" t="s">
        <v>5</v>
      </c>
      <c r="E60" s="44"/>
      <c r="F60" s="44"/>
      <c r="G60" s="44"/>
      <c r="H60" s="45"/>
      <c r="I60" s="46">
        <f>SUM(I20:I59)+I14</f>
        <v>1867.6400000000003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display="1x GL: 400 - Color: MGN9 H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10" activePane="bottomLeft" state="frozen"/>
      <selection pane="bottomLeft" activeCell="B41" sqref="B41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6" t="s">
        <v>268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F47</f>
        <v>231.46999999999997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175</v>
      </c>
      <c r="B4" t="s">
        <v>176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246</v>
      </c>
      <c r="H4" s="12" t="s">
        <v>177</v>
      </c>
      <c r="I4" s="13"/>
      <c r="J4" s="53"/>
      <c r="K4" s="1" t="s">
        <v>0</v>
      </c>
      <c r="L4" s="87"/>
    </row>
    <row r="5" spans="1:20">
      <c r="A5" s="7" t="s">
        <v>68</v>
      </c>
      <c r="B5" t="s">
        <v>69</v>
      </c>
      <c r="C5">
        <v>44</v>
      </c>
      <c r="D5" s="10">
        <v>1</v>
      </c>
      <c r="E5" s="9">
        <v>1</v>
      </c>
      <c r="F5" s="40">
        <f>E5*D5</f>
        <v>1</v>
      </c>
      <c r="G5" s="14" t="s">
        <v>70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68</v>
      </c>
      <c r="B6" t="s">
        <v>71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191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68</v>
      </c>
      <c r="B7" s="18" t="s">
        <v>245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165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85</v>
      </c>
      <c r="B8" t="s">
        <v>203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205</v>
      </c>
      <c r="H8" s="12" t="s">
        <v>50</v>
      </c>
      <c r="I8" s="54" t="s">
        <v>204</v>
      </c>
      <c r="J8" s="52"/>
      <c r="L8" s="87"/>
    </row>
    <row r="9" spans="1:20">
      <c r="A9" s="17" t="s">
        <v>254</v>
      </c>
      <c r="B9" s="18" t="s">
        <v>248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255</v>
      </c>
      <c r="H9" s="12" t="s">
        <v>50</v>
      </c>
      <c r="I9" s="54">
        <v>916</v>
      </c>
      <c r="J9" s="52"/>
      <c r="K9" s="1" t="s">
        <v>297</v>
      </c>
      <c r="L9" s="87"/>
    </row>
    <row r="10" spans="1:20">
      <c r="A10" s="7" t="s">
        <v>72</v>
      </c>
      <c r="B10" t="s">
        <v>73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74</v>
      </c>
      <c r="H10" s="12" t="s">
        <v>50</v>
      </c>
      <c r="I10" s="15"/>
      <c r="J10" s="52">
        <v>7380</v>
      </c>
      <c r="K10" s="88" t="s">
        <v>298</v>
      </c>
      <c r="L10" s="87"/>
    </row>
    <row r="11" spans="1:20">
      <c r="A11" s="17" t="s">
        <v>72</v>
      </c>
      <c r="B11" s="18" t="s">
        <v>267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256</v>
      </c>
      <c r="H11" s="42" t="s">
        <v>50</v>
      </c>
      <c r="I11" s="15">
        <v>7991</v>
      </c>
      <c r="J11" s="52">
        <v>10642</v>
      </c>
      <c r="K11" s="88" t="s">
        <v>299</v>
      </c>
      <c r="L11" s="87"/>
    </row>
    <row r="12" spans="1:20">
      <c r="A12" s="7" t="s">
        <v>72</v>
      </c>
      <c r="B12" t="s">
        <v>75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74</v>
      </c>
      <c r="H12" s="12" t="s">
        <v>50</v>
      </c>
      <c r="I12" s="13">
        <v>912</v>
      </c>
      <c r="J12" s="53"/>
      <c r="K12" s="88" t="s">
        <v>300</v>
      </c>
      <c r="L12" s="87"/>
    </row>
    <row r="13" spans="1:20">
      <c r="A13" s="7" t="s">
        <v>72</v>
      </c>
      <c r="B13" t="s">
        <v>76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77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72</v>
      </c>
      <c r="B14" s="18" t="s">
        <v>247</v>
      </c>
      <c r="C14">
        <v>29</v>
      </c>
      <c r="D14" s="10">
        <v>1.07</v>
      </c>
      <c r="E14" s="9">
        <v>1</v>
      </c>
      <c r="F14" s="40">
        <v>1.07</v>
      </c>
      <c r="G14" s="48" t="s">
        <v>257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72</v>
      </c>
      <c r="B15" t="s">
        <v>78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79</v>
      </c>
      <c r="H15" s="12" t="s">
        <v>50</v>
      </c>
      <c r="I15" s="13"/>
      <c r="J15" s="53">
        <v>7380</v>
      </c>
      <c r="K15" s="117" t="s">
        <v>305</v>
      </c>
      <c r="L15" s="118"/>
    </row>
    <row r="16" spans="1:20">
      <c r="A16" s="17" t="s">
        <v>72</v>
      </c>
      <c r="B16" s="18" t="s">
        <v>266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258</v>
      </c>
      <c r="H16" s="12" t="s">
        <v>50</v>
      </c>
      <c r="I16" s="13">
        <v>912</v>
      </c>
      <c r="J16" s="53"/>
      <c r="K16" s="117"/>
      <c r="L16" s="118"/>
    </row>
    <row r="17" spans="1:12">
      <c r="A17" s="7" t="s">
        <v>180</v>
      </c>
      <c r="B17" t="s">
        <v>181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182</v>
      </c>
      <c r="H17" s="12" t="s">
        <v>50</v>
      </c>
      <c r="I17" s="13"/>
      <c r="J17" s="53"/>
      <c r="K17" s="90"/>
      <c r="L17" s="87"/>
    </row>
    <row r="18" spans="1:12">
      <c r="A18" s="7" t="s">
        <v>180</v>
      </c>
      <c r="B18" t="s">
        <v>183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208</v>
      </c>
      <c r="H18" s="12" t="s">
        <v>50</v>
      </c>
      <c r="I18" s="15"/>
      <c r="J18" s="52"/>
      <c r="K18" s="117" t="s">
        <v>308</v>
      </c>
      <c r="L18" s="118"/>
    </row>
    <row r="19" spans="1:12">
      <c r="A19" s="7" t="s">
        <v>72</v>
      </c>
      <c r="B19" t="s">
        <v>80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323</v>
      </c>
      <c r="H19" s="12" t="s">
        <v>81</v>
      </c>
      <c r="I19" s="15"/>
      <c r="J19" s="52"/>
      <c r="K19" s="117"/>
      <c r="L19" s="118"/>
    </row>
    <row r="20" spans="1:12">
      <c r="A20" s="17" t="s">
        <v>72</v>
      </c>
      <c r="B20" s="18" t="s">
        <v>249</v>
      </c>
      <c r="C20">
        <v>1</v>
      </c>
      <c r="D20" s="10">
        <v>4</v>
      </c>
      <c r="E20" s="9">
        <v>1</v>
      </c>
      <c r="F20" s="40">
        <f t="shared" si="0"/>
        <v>4</v>
      </c>
      <c r="G20" s="14" t="s">
        <v>324</v>
      </c>
      <c r="H20" s="12" t="s">
        <v>81</v>
      </c>
      <c r="I20" s="15"/>
      <c r="J20" s="52"/>
      <c r="K20" s="90"/>
      <c r="L20" s="87"/>
    </row>
    <row r="21" spans="1:12">
      <c r="A21" s="7" t="s">
        <v>68</v>
      </c>
      <c r="B21" t="s">
        <v>82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83</v>
      </c>
      <c r="H21" s="12" t="s">
        <v>50</v>
      </c>
      <c r="I21" s="13">
        <v>934</v>
      </c>
      <c r="J21" s="53">
        <v>4032</v>
      </c>
      <c r="K21" s="117" t="s">
        <v>307</v>
      </c>
      <c r="L21" s="118"/>
    </row>
    <row r="22" spans="1:12">
      <c r="A22" s="7" t="s">
        <v>68</v>
      </c>
      <c r="B22" s="18" t="s">
        <v>250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84</v>
      </c>
      <c r="H22" s="12" t="s">
        <v>50</v>
      </c>
      <c r="I22" s="15">
        <v>985</v>
      </c>
      <c r="J22" s="52">
        <v>10511</v>
      </c>
      <c r="K22" s="117"/>
      <c r="L22" s="118"/>
    </row>
    <row r="23" spans="1:12">
      <c r="A23" s="7" t="s">
        <v>85</v>
      </c>
      <c r="B23" t="s">
        <v>86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87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72</v>
      </c>
      <c r="B24" t="s">
        <v>88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89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72</v>
      </c>
      <c r="B25" t="s">
        <v>90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91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72</v>
      </c>
      <c r="B26" s="59" t="s">
        <v>271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325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68</v>
      </c>
      <c r="B27" t="s">
        <v>92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93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68</v>
      </c>
      <c r="B28" t="s">
        <v>94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95</v>
      </c>
      <c r="H28" s="12" t="s">
        <v>50</v>
      </c>
      <c r="I28" s="13"/>
      <c r="J28" s="53"/>
      <c r="K28" s="90"/>
      <c r="L28" s="87"/>
    </row>
    <row r="29" spans="1:12">
      <c r="A29" s="7" t="s">
        <v>68</v>
      </c>
      <c r="B29" t="s">
        <v>96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97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68</v>
      </c>
      <c r="B30" t="s">
        <v>197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98</v>
      </c>
      <c r="H30" s="12" t="s">
        <v>50</v>
      </c>
      <c r="I30" s="13"/>
      <c r="J30" s="53"/>
      <c r="K30" s="90"/>
      <c r="L30" s="87"/>
    </row>
    <row r="31" spans="1:12">
      <c r="A31" s="7" t="s">
        <v>169</v>
      </c>
      <c r="B31" t="s">
        <v>296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170</v>
      </c>
      <c r="H31" s="12" t="s">
        <v>222</v>
      </c>
      <c r="I31" s="15"/>
      <c r="J31" s="52"/>
      <c r="K31" s="90"/>
      <c r="L31" s="87"/>
    </row>
    <row r="32" spans="1:12">
      <c r="A32" s="7" t="s">
        <v>85</v>
      </c>
      <c r="B32" t="s">
        <v>99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100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72</v>
      </c>
      <c r="B33" t="s">
        <v>101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102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72</v>
      </c>
      <c r="B34" t="s">
        <v>103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104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72</v>
      </c>
      <c r="B35" s="57" t="s">
        <v>251</v>
      </c>
      <c r="C35">
        <v>4</v>
      </c>
      <c r="D35" s="10">
        <v>1.64</v>
      </c>
      <c r="E35" s="16">
        <v>1</v>
      </c>
      <c r="F35" s="40">
        <v>1.64</v>
      </c>
      <c r="G35" s="48" t="s">
        <v>259</v>
      </c>
      <c r="H35" s="12" t="s">
        <v>81</v>
      </c>
      <c r="I35" s="15"/>
      <c r="J35" s="52">
        <v>7380</v>
      </c>
      <c r="K35" s="90"/>
      <c r="L35" s="87"/>
    </row>
    <row r="36" spans="1:20">
      <c r="A36" s="7" t="s">
        <v>105</v>
      </c>
      <c r="B36" t="s">
        <v>106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107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105</v>
      </c>
      <c r="B37" t="s">
        <v>270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260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108</v>
      </c>
      <c r="B38" t="s">
        <v>109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189</v>
      </c>
      <c r="H38" s="12" t="s">
        <v>192</v>
      </c>
      <c r="I38" s="15"/>
      <c r="J38" s="52"/>
      <c r="K38" s="90"/>
      <c r="L38" s="87"/>
    </row>
    <row r="39" spans="1:20">
      <c r="A39" s="17" t="s">
        <v>47</v>
      </c>
      <c r="B39" s="2" t="s">
        <v>294</v>
      </c>
      <c r="C39" s="9">
        <v>1</v>
      </c>
      <c r="D39" s="10">
        <v>9.5</v>
      </c>
      <c r="E39" s="9">
        <v>1</v>
      </c>
      <c r="F39" s="40">
        <v>9.5</v>
      </c>
      <c r="G39" s="48" t="s">
        <v>261</v>
      </c>
      <c r="H39" s="42" t="s">
        <v>262</v>
      </c>
      <c r="I39" s="15"/>
      <c r="J39" s="52"/>
      <c r="K39" s="90"/>
      <c r="L39" s="87"/>
    </row>
    <row r="40" spans="1:20">
      <c r="A40" s="7" t="s">
        <v>59</v>
      </c>
      <c r="B40" t="s">
        <v>60</v>
      </c>
      <c r="C40">
        <v>3</v>
      </c>
      <c r="D40" s="10">
        <v>2.5</v>
      </c>
      <c r="E40" s="16">
        <v>2</v>
      </c>
      <c r="F40" s="40">
        <f t="shared" ref="F40:F41" si="2">E40*D40</f>
        <v>5</v>
      </c>
      <c r="G40" s="14" t="s">
        <v>61</v>
      </c>
      <c r="H40" s="12" t="s">
        <v>62</v>
      </c>
      <c r="I40" s="13"/>
      <c r="J40" s="53"/>
      <c r="K40" s="90"/>
      <c r="L40" s="87"/>
    </row>
    <row r="41" spans="1:20">
      <c r="A41" s="17" t="s">
        <v>59</v>
      </c>
      <c r="B41" t="s">
        <v>295</v>
      </c>
      <c r="C41">
        <v>3</v>
      </c>
      <c r="D41" s="10">
        <v>4.5</v>
      </c>
      <c r="E41" s="16">
        <v>1</v>
      </c>
      <c r="F41" s="40">
        <f t="shared" si="2"/>
        <v>4.5</v>
      </c>
      <c r="G41" s="48" t="s">
        <v>193</v>
      </c>
      <c r="H41" s="12" t="s">
        <v>62</v>
      </c>
      <c r="I41" s="13"/>
      <c r="J41" s="53"/>
      <c r="K41" s="90"/>
      <c r="L41" s="87"/>
    </row>
    <row r="42" spans="1:20">
      <c r="A42" s="17" t="s">
        <v>59</v>
      </c>
      <c r="B42" t="s">
        <v>293</v>
      </c>
      <c r="C42" s="9">
        <v>6</v>
      </c>
      <c r="D42" s="10">
        <v>9.1999999999999993</v>
      </c>
      <c r="E42" s="9" t="s">
        <v>264</v>
      </c>
      <c r="F42" s="40">
        <v>9.1999999999999993</v>
      </c>
      <c r="G42" s="48" t="s">
        <v>263</v>
      </c>
      <c r="H42" s="12" t="s">
        <v>265</v>
      </c>
      <c r="I42" s="15"/>
      <c r="J42" s="52"/>
      <c r="K42" s="90"/>
      <c r="L42" s="87"/>
    </row>
    <row r="43" spans="1:20">
      <c r="A43" s="17" t="s">
        <v>63</v>
      </c>
      <c r="B43" s="18" t="s">
        <v>64</v>
      </c>
      <c r="C43" s="9">
        <v>6</v>
      </c>
      <c r="D43" s="10">
        <v>7.5</v>
      </c>
      <c r="E43" s="9">
        <v>1</v>
      </c>
      <c r="F43" s="40">
        <f t="shared" ref="F43" si="3">E43*D43</f>
        <v>7.5</v>
      </c>
      <c r="G43" s="50" t="s">
        <v>65</v>
      </c>
      <c r="H43" s="42" t="s">
        <v>66</v>
      </c>
      <c r="I43" s="15"/>
      <c r="J43" s="52"/>
      <c r="K43" s="90"/>
      <c r="L43" s="87"/>
    </row>
    <row r="44" spans="1:20">
      <c r="A44" s="7" t="s">
        <v>63</v>
      </c>
      <c r="B44" t="s">
        <v>163</v>
      </c>
      <c r="C44">
        <v>2</v>
      </c>
      <c r="D44" s="10">
        <v>24</v>
      </c>
      <c r="E44" s="16">
        <v>1</v>
      </c>
      <c r="F44" s="40">
        <f t="shared" ref="F44" si="4">E44*D44</f>
        <v>24</v>
      </c>
      <c r="G44" s="14" t="s">
        <v>207</v>
      </c>
      <c r="H44" s="12" t="s">
        <v>164</v>
      </c>
      <c r="I44" s="13"/>
      <c r="J44" s="53"/>
      <c r="K44" s="90"/>
      <c r="L44" s="87"/>
    </row>
    <row r="45" spans="1:20">
      <c r="A45" s="17" t="s">
        <v>63</v>
      </c>
      <c r="B45" t="s">
        <v>166</v>
      </c>
      <c r="C45">
        <v>3</v>
      </c>
      <c r="D45" s="10">
        <f>5.01</f>
        <v>5.01</v>
      </c>
      <c r="E45" s="16">
        <v>1</v>
      </c>
      <c r="F45" s="40">
        <f>E45*D45</f>
        <v>5.01</v>
      </c>
      <c r="G45" s="48" t="s">
        <v>167</v>
      </c>
      <c r="H45" s="12" t="s">
        <v>168</v>
      </c>
      <c r="I45" s="13"/>
      <c r="J45" s="53"/>
      <c r="K45" s="90"/>
      <c r="L45" s="87"/>
    </row>
    <row r="46" spans="1:20">
      <c r="A46" s="7" t="s">
        <v>178</v>
      </c>
      <c r="B46" t="s">
        <v>179</v>
      </c>
      <c r="C46" s="9">
        <v>1</v>
      </c>
      <c r="D46" s="10">
        <f>1.72</f>
        <v>1.72</v>
      </c>
      <c r="E46" s="9">
        <v>1</v>
      </c>
      <c r="F46" s="40">
        <f>E46*D46</f>
        <v>1.72</v>
      </c>
      <c r="G46" s="14" t="s">
        <v>209</v>
      </c>
      <c r="H46" s="12" t="s">
        <v>221</v>
      </c>
      <c r="I46" s="15"/>
      <c r="J46" s="52"/>
      <c r="K46" s="90"/>
      <c r="L46" s="87"/>
    </row>
    <row r="47" spans="1:20" s="6" customFormat="1" ht="16.5" thickBot="1">
      <c r="A47" s="31" t="s">
        <v>67</v>
      </c>
      <c r="B47" s="32" t="s">
        <v>5</v>
      </c>
      <c r="C47" s="32"/>
      <c r="D47" s="32"/>
      <c r="E47" s="33"/>
      <c r="F47" s="36">
        <f>SUBTOTAL(109,Table13[Line Price $])</f>
        <v>231.46999999999997</v>
      </c>
      <c r="G47" s="32"/>
      <c r="H47" s="30"/>
      <c r="I47" s="30"/>
      <c r="J47" s="41"/>
      <c r="K47" s="91"/>
      <c r="L47" s="89"/>
      <c r="M47" s="5"/>
      <c r="N47" s="5"/>
      <c r="O47" s="5"/>
      <c r="P47" s="5"/>
      <c r="Q47" s="5"/>
      <c r="R47" s="5"/>
      <c r="S47" s="5"/>
      <c r="T47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D000000}"/>
    <hyperlink ref="G41" r:id="rId30" xr:uid="{00000000-0004-0000-0100-00001E000000}"/>
    <hyperlink ref="G9" r:id="rId31" xr:uid="{00000000-0004-0000-0100-00001F000000}"/>
    <hyperlink ref="G11" r:id="rId32" xr:uid="{00000000-0004-0000-0100-000020000000}"/>
    <hyperlink ref="G14" r:id="rId33" xr:uid="{00000000-0004-0000-0100-000021000000}"/>
    <hyperlink ref="G16" r:id="rId34" xr:uid="{00000000-0004-0000-0100-000022000000}"/>
    <hyperlink ref="G35" r:id="rId35" xr:uid="{00000000-0004-0000-0100-000023000000}"/>
    <hyperlink ref="G37" r:id="rId36" xr:uid="{00000000-0004-0000-0100-000024000000}"/>
    <hyperlink ref="G39" r:id="rId37" xr:uid="{00000000-0004-0000-0100-000025000000}"/>
    <hyperlink ref="G42" r:id="rId38" xr:uid="{00000000-0004-0000-0100-000026000000}"/>
    <hyperlink ref="H42" r:id="rId39" display="https://www.aliexpress.com/store/912301249" xr:uid="{00000000-0004-0000-0100-000027000000}"/>
    <hyperlink ref="G26" r:id="rId40" display="1x(D5) M4 x 50mm (2pcs)" xr:uid="{00000000-0004-0000-0100-000028000000}"/>
    <hyperlink ref="G43" r:id="rId41" xr:uid="{2D20C191-2C76-4E00-9BC9-A6157242D739}"/>
    <hyperlink ref="G44" r:id="rId42" display="Color: Buffer 14inch 35cm" xr:uid="{F2847965-49D7-4D00-AD1F-BEC4457D3EC4}"/>
    <hyperlink ref="G45" r:id="rId43" xr:uid="{D3CD710D-DAE0-4D54-96D8-FDD895E4D65D}"/>
    <hyperlink ref="K10" r:id="rId44" xr:uid="{8FDAE175-15BF-4A40-9A56-A8BA3F0B1726}"/>
    <hyperlink ref="K11" r:id="rId45" xr:uid="{28344F8D-D570-49B2-BBE9-72B7480294DA}"/>
    <hyperlink ref="K12" r:id="rId46" xr:uid="{250F0C70-6CC6-4928-A342-928C374FF4D7}"/>
    <hyperlink ref="G20" r:id="rId47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N49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6" t="s">
        <v>303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>
      <c r="A2" s="1"/>
      <c r="C2" s="4"/>
      <c r="D2" s="1" t="s">
        <v>0</v>
      </c>
      <c r="E2" s="1" t="s">
        <v>297</v>
      </c>
      <c r="F2" s="4"/>
      <c r="G2" s="4"/>
      <c r="J2" s="1"/>
    </row>
    <row r="3" spans="1:12">
      <c r="C3" s="1"/>
      <c r="D3" s="2" t="s">
        <v>1</v>
      </c>
      <c r="E3" s="60" t="s">
        <v>298</v>
      </c>
      <c r="J3" s="2"/>
    </row>
    <row r="4" spans="1:12">
      <c r="A4" s="1"/>
      <c r="C4" s="2"/>
      <c r="D4" s="2" t="s">
        <v>2</v>
      </c>
      <c r="E4" s="60" t="s">
        <v>299</v>
      </c>
      <c r="J4" s="2"/>
    </row>
    <row r="5" spans="1:12" ht="15.75" thickBot="1">
      <c r="C5" s="2"/>
      <c r="D5" s="2" t="s">
        <v>3</v>
      </c>
      <c r="E5" s="60" t="s">
        <v>300</v>
      </c>
      <c r="J5" s="2"/>
    </row>
    <row r="6" spans="1:12" s="6" customFormat="1" ht="16.5" thickBot="1">
      <c r="A6" s="43"/>
      <c r="B6" s="44" t="s">
        <v>4</v>
      </c>
      <c r="C6" s="43" t="s">
        <v>301</v>
      </c>
      <c r="D6" s="44" t="s">
        <v>5</v>
      </c>
      <c r="E6" s="44"/>
      <c r="F6" s="44"/>
      <c r="G6" s="44"/>
      <c r="H6" s="45"/>
      <c r="I6" s="46">
        <f>I49</f>
        <v>1467.31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291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198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252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253</v>
      </c>
      <c r="K14" s="27" t="s">
        <v>24</v>
      </c>
      <c r="L14" s="72"/>
    </row>
    <row r="15" spans="1:12">
      <c r="A15" s="7" t="s">
        <v>46</v>
      </c>
      <c r="B15" t="s">
        <v>131</v>
      </c>
      <c r="C15" s="7" t="s">
        <v>152</v>
      </c>
      <c r="D15" t="s">
        <v>153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218</v>
      </c>
      <c r="K15" s="27" t="s">
        <v>66</v>
      </c>
      <c r="L15" s="73"/>
    </row>
    <row r="16" spans="1:12">
      <c r="A16" s="7" t="s">
        <v>46</v>
      </c>
      <c r="B16" t="s">
        <v>131</v>
      </c>
      <c r="C16" s="7" t="s">
        <v>152</v>
      </c>
      <c r="D16" t="s">
        <v>154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219</v>
      </c>
      <c r="K16" s="27" t="s">
        <v>66</v>
      </c>
      <c r="L16" s="73"/>
    </row>
    <row r="17" spans="1:12">
      <c r="A17" s="7" t="s">
        <v>46</v>
      </c>
      <c r="B17" t="s">
        <v>131</v>
      </c>
      <c r="C17" s="7" t="s">
        <v>152</v>
      </c>
      <c r="D17" t="s">
        <v>155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29" t="s">
        <v>220</v>
      </c>
      <c r="K17" s="27" t="s">
        <v>66</v>
      </c>
      <c r="L17" s="73"/>
    </row>
    <row r="18" spans="1:12" ht="15.75" thickBot="1">
      <c r="A18" s="7" t="s">
        <v>20</v>
      </c>
      <c r="B18" t="s">
        <v>21</v>
      </c>
      <c r="C18" s="7" t="s">
        <v>35</v>
      </c>
      <c r="D18" s="2" t="s">
        <v>322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2" ht="15.75" thickBot="1">
      <c r="A19" s="107" t="s">
        <v>20</v>
      </c>
      <c r="B19" s="108" t="s">
        <v>21</v>
      </c>
      <c r="C19" s="108" t="s">
        <v>35</v>
      </c>
      <c r="D19" s="108" t="s">
        <v>320</v>
      </c>
      <c r="E19" s="108"/>
      <c r="F19" s="109"/>
      <c r="G19" s="110"/>
      <c r="H19" s="109"/>
      <c r="I19" s="111"/>
      <c r="J19" s="112"/>
      <c r="K19" s="113" t="s">
        <v>321</v>
      </c>
      <c r="L19" s="74"/>
    </row>
    <row r="20" spans="1:12">
      <c r="A20" s="92" t="s">
        <v>20</v>
      </c>
      <c r="B20" s="1" t="s">
        <v>21</v>
      </c>
      <c r="C20" s="1" t="s">
        <v>35</v>
      </c>
      <c r="D20" s="1" t="s">
        <v>311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316</v>
      </c>
      <c r="K20" s="103" t="s">
        <v>43</v>
      </c>
      <c r="L20" s="70"/>
    </row>
    <row r="21" spans="1:12" ht="15.75" thickBot="1">
      <c r="A21" s="92" t="s">
        <v>20</v>
      </c>
      <c r="B21" s="1" t="s">
        <v>21</v>
      </c>
      <c r="C21" s="1" t="s">
        <v>35</v>
      </c>
      <c r="D21" s="1" t="s">
        <v>312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317</v>
      </c>
      <c r="K21" s="103" t="s">
        <v>43</v>
      </c>
      <c r="L21" s="70"/>
    </row>
    <row r="22" spans="1:12">
      <c r="A22" s="95" t="s">
        <v>20</v>
      </c>
      <c r="B22" s="96" t="s">
        <v>21</v>
      </c>
      <c r="C22" s="96" t="s">
        <v>35</v>
      </c>
      <c r="D22" s="96" t="s">
        <v>315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318</v>
      </c>
      <c r="K22" s="106" t="s">
        <v>313</v>
      </c>
      <c r="L22" s="70"/>
    </row>
    <row r="23" spans="1:12" ht="15.75" thickBot="1">
      <c r="A23" s="99" t="s">
        <v>46</v>
      </c>
      <c r="B23" s="100" t="s">
        <v>131</v>
      </c>
      <c r="C23" s="100" t="s">
        <v>152</v>
      </c>
      <c r="D23" s="100" t="s">
        <v>314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319</v>
      </c>
      <c r="K23" s="104" t="s">
        <v>313</v>
      </c>
      <c r="L23" s="70"/>
    </row>
    <row r="24" spans="1:12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236</v>
      </c>
      <c r="K24" s="12" t="s">
        <v>38</v>
      </c>
      <c r="L24" s="75"/>
    </row>
    <row r="25" spans="1:12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2">
      <c r="A26" s="7" t="s">
        <v>39</v>
      </c>
      <c r="B26" t="s">
        <v>21</v>
      </c>
      <c r="C26" s="7" t="s">
        <v>44</v>
      </c>
      <c r="D26" s="18" t="s">
        <v>212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230</v>
      </c>
      <c r="K26" s="12" t="s">
        <v>45</v>
      </c>
      <c r="L26" s="73" t="s">
        <v>229</v>
      </c>
    </row>
    <row r="27" spans="1:12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2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2">
      <c r="A29" s="7" t="s">
        <v>110</v>
      </c>
      <c r="B29" t="s">
        <v>111</v>
      </c>
      <c r="C29" s="7" t="s">
        <v>112</v>
      </c>
      <c r="D29" s="18" t="s">
        <v>239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238</v>
      </c>
      <c r="K29" s="12" t="s">
        <v>113</v>
      </c>
      <c r="L29" s="73" t="s">
        <v>214</v>
      </c>
    </row>
    <row r="30" spans="1:12">
      <c r="A30" s="7" t="s">
        <v>110</v>
      </c>
      <c r="B30" t="s">
        <v>111</v>
      </c>
      <c r="C30" s="7" t="s">
        <v>114</v>
      </c>
      <c r="D30" t="s">
        <v>115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116</v>
      </c>
      <c r="K30" s="12" t="s">
        <v>117</v>
      </c>
      <c r="L30" s="75"/>
    </row>
    <row r="31" spans="1:12">
      <c r="A31" s="7" t="s">
        <v>110</v>
      </c>
      <c r="B31" t="s">
        <v>111</v>
      </c>
      <c r="C31" s="7" t="s">
        <v>118</v>
      </c>
      <c r="D31" t="s">
        <v>119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120</v>
      </c>
      <c r="K31" s="12" t="s">
        <v>121</v>
      </c>
      <c r="L31" s="75"/>
    </row>
    <row r="32" spans="1:12">
      <c r="A32" s="7" t="s">
        <v>110</v>
      </c>
      <c r="B32" t="s">
        <v>111</v>
      </c>
      <c r="C32" s="7" t="s">
        <v>122</v>
      </c>
      <c r="D32" s="18" t="s">
        <v>233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240</v>
      </c>
      <c r="K32" s="12" t="s">
        <v>211</v>
      </c>
      <c r="L32" s="73" t="s">
        <v>210</v>
      </c>
    </row>
    <row r="33" spans="1:14">
      <c r="A33" s="7" t="s">
        <v>110</v>
      </c>
      <c r="B33" t="s">
        <v>111</v>
      </c>
      <c r="C33" s="7" t="s">
        <v>118</v>
      </c>
      <c r="D33" t="s">
        <v>123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241</v>
      </c>
      <c r="K33" s="12" t="s">
        <v>138</v>
      </c>
      <c r="L33" s="73" t="s">
        <v>124</v>
      </c>
    </row>
    <row r="34" spans="1:14">
      <c r="A34" s="7" t="s">
        <v>110</v>
      </c>
      <c r="B34" t="s">
        <v>111</v>
      </c>
      <c r="C34" s="7" t="s">
        <v>126</v>
      </c>
      <c r="D34" s="18" t="s">
        <v>234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231</v>
      </c>
      <c r="K34" s="12" t="s">
        <v>127</v>
      </c>
      <c r="L34" s="75"/>
    </row>
    <row r="35" spans="1:14">
      <c r="A35" s="7" t="s">
        <v>125</v>
      </c>
      <c r="B35" t="s">
        <v>111</v>
      </c>
      <c r="C35" s="7" t="s">
        <v>194</v>
      </c>
      <c r="D35" t="s">
        <v>195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196</v>
      </c>
      <c r="K35" s="42" t="s">
        <v>242</v>
      </c>
      <c r="L35" s="73" t="s">
        <v>213</v>
      </c>
    </row>
    <row r="36" spans="1:14">
      <c r="A36" s="7" t="s">
        <v>125</v>
      </c>
      <c r="B36" t="s">
        <v>128</v>
      </c>
      <c r="C36" s="7" t="s">
        <v>129</v>
      </c>
      <c r="D36" s="18" t="s">
        <v>243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244</v>
      </c>
      <c r="K36" s="42" t="s">
        <v>138</v>
      </c>
      <c r="L36" s="75"/>
    </row>
    <row r="37" spans="1:14">
      <c r="A37" s="7" t="s">
        <v>125</v>
      </c>
      <c r="B37" t="s">
        <v>128</v>
      </c>
      <c r="C37" s="7" t="s">
        <v>226</v>
      </c>
      <c r="D37" t="s">
        <v>227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228</v>
      </c>
      <c r="K37" s="42" t="s">
        <v>121</v>
      </c>
      <c r="L37" s="75"/>
    </row>
    <row r="38" spans="1:14">
      <c r="A38" s="7" t="s">
        <v>125</v>
      </c>
      <c r="B38" t="s">
        <v>128</v>
      </c>
      <c r="C38" s="7" t="s">
        <v>128</v>
      </c>
      <c r="D38" s="2" t="s">
        <v>328</v>
      </c>
      <c r="F38" s="9">
        <v>1</v>
      </c>
      <c r="G38" s="10">
        <v>60</v>
      </c>
      <c r="H38" s="9">
        <v>1</v>
      </c>
      <c r="I38" s="40">
        <f t="shared" si="0"/>
        <v>60</v>
      </c>
      <c r="J38" s="48" t="s">
        <v>329</v>
      </c>
      <c r="K38" s="12" t="s">
        <v>130</v>
      </c>
      <c r="L38" s="75"/>
      <c r="M38" s="90"/>
      <c r="N38" s="119"/>
    </row>
    <row r="39" spans="1:14" ht="14.45" customHeight="1">
      <c r="A39" s="7" t="s">
        <v>125</v>
      </c>
      <c r="B39" t="s">
        <v>128</v>
      </c>
      <c r="C39" s="7" t="s">
        <v>36</v>
      </c>
      <c r="D39" t="s">
        <v>288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289</v>
      </c>
      <c r="K39" s="12" t="s">
        <v>138</v>
      </c>
      <c r="L39" s="76"/>
    </row>
    <row r="40" spans="1:14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4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4">
      <c r="A42" s="7" t="s">
        <v>46</v>
      </c>
      <c r="B42" t="s">
        <v>131</v>
      </c>
      <c r="C42" s="7" t="s">
        <v>132</v>
      </c>
      <c r="D42" t="s">
        <v>133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134</v>
      </c>
      <c r="K42" s="12" t="s">
        <v>121</v>
      </c>
      <c r="L42" s="75"/>
    </row>
    <row r="43" spans="1:14">
      <c r="A43" s="7" t="s">
        <v>46</v>
      </c>
      <c r="B43" t="s">
        <v>131</v>
      </c>
      <c r="C43" s="7" t="s">
        <v>135</v>
      </c>
      <c r="D43" t="s">
        <v>136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137</v>
      </c>
      <c r="K43" s="12" t="s">
        <v>138</v>
      </c>
      <c r="L43" s="75"/>
    </row>
    <row r="44" spans="1:14">
      <c r="A44" s="7" t="s">
        <v>46</v>
      </c>
      <c r="B44" t="s">
        <v>131</v>
      </c>
      <c r="C44" s="7" t="s">
        <v>135</v>
      </c>
      <c r="D44" t="s">
        <v>139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140</v>
      </c>
      <c r="K44" s="12" t="s">
        <v>138</v>
      </c>
      <c r="L44" s="75"/>
    </row>
    <row r="45" spans="1:14">
      <c r="A45" s="7" t="s">
        <v>46</v>
      </c>
      <c r="B45" t="s">
        <v>131</v>
      </c>
      <c r="C45" s="7" t="s">
        <v>141</v>
      </c>
      <c r="D45" t="s">
        <v>142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143</v>
      </c>
      <c r="K45" s="12" t="s">
        <v>138</v>
      </c>
      <c r="L45" s="75"/>
    </row>
    <row r="46" spans="1:14">
      <c r="A46" s="7" t="s">
        <v>46</v>
      </c>
      <c r="B46" t="s">
        <v>131</v>
      </c>
      <c r="C46" s="7" t="s">
        <v>144</v>
      </c>
      <c r="D46" t="s">
        <v>145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146</v>
      </c>
      <c r="K46" s="12" t="s">
        <v>147</v>
      </c>
      <c r="L46" s="75"/>
    </row>
    <row r="47" spans="1:14">
      <c r="A47" s="7" t="s">
        <v>46</v>
      </c>
      <c r="B47" t="s">
        <v>131</v>
      </c>
      <c r="C47" s="7" t="s">
        <v>148</v>
      </c>
      <c r="D47" t="s">
        <v>149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150</v>
      </c>
      <c r="K47" s="12" t="s">
        <v>151</v>
      </c>
      <c r="L47" s="76"/>
    </row>
    <row r="48" spans="1:14" ht="15.75" thickBot="1">
      <c r="A48" s="80"/>
      <c r="B48" s="61" t="s">
        <v>67</v>
      </c>
      <c r="C48" s="62" t="s">
        <v>237</v>
      </c>
      <c r="D48" s="61" t="s">
        <v>269</v>
      </c>
      <c r="E48" s="63"/>
      <c r="F48" s="64"/>
      <c r="G48" s="65"/>
      <c r="H48" s="64">
        <v>1</v>
      </c>
      <c r="I48" s="66">
        <f>'Hardware List'!F47</f>
        <v>231.46999999999997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302</v>
      </c>
      <c r="D49" s="44" t="s">
        <v>5</v>
      </c>
      <c r="E49" s="44"/>
      <c r="F49" s="44"/>
      <c r="G49" s="44"/>
      <c r="H49" s="45"/>
      <c r="I49" s="46">
        <f>SUM(I24:I48)+I18</f>
        <v>1467.31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42" r:id="rId15" xr:uid="{A7214C33-6F25-4CDB-9911-EEF1726351C4}"/>
    <hyperlink ref="J43" r:id="rId16" xr:uid="{E08B44CE-7743-429C-9F00-B49F9DD380B4}"/>
    <hyperlink ref="J44" r:id="rId17" xr:uid="{EB4CB8F1-4307-4941-9AA9-E58D1445C7BA}"/>
    <hyperlink ref="J45" r:id="rId18" xr:uid="{33176838-55A5-442D-8597-7714779D23E5}"/>
    <hyperlink ref="J46" r:id="rId19" xr:uid="{D16F093E-C063-4095-B981-70EB7556273F}"/>
    <hyperlink ref="J47" r:id="rId20" xr:uid="{DFD3B466-58C0-4BB0-A240-40DE084EB6EB}"/>
    <hyperlink ref="J35" r:id="rId21" xr:uid="{B23C80B2-ADFE-48FF-8206-624B1C458D35}"/>
    <hyperlink ref="J33" r:id="rId22" display="Genuine Omron Solid State Relay" xr:uid="{E09F19DF-B73C-4B79-A825-B8B9B38DA427}"/>
    <hyperlink ref="L32" r:id="rId23" display="1x 310mm 220V 750W" xr:uid="{E00DD198-4D39-468C-A7C5-6517124B60C1}"/>
    <hyperlink ref="L29" r:id="rId24" display="1x TMC2209 x8" xr:uid="{07910DC6-ADF8-4CD3-B110-882C7B40E38D}"/>
    <hyperlink ref="L35" r:id="rId25" display="1x ADXL345 Accelerometer" xr:uid="{EE8C9D4C-8156-46D9-8266-752CAEDB4527}"/>
    <hyperlink ref="J37" r:id="rId26" xr:uid="{574B19B8-679E-4BB1-95E3-481B7E6B7CC3}"/>
    <hyperlink ref="L26" r:id="rId27" xr:uid="{7CCAA504-70EE-480A-B0F9-05946499668E}"/>
    <hyperlink ref="J39" r:id="rId28" xr:uid="{435830FE-9D28-4F8A-A580-BF2BE5EA2233}"/>
    <hyperlink ref="E3" r:id="rId29" xr:uid="{8D7BE965-D64F-4EF6-AB85-6D60325E0F14}"/>
    <hyperlink ref="E4" r:id="rId30" xr:uid="{1AB1BA1F-E652-4A59-AFD9-CF100F7A0675}"/>
    <hyperlink ref="E5" r:id="rId31" xr:uid="{E1E6DD43-4F3E-40D4-869F-6509B89AF289}"/>
    <hyperlink ref="J8" r:id="rId32" xr:uid="{EC02321E-B7C3-4FC1-B874-04DFA25238EB}"/>
    <hyperlink ref="J9" r:id="rId33" xr:uid="{75B54B15-A33C-4E87-8110-F508CB5C1277}"/>
    <hyperlink ref="J10" r:id="rId34" xr:uid="{83361321-C27C-4029-97C6-080CDFE55588}"/>
    <hyperlink ref="J11" r:id="rId35" xr:uid="{3ED6FC78-17EA-44FD-B607-926496CA6227}"/>
    <hyperlink ref="J12" r:id="rId36" xr:uid="{34AFF23F-EEEB-46E8-9558-765383CF7C14}"/>
    <hyperlink ref="J13" r:id="rId37" display="Color: 10pcs 2028" xr:uid="{BED46395-E185-4988-9D32-2CBED9A54CB5}"/>
    <hyperlink ref="J15" r:id="rId38" display="3x GL: 350 - Color: MGN12 H" xr:uid="{C356FB3E-7AA9-44A7-AD42-F901E08A1E8E}"/>
    <hyperlink ref="J16" r:id="rId39" display="2x GL: 400 - Color: MGN12 H" xr:uid="{B96D0DAE-EBA7-4655-9D2F-33B86426C95B}"/>
    <hyperlink ref="J17" r:id="rId40" display="1x GL: 400 - Color: MGN9 H" xr:uid="{6D2004C4-00CA-42CD-AE17-9686593D737A}"/>
    <hyperlink ref="J14" r:id="rId41" xr:uid="{8B46BDD2-E98B-4C9A-A160-CDE182501C27}"/>
    <hyperlink ref="J20" r:id="rId42" display="Makersupplies Complete Kit" xr:uid="{99CD1EB2-A71D-4BEA-A810-8742818402F2}"/>
    <hyperlink ref="J21" r:id="rId43" xr:uid="{3B3B38BE-12A4-4908-A7D0-77B2122C84CB}"/>
    <hyperlink ref="J23" r:id="rId44" xr:uid="{71BEE32E-F3AD-4223-B448-5A57A36C1B0A}"/>
    <hyperlink ref="J22" r:id="rId45" xr:uid="{450A89A3-621C-40C6-9BB5-9E2B5DED92E2}"/>
    <hyperlink ref="J38" r:id="rId46" xr:uid="{D50E2F4E-5674-4F27-AE38-26EAD033D64F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2023-10-30T09:06:43Z</dcterms:modified>
</cp:coreProperties>
</file>