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дз\Мат. анализ\"/>
    </mc:Choice>
  </mc:AlternateContent>
  <xr:revisionPtr revIDLastSave="0" documentId="13_ncr:1_{03958DEA-4E40-4793-A253-782229F448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J24" i="1" s="1"/>
  <c r="O24" i="1" s="1"/>
  <c r="G23" i="1"/>
  <c r="L23" i="1" s="1"/>
  <c r="G22" i="1"/>
  <c r="K21" i="1"/>
  <c r="J21" i="1"/>
  <c r="O21" i="1" s="1"/>
  <c r="I21" i="1"/>
  <c r="N21" i="1" s="1"/>
  <c r="H21" i="1"/>
  <c r="M21" i="1" s="1"/>
  <c r="J22" i="1" l="1"/>
  <c r="O22" i="1" s="1"/>
  <c r="H22" i="1"/>
  <c r="I23" i="1"/>
  <c r="N23" i="1" s="1"/>
  <c r="J23" i="1"/>
  <c r="O23" i="1" s="1"/>
  <c r="K22" i="1"/>
  <c r="P22" i="1" s="1"/>
  <c r="K24" i="1"/>
  <c r="P24" i="1" s="1"/>
  <c r="L22" i="1"/>
  <c r="H24" i="1"/>
  <c r="L24" i="1"/>
  <c r="I22" i="1"/>
  <c r="K23" i="1"/>
  <c r="P23" i="1" s="1"/>
  <c r="I24" i="1"/>
  <c r="H23" i="1"/>
  <c r="M23" i="1" s="1"/>
  <c r="I9" i="1"/>
  <c r="N9" i="1" s="1"/>
  <c r="J9" i="1"/>
  <c r="O9" i="1" s="1"/>
  <c r="K9" i="1"/>
  <c r="H9" i="1"/>
  <c r="M9" i="1" s="1"/>
  <c r="G11" i="1"/>
  <c r="G12" i="1"/>
  <c r="G10" i="1"/>
  <c r="K10" i="1" s="1"/>
  <c r="M22" i="1" l="1"/>
  <c r="N24" i="1"/>
  <c r="M24" i="1"/>
  <c r="I10" i="1"/>
  <c r="J10" i="1"/>
  <c r="O10" i="1" s="1"/>
  <c r="H10" i="1"/>
  <c r="H12" i="1"/>
  <c r="I12" i="1"/>
  <c r="J12" i="1"/>
  <c r="O12" i="1" s="1"/>
  <c r="I11" i="1"/>
  <c r="J11" i="1"/>
  <c r="O11" i="1" s="1"/>
  <c r="H11" i="1"/>
  <c r="K11" i="1"/>
  <c r="P11" i="1" s="1"/>
  <c r="K12" i="1"/>
  <c r="P12" i="1" s="1"/>
  <c r="P10" i="1"/>
  <c r="L10" i="1"/>
  <c r="L12" i="1"/>
  <c r="L11" i="1"/>
  <c r="N22" i="1" l="1"/>
  <c r="N11" i="1"/>
  <c r="M12" i="1"/>
  <c r="M11" i="1"/>
  <c r="N10" i="1"/>
  <c r="N12" i="1"/>
  <c r="M10" i="1"/>
</calcChain>
</file>

<file path=xl/sharedStrings.xml><?xml version="1.0" encoding="utf-8"?>
<sst xmlns="http://schemas.openxmlformats.org/spreadsheetml/2006/main" count="17" uniqueCount="11">
  <si>
    <t>Мин. сумма вклада</t>
  </si>
  <si>
    <t>&lt;– дни*</t>
  </si>
  <si>
    <t>Повторное вложение</t>
  </si>
  <si>
    <t>Прибыль</t>
  </si>
  <si>
    <t>C капитализацией</t>
  </si>
  <si>
    <t>Без капитализации</t>
  </si>
  <si>
    <t>Каждые 3м</t>
  </si>
  <si>
    <t>Каждые 6 м</t>
  </si>
  <si>
    <t>Каждый год</t>
  </si>
  <si>
    <t>УралСиб</t>
  </si>
  <si>
    <t>Кощавцев Даниил 3пм/1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</si>
</sst>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0" fillId="2" borderId="5" xfId="0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2" borderId="4" xfId="0" applyFill="1" applyBorder="1"/>
    <xf numFmtId="0" fontId="0" fillId="2" borderId="6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3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9" xfId="0" applyFill="1" applyBorder="1"/>
    <xf numFmtId="0" fontId="1" fillId="6" borderId="4" xfId="0" applyFont="1" applyFill="1" applyBorder="1"/>
    <xf numFmtId="0" fontId="0" fillId="6" borderId="6" xfId="0" applyFill="1" applyBorder="1"/>
    <xf numFmtId="0" fontId="1" fillId="0" borderId="2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0" fillId="4" borderId="0" xfId="0" applyFill="1" applyBorder="1"/>
    <xf numFmtId="0" fontId="0" fillId="0" borderId="14" xfId="0" applyBorder="1"/>
    <xf numFmtId="0" fontId="0" fillId="0" borderId="15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80965</xdr:rowOff>
    </xdr:from>
    <xdr:to>
      <xdr:col>5</xdr:col>
      <xdr:colOff>323851</xdr:colOff>
      <xdr:row>12</xdr:row>
      <xdr:rowOff>38615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3A1AF20-9CE3-4EB8-AFF4-FBEE085C1B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095"/>
        <a:stretch/>
      </xdr:blipFill>
      <xdr:spPr>
        <a:xfrm>
          <a:off x="1" y="1081090"/>
          <a:ext cx="4895850" cy="1357825"/>
        </a:xfrm>
        <a:prstGeom prst="rect">
          <a:avLst/>
        </a:prstGeom>
        <a:solidFill>
          <a:schemeClr val="accent2"/>
        </a:solidFill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15</xdr:row>
      <xdr:rowOff>66675</xdr:rowOff>
    </xdr:from>
    <xdr:to>
      <xdr:col>5</xdr:col>
      <xdr:colOff>343536</xdr:colOff>
      <xdr:row>22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2246689-59AA-4ED8-B687-60211ECC8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67050"/>
          <a:ext cx="4915536" cy="133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zoomScaleNormal="100" workbookViewId="0">
      <selection activeCell="A2" sqref="A2:P24"/>
    </sheetView>
  </sheetViews>
  <sheetFormatPr defaultRowHeight="15" x14ac:dyDescent="0.25"/>
  <cols>
    <col min="1" max="1" width="19.7109375" customWidth="1"/>
    <col min="2" max="2" width="13.42578125" customWidth="1"/>
    <col min="3" max="3" width="12.42578125" bestFit="1" customWidth="1"/>
    <col min="4" max="4" width="12" bestFit="1" customWidth="1"/>
    <col min="5" max="5" width="11" bestFit="1" customWidth="1"/>
    <col min="8" max="8" width="11.140625" customWidth="1"/>
    <col min="9" max="9" width="14.42578125" customWidth="1"/>
    <col min="10" max="10" width="11" bestFit="1" customWidth="1"/>
    <col min="11" max="13" width="12" bestFit="1" customWidth="1"/>
    <col min="15" max="15" width="11.140625" customWidth="1"/>
    <col min="17" max="17" width="12" bestFit="1" customWidth="1"/>
  </cols>
  <sheetData>
    <row r="1" spans="1:18" ht="15.75" customHeight="1" thickBot="1" x14ac:dyDescent="0.3"/>
    <row r="2" spans="1:18" ht="15.75" thickBot="1" x14ac:dyDescent="0.3">
      <c r="A2" s="23" t="s">
        <v>9</v>
      </c>
      <c r="B2" s="24"/>
      <c r="C2" s="24"/>
      <c r="D2" s="24"/>
      <c r="E2" s="24"/>
      <c r="F2" s="24"/>
      <c r="G2" s="21" t="s">
        <v>4</v>
      </c>
      <c r="H2" s="22"/>
      <c r="I2" s="24"/>
      <c r="J2" s="24"/>
      <c r="K2" s="24"/>
      <c r="L2" s="24"/>
      <c r="M2" s="24"/>
      <c r="N2" s="24"/>
      <c r="O2" s="24"/>
      <c r="P2" s="25"/>
      <c r="Q2" s="25"/>
      <c r="R2" s="25"/>
    </row>
    <row r="3" spans="1:18" ht="15.75" thickBot="1" x14ac:dyDescent="0.3">
      <c r="A3" s="26" t="s">
        <v>10</v>
      </c>
      <c r="B3" s="27"/>
      <c r="C3" s="27"/>
      <c r="D3" s="27"/>
      <c r="E3" s="27"/>
      <c r="F3" s="27"/>
      <c r="G3" s="1" t="s">
        <v>0</v>
      </c>
      <c r="H3" s="2">
        <v>91</v>
      </c>
      <c r="I3" s="2">
        <v>181</v>
      </c>
      <c r="J3" s="2">
        <v>367</v>
      </c>
      <c r="K3" s="2">
        <v>541</v>
      </c>
      <c r="L3" s="3">
        <v>732</v>
      </c>
      <c r="M3" s="4">
        <v>1100</v>
      </c>
      <c r="N3" s="30" t="s">
        <v>1</v>
      </c>
      <c r="O3" s="27"/>
      <c r="P3" s="28"/>
      <c r="Q3" s="28"/>
      <c r="R3" s="28"/>
    </row>
    <row r="4" spans="1:18" ht="15.75" thickBot="1" x14ac:dyDescent="0.3">
      <c r="A4" s="29"/>
      <c r="B4" s="27"/>
      <c r="C4" s="27"/>
      <c r="D4" s="27"/>
      <c r="E4" s="27"/>
      <c r="F4" s="27"/>
      <c r="G4" s="5">
        <v>1000</v>
      </c>
      <c r="H4" s="14">
        <v>11.36</v>
      </c>
      <c r="I4" s="14">
        <v>11.99</v>
      </c>
      <c r="J4" s="14">
        <v>12.13</v>
      </c>
      <c r="K4" s="14">
        <v>10.73</v>
      </c>
      <c r="L4" s="14">
        <v>11.02</v>
      </c>
      <c r="M4" s="15">
        <v>12.97</v>
      </c>
      <c r="N4" s="27"/>
      <c r="O4" s="27"/>
      <c r="P4" s="28"/>
      <c r="Q4" s="28"/>
      <c r="R4" s="28"/>
    </row>
    <row r="5" spans="1:18" ht="15.75" thickBot="1" x14ac:dyDescent="0.3">
      <c r="A5" s="29"/>
      <c r="B5" s="27"/>
      <c r="C5" s="27"/>
      <c r="D5" s="27"/>
      <c r="E5" s="27"/>
      <c r="F5" s="27"/>
      <c r="G5" s="5">
        <v>1000000</v>
      </c>
      <c r="H5" s="16">
        <v>11.86</v>
      </c>
      <c r="I5" s="16">
        <v>12.56</v>
      </c>
      <c r="J5" s="16">
        <v>13.02</v>
      </c>
      <c r="K5" s="16">
        <v>11.89</v>
      </c>
      <c r="L5" s="16">
        <v>12.25</v>
      </c>
      <c r="M5" s="17">
        <v>13.5</v>
      </c>
      <c r="N5" s="27"/>
      <c r="O5" s="27"/>
      <c r="P5" s="28"/>
      <c r="Q5" s="28"/>
      <c r="R5" s="28"/>
    </row>
    <row r="6" spans="1:18" ht="15.75" thickBot="1" x14ac:dyDescent="0.3">
      <c r="A6" s="29"/>
      <c r="B6" s="27"/>
      <c r="C6" s="27"/>
      <c r="D6" s="27"/>
      <c r="E6" s="27"/>
      <c r="F6" s="27"/>
      <c r="G6" s="6">
        <v>10000000</v>
      </c>
      <c r="H6" s="16">
        <v>12.22</v>
      </c>
      <c r="I6" s="16">
        <v>12.93</v>
      </c>
      <c r="J6" s="16">
        <v>13.25</v>
      </c>
      <c r="K6" s="16">
        <v>11.89</v>
      </c>
      <c r="L6" s="16">
        <v>12.25</v>
      </c>
      <c r="M6" s="17">
        <v>13.5</v>
      </c>
      <c r="N6" s="27"/>
      <c r="O6" s="27"/>
      <c r="P6" s="28"/>
      <c r="Q6" s="28"/>
      <c r="R6" s="28"/>
    </row>
    <row r="7" spans="1:18" ht="15.75" customHeight="1" thickBot="1" x14ac:dyDescent="0.3">
      <c r="A7" s="29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8"/>
      <c r="Q7" s="28"/>
      <c r="R7" s="28"/>
    </row>
    <row r="8" spans="1:18" ht="15.75" thickBot="1" x14ac:dyDescent="0.3">
      <c r="A8" s="29"/>
      <c r="B8" s="27"/>
      <c r="C8" s="27"/>
      <c r="D8" s="27"/>
      <c r="E8" s="27"/>
      <c r="F8" s="27"/>
      <c r="G8" s="27"/>
      <c r="H8" s="9" t="s">
        <v>6</v>
      </c>
      <c r="I8" s="10" t="s">
        <v>7</v>
      </c>
      <c r="J8" s="11" t="s">
        <v>8</v>
      </c>
      <c r="K8" s="27"/>
      <c r="L8" s="27"/>
      <c r="M8" s="27"/>
      <c r="N8" s="27"/>
      <c r="O8" s="27"/>
      <c r="P8" s="28"/>
      <c r="Q8" s="28"/>
      <c r="R8" s="28"/>
    </row>
    <row r="9" spans="1:18" ht="15.75" thickBot="1" x14ac:dyDescent="0.3">
      <c r="A9" s="29"/>
      <c r="B9" s="27"/>
      <c r="C9" s="27"/>
      <c r="D9" s="27"/>
      <c r="E9" s="27"/>
      <c r="F9" s="27"/>
      <c r="G9" s="1" t="s">
        <v>2</v>
      </c>
      <c r="H9" s="12">
        <f>H3</f>
        <v>91</v>
      </c>
      <c r="I9" s="2">
        <f>I3</f>
        <v>181</v>
      </c>
      <c r="J9" s="2">
        <f>J3</f>
        <v>367</v>
      </c>
      <c r="K9" s="13">
        <f>M3</f>
        <v>1100</v>
      </c>
      <c r="L9" s="8" t="s">
        <v>3</v>
      </c>
      <c r="M9" s="9">
        <f>H9</f>
        <v>91</v>
      </c>
      <c r="N9" s="10">
        <f>I9</f>
        <v>181</v>
      </c>
      <c r="O9" s="10">
        <f>J9</f>
        <v>367</v>
      </c>
      <c r="P9" s="8">
        <v>1100</v>
      </c>
      <c r="Q9" s="28"/>
    </row>
    <row r="10" spans="1:18" ht="15.75" thickBot="1" x14ac:dyDescent="0.3">
      <c r="A10" s="29"/>
      <c r="B10" s="27"/>
      <c r="C10" s="27"/>
      <c r="D10" s="27"/>
      <c r="E10" s="27"/>
      <c r="F10" s="27"/>
      <c r="G10" s="7">
        <f>G4</f>
        <v>1000</v>
      </c>
      <c r="H10" s="14">
        <f>G10*(1+H4/100*H$3/365)^12</f>
        <v>1398.1394782590939</v>
      </c>
      <c r="I10" s="14">
        <f>G10*(1+I4/100*I$3/365)^6</f>
        <v>1414.1668375987342</v>
      </c>
      <c r="J10" s="14">
        <f>$G10*(1+J4/100)^3</f>
        <v>1409.8258405969998</v>
      </c>
      <c r="K10" s="14">
        <f>$G10*(1+M4/100*M$3/365)</f>
        <v>1390.8767123287671</v>
      </c>
      <c r="L10" s="7">
        <f>G10</f>
        <v>1000</v>
      </c>
      <c r="M10" s="18">
        <f>H10-L10</f>
        <v>398.13947825909395</v>
      </c>
      <c r="N10" s="20">
        <f>I$10-L$10</f>
        <v>414.16683759873422</v>
      </c>
      <c r="O10" s="18">
        <f>J10-$G10</f>
        <v>409.8258405969998</v>
      </c>
      <c r="P10" s="20">
        <f>K10-$G10</f>
        <v>390.8767123287671</v>
      </c>
      <c r="Q10" s="28"/>
    </row>
    <row r="11" spans="1:18" ht="15.75" thickBot="1" x14ac:dyDescent="0.3">
      <c r="A11" s="29"/>
      <c r="B11" s="27"/>
      <c r="C11" s="27"/>
      <c r="D11" s="27"/>
      <c r="E11" s="27"/>
      <c r="F11" s="27"/>
      <c r="G11" s="5">
        <f>G5</f>
        <v>1000000</v>
      </c>
      <c r="H11" s="14">
        <f>G11*(1+H5/100*H$3/365)^12</f>
        <v>1418614.2325277585</v>
      </c>
      <c r="I11" s="14">
        <f>G11*(1+I5/100*I$3/365)^6</f>
        <v>1436955.894291359</v>
      </c>
      <c r="J11" s="14">
        <f>$G11*(1+J5/100)^3</f>
        <v>1443663.2756079996</v>
      </c>
      <c r="K11" s="14">
        <f>$G11*(1+M5/100*M$3/365)</f>
        <v>1406849.3150684931</v>
      </c>
      <c r="L11" s="5">
        <f>G11</f>
        <v>1000000</v>
      </c>
      <c r="M11" s="18">
        <f>H11-L11</f>
        <v>418614.23252775846</v>
      </c>
      <c r="N11" s="20">
        <f>I11-L11</f>
        <v>436955.894291359</v>
      </c>
      <c r="O11" s="18">
        <f>J11-$G11</f>
        <v>443663.27560799965</v>
      </c>
      <c r="P11" s="14">
        <f>K11-$G11</f>
        <v>406849.31506849313</v>
      </c>
      <c r="Q11" s="28"/>
    </row>
    <row r="12" spans="1:18" ht="15.75" thickBot="1" x14ac:dyDescent="0.3">
      <c r="A12" s="29"/>
      <c r="B12" s="27"/>
      <c r="C12" s="27"/>
      <c r="D12" s="27"/>
      <c r="E12" s="27"/>
      <c r="F12" s="27"/>
      <c r="G12" s="6">
        <f>G6</f>
        <v>10000000</v>
      </c>
      <c r="H12" s="14">
        <f>G12*(1+H6/100*H$3/365)^12</f>
        <v>14335258.441104844</v>
      </c>
      <c r="I12" s="14">
        <f>G12*(1+I6/100*I$3/365)^6</f>
        <v>14519119.515917154</v>
      </c>
      <c r="J12" s="14">
        <f>$G12*(1+J6/100)^3</f>
        <v>14524949.531250002</v>
      </c>
      <c r="K12" s="14">
        <f>$G12*(1+M6/100*M$3/365)</f>
        <v>14068493.15068493</v>
      </c>
      <c r="L12" s="6">
        <f>G12</f>
        <v>10000000</v>
      </c>
      <c r="M12" s="19">
        <f>H12-L12</f>
        <v>4335258.4411048442</v>
      </c>
      <c r="N12" s="14">
        <f>I12-L12</f>
        <v>4519119.515917154</v>
      </c>
      <c r="O12" s="19">
        <f>J12-$G12</f>
        <v>4524949.5312500019</v>
      </c>
      <c r="P12" s="14">
        <f>K12-$G12</f>
        <v>4068493.1506849304</v>
      </c>
      <c r="Q12" s="28"/>
    </row>
    <row r="13" spans="1:18" ht="15.75" thickBot="1" x14ac:dyDescent="0.3">
      <c r="A13" s="29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28"/>
      <c r="R13" s="28"/>
    </row>
    <row r="14" spans="1:18" ht="15.75" thickBot="1" x14ac:dyDescent="0.3">
      <c r="A14" s="29"/>
      <c r="B14" s="27"/>
      <c r="C14" s="27"/>
      <c r="D14" s="27"/>
      <c r="E14" s="27"/>
      <c r="F14" s="27"/>
      <c r="G14" s="21" t="s">
        <v>5</v>
      </c>
      <c r="H14" s="22"/>
      <c r="I14" s="27"/>
      <c r="J14" s="27"/>
      <c r="K14" s="27"/>
      <c r="L14" s="27"/>
      <c r="M14" s="27"/>
      <c r="N14" s="27"/>
      <c r="O14" s="27"/>
      <c r="P14" s="28"/>
      <c r="Q14" s="28"/>
      <c r="R14" s="28"/>
    </row>
    <row r="15" spans="1:18" ht="15.75" thickBot="1" x14ac:dyDescent="0.3">
      <c r="A15" s="29"/>
      <c r="B15" s="27"/>
      <c r="C15" s="27"/>
      <c r="D15" s="27"/>
      <c r="E15" s="27"/>
      <c r="F15" s="27"/>
      <c r="G15" s="1" t="s">
        <v>0</v>
      </c>
      <c r="H15" s="2">
        <v>91</v>
      </c>
      <c r="I15" s="2">
        <v>181</v>
      </c>
      <c r="J15" s="2">
        <v>367</v>
      </c>
      <c r="K15" s="2">
        <v>541</v>
      </c>
      <c r="L15" s="3">
        <v>732</v>
      </c>
      <c r="M15" s="4">
        <v>1100</v>
      </c>
      <c r="N15" s="27"/>
      <c r="O15" s="27"/>
      <c r="P15" s="28"/>
      <c r="Q15" s="28"/>
      <c r="R15" s="28"/>
    </row>
    <row r="16" spans="1:18" ht="15.75" thickBot="1" x14ac:dyDescent="0.3">
      <c r="A16" s="29"/>
      <c r="B16" s="27"/>
      <c r="C16" s="27"/>
      <c r="D16" s="27"/>
      <c r="E16" s="27"/>
      <c r="F16" s="27"/>
      <c r="G16" s="5">
        <v>1000</v>
      </c>
      <c r="H16" s="14">
        <v>11.25</v>
      </c>
      <c r="I16" s="14">
        <v>11.7</v>
      </c>
      <c r="J16" s="14">
        <v>11.5</v>
      </c>
      <c r="K16" s="14">
        <v>10</v>
      </c>
      <c r="L16" s="14">
        <v>10</v>
      </c>
      <c r="M16" s="15">
        <v>11</v>
      </c>
      <c r="N16" s="27"/>
      <c r="O16" s="27"/>
      <c r="P16" s="28"/>
      <c r="Q16" s="28"/>
      <c r="R16" s="28"/>
    </row>
    <row r="17" spans="1:20" ht="15.75" thickBot="1" x14ac:dyDescent="0.3">
      <c r="A17" s="29"/>
      <c r="B17" s="27"/>
      <c r="C17" s="27"/>
      <c r="D17" s="27"/>
      <c r="E17" s="27"/>
      <c r="F17" s="27"/>
      <c r="G17" s="5">
        <v>1000000</v>
      </c>
      <c r="H17" s="16">
        <v>11.75</v>
      </c>
      <c r="I17" s="16">
        <v>12.25</v>
      </c>
      <c r="J17" s="16">
        <v>12.3</v>
      </c>
      <c r="K17" s="16">
        <v>11</v>
      </c>
      <c r="L17" s="16">
        <v>11</v>
      </c>
      <c r="M17" s="17">
        <v>11.38</v>
      </c>
      <c r="N17" s="27"/>
      <c r="O17" s="27"/>
      <c r="P17" s="28"/>
      <c r="Q17" s="28"/>
      <c r="R17" s="28"/>
    </row>
    <row r="18" spans="1:20" ht="15.75" thickBot="1" x14ac:dyDescent="0.3">
      <c r="A18" s="29"/>
      <c r="B18" s="27"/>
      <c r="C18" s="27"/>
      <c r="D18" s="27"/>
      <c r="E18" s="27"/>
      <c r="F18" s="27"/>
      <c r="G18" s="6">
        <v>10000000</v>
      </c>
      <c r="H18" s="16">
        <v>12.1</v>
      </c>
      <c r="I18" s="16">
        <v>12.6</v>
      </c>
      <c r="J18" s="16">
        <v>12.5</v>
      </c>
      <c r="K18" s="16">
        <v>11</v>
      </c>
      <c r="L18" s="16">
        <v>11</v>
      </c>
      <c r="M18" s="17">
        <v>11.38</v>
      </c>
      <c r="N18" s="27"/>
      <c r="O18" s="27"/>
      <c r="P18" s="28"/>
      <c r="Q18" s="28"/>
      <c r="R18" s="28"/>
    </row>
    <row r="19" spans="1:20" ht="15.75" thickBot="1" x14ac:dyDescent="0.3">
      <c r="A19" s="29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8"/>
      <c r="Q19" s="28"/>
      <c r="R19" s="28"/>
    </row>
    <row r="20" spans="1:20" ht="15.75" thickBot="1" x14ac:dyDescent="0.3">
      <c r="A20" s="29"/>
      <c r="B20" s="27"/>
      <c r="C20" s="27"/>
      <c r="D20" s="27"/>
      <c r="E20" s="27"/>
      <c r="F20" s="27"/>
      <c r="G20" s="27"/>
      <c r="H20" s="9" t="s">
        <v>6</v>
      </c>
      <c r="I20" s="10" t="s">
        <v>7</v>
      </c>
      <c r="J20" s="11" t="s">
        <v>8</v>
      </c>
      <c r="K20" s="27"/>
      <c r="L20" s="27"/>
      <c r="M20" s="27"/>
      <c r="N20" s="27"/>
      <c r="O20" s="27"/>
      <c r="P20" s="28"/>
      <c r="Q20" s="28"/>
      <c r="R20" s="28"/>
    </row>
    <row r="21" spans="1:20" ht="15.75" thickBot="1" x14ac:dyDescent="0.3">
      <c r="A21" s="29"/>
      <c r="B21" s="27"/>
      <c r="C21" s="27"/>
      <c r="D21" s="27"/>
      <c r="E21" s="27"/>
      <c r="F21" s="27"/>
      <c r="G21" s="1" t="s">
        <v>2</v>
      </c>
      <c r="H21" s="12">
        <f>H15</f>
        <v>91</v>
      </c>
      <c r="I21" s="2">
        <f>I15</f>
        <v>181</v>
      </c>
      <c r="J21" s="2">
        <f>J15</f>
        <v>367</v>
      </c>
      <c r="K21" s="13">
        <f>M15</f>
        <v>1100</v>
      </c>
      <c r="L21" s="8" t="s">
        <v>3</v>
      </c>
      <c r="M21" s="9">
        <f>H21</f>
        <v>91</v>
      </c>
      <c r="N21" s="10">
        <f>I21</f>
        <v>181</v>
      </c>
      <c r="O21" s="10">
        <f>J21</f>
        <v>367</v>
      </c>
      <c r="P21" s="8">
        <v>1100</v>
      </c>
      <c r="Q21" s="28"/>
    </row>
    <row r="22" spans="1:20" ht="15.75" thickBot="1" x14ac:dyDescent="0.3">
      <c r="A22" s="29"/>
      <c r="B22" s="27"/>
      <c r="C22" s="27"/>
      <c r="D22" s="27"/>
      <c r="E22" s="27"/>
      <c r="F22" s="27"/>
      <c r="G22" s="7">
        <f>G16</f>
        <v>1000</v>
      </c>
      <c r="H22" s="14">
        <f>G22*(1+H16/100*H$3/365)^12</f>
        <v>1393.671543529777</v>
      </c>
      <c r="I22" s="14">
        <f>G22*(1+I16/100*I$3/365)^6</f>
        <v>1402.6885109212112</v>
      </c>
      <c r="J22" s="14">
        <f>$G22*(1+J16/100)^3</f>
        <v>1386.1958750000001</v>
      </c>
      <c r="K22" s="14">
        <f>$G22*(1+M16/100*M$3/365)</f>
        <v>1331.5068493150686</v>
      </c>
      <c r="L22" s="7">
        <f>G22</f>
        <v>1000</v>
      </c>
      <c r="M22" s="18">
        <f>H22-L22</f>
        <v>393.67154352977695</v>
      </c>
      <c r="N22" s="20">
        <f>I$10-L$10</f>
        <v>414.16683759873422</v>
      </c>
      <c r="O22" s="18">
        <f>J22-$G22</f>
        <v>386.19587500000011</v>
      </c>
      <c r="P22" s="20">
        <f>K22-$G22</f>
        <v>331.50684931506862</v>
      </c>
      <c r="Q22" s="28"/>
    </row>
    <row r="23" spans="1:20" ht="15.75" thickBot="1" x14ac:dyDescent="0.3">
      <c r="A23" s="29"/>
      <c r="B23" s="27"/>
      <c r="C23" s="27"/>
      <c r="D23" s="27"/>
      <c r="E23" s="27"/>
      <c r="F23" s="27"/>
      <c r="G23" s="5">
        <f>G17</f>
        <v>1000000</v>
      </c>
      <c r="H23" s="14">
        <f>G23*(1+H17/100*H$3/365)^12</f>
        <v>1414086.3489267903</v>
      </c>
      <c r="I23" s="14">
        <f>G23*(1+I17/100*I$3/365)^6</f>
        <v>1424524.1945783095</v>
      </c>
      <c r="J23" s="14">
        <f>$G23*(1+J17/100)^3</f>
        <v>1416247.8669999999</v>
      </c>
      <c r="K23" s="14">
        <f>$G23*(1+M17/100*M$3/365)</f>
        <v>1342958.9041095891</v>
      </c>
      <c r="L23" s="5">
        <f>G23</f>
        <v>1000000</v>
      </c>
      <c r="M23" s="18">
        <f>H23-L23</f>
        <v>414086.34892679029</v>
      </c>
      <c r="N23" s="20">
        <f>I23-L23</f>
        <v>424524.19457830954</v>
      </c>
      <c r="O23" s="18">
        <f>J23-$G23</f>
        <v>416247.86699999985</v>
      </c>
      <c r="P23" s="14">
        <f>K23-$G23</f>
        <v>342958.90410958906</v>
      </c>
      <c r="Q23" s="28"/>
    </row>
    <row r="24" spans="1:20" ht="15.75" thickBot="1" x14ac:dyDescent="0.3">
      <c r="A24" s="31"/>
      <c r="B24" s="32"/>
      <c r="C24" s="32"/>
      <c r="D24" s="32"/>
      <c r="E24" s="32"/>
      <c r="F24" s="32"/>
      <c r="G24" s="6">
        <f>G18</f>
        <v>10000000</v>
      </c>
      <c r="H24" s="14">
        <f>G24*(1+H18/100*H$3/365)^12</f>
        <v>14285394.181368513</v>
      </c>
      <c r="I24" s="14">
        <f>G24*(1+I18/100*I$3/365)^6</f>
        <v>14385665.494049542</v>
      </c>
      <c r="J24" s="14">
        <f>$G24*(1+J18/100)^3</f>
        <v>14238281.25</v>
      </c>
      <c r="K24" s="14">
        <f>$G24*(1+M18/100*M$3/365)</f>
        <v>13429589.04109589</v>
      </c>
      <c r="L24" s="6">
        <f>G24</f>
        <v>10000000</v>
      </c>
      <c r="M24" s="19">
        <f>H24-L24</f>
        <v>4285394.181368513</v>
      </c>
      <c r="N24" s="14">
        <f>I24-L24</f>
        <v>4385665.4940495417</v>
      </c>
      <c r="O24" s="19">
        <f>J24-$G24</f>
        <v>4238281.25</v>
      </c>
      <c r="P24" s="14">
        <f>K24-$G24</f>
        <v>3429589.0410958901</v>
      </c>
      <c r="Q24" s="28"/>
    </row>
    <row r="25" spans="1:20" ht="15.75" thickBot="1" x14ac:dyDescent="0.3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3"/>
      <c r="S25" s="28"/>
      <c r="T25" s="28"/>
    </row>
    <row r="26" spans="1:20" ht="15.75" thickBot="1" x14ac:dyDescent="0.3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  <c r="T26" s="33"/>
    </row>
    <row r="27" spans="1:20" x14ac:dyDescent="0.25">
      <c r="A27" s="29"/>
      <c r="B27" s="27"/>
      <c r="C27" s="27"/>
      <c r="D27" s="27"/>
      <c r="E27" s="27"/>
      <c r="F27" s="27"/>
      <c r="G27" s="27"/>
      <c r="H27" s="27"/>
    </row>
    <row r="28" spans="1:20" ht="15.75" thickBot="1" x14ac:dyDescent="0.3">
      <c r="A28" s="31"/>
      <c r="B28" s="32"/>
      <c r="C28" s="32"/>
      <c r="D28" s="32"/>
      <c r="E28" s="32"/>
      <c r="F28" s="32"/>
      <c r="G28" s="32"/>
      <c r="H28" s="32"/>
    </row>
  </sheetData>
  <phoneticPr fontId="2" type="noConversion"/>
  <conditionalFormatting sqref="M10:P10">
    <cfRule type="colorScale" priority="6">
      <colorScale>
        <cfvo type="min"/>
        <cfvo type="max"/>
        <color rgb="FFFCFCFF"/>
        <color rgb="FF63BE7B"/>
      </colorScale>
    </cfRule>
  </conditionalFormatting>
  <conditionalFormatting sqref="M11:P11">
    <cfRule type="colorScale" priority="5">
      <colorScale>
        <cfvo type="min"/>
        <cfvo type="max"/>
        <color rgb="FFFCFCFF"/>
        <color rgb="FF63BE7B"/>
      </colorScale>
    </cfRule>
  </conditionalFormatting>
  <conditionalFormatting sqref="M12:P12">
    <cfRule type="colorScale" priority="4">
      <colorScale>
        <cfvo type="min"/>
        <cfvo type="max"/>
        <color rgb="FFFCFCFF"/>
        <color rgb="FF63BE7B"/>
      </colorScale>
    </cfRule>
  </conditionalFormatting>
  <conditionalFormatting sqref="M22:P22">
    <cfRule type="colorScale" priority="3">
      <colorScale>
        <cfvo type="min"/>
        <cfvo type="max"/>
        <color rgb="FFFCFCFF"/>
        <color rgb="FF63BE7B"/>
      </colorScale>
    </cfRule>
  </conditionalFormatting>
  <conditionalFormatting sqref="M23:P23">
    <cfRule type="colorScale" priority="2">
      <colorScale>
        <cfvo type="min"/>
        <cfvo type="max"/>
        <color rgb="FFFCFCFF"/>
        <color rgb="FF63BE7B"/>
      </colorScale>
    </cfRule>
  </conditionalFormatting>
  <conditionalFormatting sqref="M24:P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2023-10-07T15:53:45Z</dcterms:modified>
</cp:coreProperties>
</file>