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з\Мат. анализ\"/>
    </mc:Choice>
  </mc:AlternateContent>
  <xr:revisionPtr revIDLastSave="0" documentId="8_{5A47A7C3-96AB-4C26-A5F6-DDE267AF9D50}" xr6:coauthVersionLast="45" xr6:coauthVersionMax="45" xr10:uidLastSave="{00000000-0000-0000-0000-000000000000}"/>
  <bookViews>
    <workbookView xWindow="2688" yWindow="2688" windowWidth="17280" windowHeight="8964" xr2:uid="{500EA2C4-985E-44BD-9BE7-DEBB7F0440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8" i="1"/>
  <c r="O7" i="1"/>
  <c r="K7" i="1"/>
  <c r="L10" i="1"/>
  <c r="K10" i="1"/>
  <c r="G10" i="1"/>
  <c r="G8" i="1"/>
  <c r="G9" i="1"/>
  <c r="G7" i="1"/>
  <c r="D10" i="1"/>
  <c r="C9" i="1"/>
  <c r="C8" i="1"/>
  <c r="C7" i="1"/>
  <c r="B10" i="1"/>
  <c r="C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" fontId="0" fillId="3" borderId="11" xfId="0" applyNumberFormat="1" applyFill="1" applyBorder="1"/>
    <xf numFmtId="16" fontId="0" fillId="3" borderId="12" xfId="0" applyNumberFormat="1" applyFill="1" applyBorder="1"/>
    <xf numFmtId="0" fontId="0" fillId="3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97F7-ACED-4A6C-AB25-EED6EE81FF32}">
  <dimension ref="A3:P10"/>
  <sheetViews>
    <sheetView tabSelected="1" workbookViewId="0">
      <selection activeCell="R9" sqref="R9"/>
    </sheetView>
  </sheetViews>
  <sheetFormatPr defaultRowHeight="14.4" x14ac:dyDescent="0.3"/>
  <cols>
    <col min="11" max="11" width="9.88671875" bestFit="1" customWidth="1"/>
  </cols>
  <sheetData>
    <row r="3" spans="1:16" ht="15" thickBot="1" x14ac:dyDescent="0.35"/>
    <row r="4" spans="1:16" ht="15" thickBot="1" x14ac:dyDescent="0.35">
      <c r="A4" s="3">
        <v>199</v>
      </c>
      <c r="B4" s="1"/>
      <c r="C4" s="1"/>
      <c r="D4" s="2"/>
      <c r="E4" s="3">
        <v>1911</v>
      </c>
      <c r="F4" s="1"/>
      <c r="G4" s="1"/>
      <c r="H4" s="2"/>
      <c r="I4" s="3">
        <v>1913</v>
      </c>
      <c r="J4" s="1"/>
      <c r="K4" s="1"/>
      <c r="L4" s="2"/>
      <c r="M4" s="3">
        <v>1915</v>
      </c>
      <c r="N4" s="1"/>
      <c r="O4" s="1"/>
      <c r="P4" s="2"/>
    </row>
    <row r="5" spans="1:16" ht="15" thickBot="1" x14ac:dyDescent="0.35">
      <c r="A5" s="9">
        <v>4</v>
      </c>
      <c r="B5" s="9">
        <v>0.3</v>
      </c>
      <c r="C5" s="5"/>
      <c r="D5" s="6"/>
      <c r="E5" s="9">
        <v>4</v>
      </c>
      <c r="F5" s="9"/>
      <c r="G5" s="5"/>
      <c r="H5" s="6"/>
      <c r="I5" s="9">
        <v>16</v>
      </c>
      <c r="J5" s="9">
        <v>0.36</v>
      </c>
      <c r="K5" s="5"/>
      <c r="L5" s="6"/>
      <c r="M5" s="15">
        <v>45119</v>
      </c>
      <c r="N5" s="15">
        <v>44927</v>
      </c>
      <c r="O5" s="5"/>
      <c r="P5" s="6"/>
    </row>
    <row r="6" spans="1:16" ht="15" thickBot="1" x14ac:dyDescent="0.35">
      <c r="A6" s="10">
        <v>12</v>
      </c>
      <c r="B6" s="12"/>
      <c r="C6" s="13"/>
      <c r="D6" s="14"/>
      <c r="E6" s="10">
        <v>12</v>
      </c>
      <c r="F6" s="12"/>
      <c r="G6" s="13"/>
      <c r="H6" s="14"/>
      <c r="I6" s="10">
        <v>45</v>
      </c>
      <c r="J6" s="12"/>
      <c r="K6" s="13"/>
      <c r="L6" s="14"/>
      <c r="M6" s="10">
        <v>2</v>
      </c>
      <c r="N6" s="12"/>
      <c r="O6" s="13"/>
      <c r="P6" s="14"/>
    </row>
    <row r="7" spans="1:16" ht="15" thickBot="1" x14ac:dyDescent="0.35">
      <c r="A7" s="10">
        <v>9</v>
      </c>
      <c r="B7" s="4"/>
      <c r="C7" s="5">
        <f>A5*(1+B5*A8/360)</f>
        <v>4.2666666666666666</v>
      </c>
      <c r="D7" s="6"/>
      <c r="E7" s="10">
        <v>2</v>
      </c>
      <c r="F7" s="4"/>
      <c r="G7" s="5">
        <f>E6*4</f>
        <v>48</v>
      </c>
      <c r="H7" s="6"/>
      <c r="I7" s="10">
        <v>10</v>
      </c>
      <c r="J7" s="4"/>
      <c r="K7" s="3">
        <f>I5*(1+J5*I6/360)</f>
        <v>16.72</v>
      </c>
      <c r="L7" s="6"/>
      <c r="M7" s="16">
        <v>45189</v>
      </c>
      <c r="N7" s="4"/>
      <c r="O7" s="17">
        <f>M6*(1+M10*(M5-N5)/360)</f>
        <v>2.3413333333333335</v>
      </c>
      <c r="P7" s="6"/>
    </row>
    <row r="8" spans="1:16" x14ac:dyDescent="0.3">
      <c r="A8" s="10">
        <v>80</v>
      </c>
      <c r="B8" s="4"/>
      <c r="C8" s="5">
        <f>A6*(1+B5*A9/360)</f>
        <v>13.5</v>
      </c>
      <c r="D8" s="6"/>
      <c r="E8" s="10">
        <v>0.36</v>
      </c>
      <c r="F8" s="4"/>
      <c r="G8" s="5">
        <f>E6*(1-E8)</f>
        <v>7.68</v>
      </c>
      <c r="H8" s="6"/>
      <c r="I8" s="10">
        <v>30</v>
      </c>
      <c r="J8" s="4"/>
      <c r="K8" s="5"/>
      <c r="L8" s="6"/>
      <c r="M8" s="10">
        <v>5</v>
      </c>
      <c r="N8" s="4"/>
      <c r="O8" s="17">
        <f>M8*(1+M10*(M7-N5)/360)</f>
        <v>6.1644444444444444</v>
      </c>
      <c r="P8" s="6"/>
    </row>
    <row r="9" spans="1:16" ht="15" thickBot="1" x14ac:dyDescent="0.35">
      <c r="A9" s="10">
        <v>150</v>
      </c>
      <c r="B9" s="4"/>
      <c r="C9" s="5">
        <f>A7*(1+B5*A10/360)</f>
        <v>10.575000000000001</v>
      </c>
      <c r="D9" s="6"/>
      <c r="E9" s="10"/>
      <c r="F9" s="4"/>
      <c r="G9" s="5">
        <f>12*8</f>
        <v>96</v>
      </c>
      <c r="H9" s="6"/>
      <c r="I9" s="10">
        <v>60</v>
      </c>
      <c r="J9" s="4"/>
      <c r="K9" s="5"/>
      <c r="L9" s="6"/>
      <c r="M9" s="16">
        <v>45139</v>
      </c>
      <c r="N9" s="4"/>
      <c r="O9" s="5"/>
      <c r="P9" s="6"/>
    </row>
    <row r="10" spans="1:16" ht="15" thickBot="1" x14ac:dyDescent="0.35">
      <c r="A10" s="11">
        <v>210</v>
      </c>
      <c r="B10" s="7">
        <f>SUM(A5:A7)</f>
        <v>25</v>
      </c>
      <c r="C10" s="3">
        <f>SUM(C7:C9)</f>
        <v>28.341666666666669</v>
      </c>
      <c r="D10" s="8">
        <f>(C10/B10-1)/B5 * 360</f>
        <v>160.4000000000002</v>
      </c>
      <c r="E10" s="11"/>
      <c r="F10" s="7"/>
      <c r="G10" s="3">
        <f>(G9-G7-12)/(1-E8/5)</f>
        <v>38.793103448275858</v>
      </c>
      <c r="H10" s="8"/>
      <c r="I10" s="11">
        <v>80</v>
      </c>
      <c r="J10" s="7"/>
      <c r="K10" s="3">
        <f>I5*(1+J5*(I6-I7)/365) + I5*(1+J5*(I6-I8)/365) + I5/(1+J5*(I9-I6)/365) + I5/(1+J5*(I10-I6)/365)</f>
        <v>64.021881451712801</v>
      </c>
      <c r="L10" s="3">
        <f>K10/K7</f>
        <v>3.8290598954373687</v>
      </c>
      <c r="M10" s="11">
        <v>0.32</v>
      </c>
      <c r="N10" s="7"/>
      <c r="O10" s="3">
        <f>M6*(1+M10*(M9-M5)/360) + M8/(1+M10*(M7-M9)/360)</f>
        <v>6.8227895981087467</v>
      </c>
      <c r="P10" s="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2023-11-20T16:39:39Z</dcterms:created>
  <dcterms:modified xsi:type="dcterms:W3CDTF">2023-11-20T17:34:28Z</dcterms:modified>
</cp:coreProperties>
</file>