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a\Downloads\"/>
    </mc:Choice>
  </mc:AlternateContent>
  <xr:revisionPtr revIDLastSave="0" documentId="13_ncr:1_{0ECE19A2-63EE-4045-9BAA-4FF950EF46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4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N22" i="2" s="1"/>
  <c r="G3" i="2"/>
  <c r="G9" i="2" s="1"/>
  <c r="F3" i="2"/>
  <c r="F9" i="2" s="1"/>
  <c r="E3" i="2"/>
  <c r="E9" i="2" s="1"/>
  <c r="M15" i="4"/>
  <c r="D3" i="2"/>
  <c r="C3" i="2"/>
  <c r="F25" i="2"/>
  <c r="M22" i="2" s="1"/>
  <c r="E25" i="2"/>
  <c r="L22" i="2" s="1"/>
  <c r="D25" i="2"/>
  <c r="K22" i="2" s="1"/>
  <c r="C25" i="2"/>
  <c r="J22" i="2" s="1"/>
  <c r="Q15" i="4"/>
  <c r="P15" i="4"/>
  <c r="O15" i="4"/>
  <c r="N15" i="4"/>
  <c r="U6" i="4"/>
  <c r="X6" i="4"/>
  <c r="V6" i="4"/>
  <c r="W7" i="4"/>
  <c r="V7" i="4"/>
  <c r="X8" i="4"/>
  <c r="W8" i="4"/>
  <c r="W6" i="4"/>
  <c r="V8" i="4"/>
  <c r="X9" i="4"/>
  <c r="X7" i="4"/>
  <c r="W9" i="4"/>
  <c r="V9" i="4"/>
  <c r="T9" i="4"/>
  <c r="T8" i="4"/>
  <c r="T7" i="4"/>
  <c r="T6" i="4"/>
  <c r="U9" i="4"/>
  <c r="U8" i="4"/>
  <c r="U7" i="4"/>
  <c r="D9" i="2" l="1"/>
  <c r="C9" i="2"/>
  <c r="E55" i="2"/>
  <c r="F55" i="2"/>
  <c r="G55" i="2"/>
  <c r="H55" i="2"/>
  <c r="I55" i="2"/>
  <c r="J55" i="2"/>
  <c r="D55" i="2"/>
  <c r="K55" i="2" l="1"/>
  <c r="J23" i="2" l="1"/>
  <c r="L23" i="2"/>
  <c r="N23" i="2"/>
  <c r="N24" i="2" l="1"/>
  <c r="L24" i="2"/>
  <c r="J24" i="2"/>
  <c r="M23" i="2"/>
  <c r="M24" i="2" s="1"/>
  <c r="K23" i="2"/>
  <c r="K24" i="2" s="1"/>
</calcChain>
</file>

<file path=xl/sharedStrings.xml><?xml version="1.0" encoding="utf-8"?>
<sst xmlns="http://schemas.openxmlformats.org/spreadsheetml/2006/main" count="112" uniqueCount="91">
  <si>
    <t>Type of Services offered</t>
  </si>
  <si>
    <t>Y1</t>
  </si>
  <si>
    <t>Y2</t>
  </si>
  <si>
    <t>Y3</t>
  </si>
  <si>
    <t>Y4</t>
  </si>
  <si>
    <t>Y5</t>
  </si>
  <si>
    <t>The Product</t>
  </si>
  <si>
    <t>BM2</t>
  </si>
  <si>
    <t>BM3</t>
  </si>
  <si>
    <t>BM4</t>
  </si>
  <si>
    <t>Number of Companies in all Business Models</t>
  </si>
  <si>
    <t>Costs</t>
  </si>
  <si>
    <t>Year 1</t>
  </si>
  <si>
    <t>Year 2</t>
  </si>
  <si>
    <t>Year 3</t>
  </si>
  <si>
    <t>Year 4</t>
  </si>
  <si>
    <t>Year 5</t>
  </si>
  <si>
    <t>BM</t>
  </si>
  <si>
    <t>Service 1</t>
  </si>
  <si>
    <t>Service 2</t>
  </si>
  <si>
    <t>Service 3</t>
  </si>
  <si>
    <t>Personnel (total costs)</t>
  </si>
  <si>
    <t>Marketing</t>
  </si>
  <si>
    <t>COGS</t>
  </si>
  <si>
    <t>Legal, Other Costs</t>
  </si>
  <si>
    <t>TOTAL COSTS</t>
  </si>
  <si>
    <t>New Customers / Revenue</t>
  </si>
  <si>
    <t>BM1</t>
  </si>
  <si>
    <t>Overall</t>
  </si>
  <si>
    <t>Total Revenues All Business Models</t>
  </si>
  <si>
    <t>Total Costs</t>
  </si>
  <si>
    <t>Cummulatives</t>
  </si>
  <si>
    <t>TOTAL Revenues</t>
  </si>
  <si>
    <t>88.00</t>
  </si>
  <si>
    <t>144.00</t>
  </si>
  <si>
    <t>125.00</t>
  </si>
  <si>
    <t>110.50</t>
  </si>
  <si>
    <t>110.00</t>
  </si>
  <si>
    <t>171.00</t>
  </si>
  <si>
    <t>168.50</t>
  </si>
  <si>
    <t>BM4: Πουλάω Διαφημίσεις</t>
  </si>
  <si>
    <t>Subscription per month</t>
  </si>
  <si>
    <t>Subscription PLUS per month</t>
  </si>
  <si>
    <t xml:space="preserve">BM1: Πουλάω το StringWize σε μαθητές </t>
  </si>
  <si>
    <t>BM2: Πουλάω σε Καθηγητές εφαρμογή με subscription</t>
  </si>
  <si>
    <t xml:space="preserve">BM3: Έσοδα επί των συναλλαγών εντός της εφαρμογής </t>
  </si>
  <si>
    <t xml:space="preserve">Commission from transactions </t>
  </si>
  <si>
    <t>50 simple subs</t>
  </si>
  <si>
    <t>100 simple subs</t>
  </si>
  <si>
    <t>60 prem subs</t>
  </si>
  <si>
    <t>Markt trans 2600000</t>
  </si>
  <si>
    <t>Markt trans 3600000</t>
  </si>
  <si>
    <t>150 simple subs</t>
  </si>
  <si>
    <t>90 prem subs</t>
  </si>
  <si>
    <t>100 prem subs</t>
  </si>
  <si>
    <t>370 simple subs</t>
  </si>
  <si>
    <t>160 prem subs</t>
  </si>
  <si>
    <t>480 simple subs</t>
  </si>
  <si>
    <t>230 prem subs</t>
  </si>
  <si>
    <t>Total sales and subscriptions</t>
  </si>
  <si>
    <t>140 simple subs</t>
  </si>
  <si>
    <t>350 simple subs</t>
  </si>
  <si>
    <t>60 premium subs</t>
  </si>
  <si>
    <t>100 premium subs</t>
  </si>
  <si>
    <t>150 premium subs</t>
  </si>
  <si>
    <t>196 premium subs</t>
  </si>
  <si>
    <t>450 simple subs</t>
  </si>
  <si>
    <t>30 premium subs</t>
  </si>
  <si>
    <t>158 prod sales</t>
  </si>
  <si>
    <t>200 simple subs</t>
  </si>
  <si>
    <t>Markt trans 1600000</t>
  </si>
  <si>
    <t>700 prod sales</t>
  </si>
  <si>
    <t>250 simple subs</t>
  </si>
  <si>
    <t>3200 prod sales</t>
  </si>
  <si>
    <t>9000 prod sales</t>
  </si>
  <si>
    <t>13000 prod sales</t>
  </si>
  <si>
    <t>Markt trans 500000</t>
  </si>
  <si>
    <t>Markt trans 150000</t>
  </si>
  <si>
    <t xml:space="preserve">Πουλάμε το προϊόν και τις συνδρομές σχετικά με αυτό στον μαθητή </t>
  </si>
  <si>
    <t xml:space="preserve">Κόστος 250€  για αγορά του προιόντος </t>
  </si>
  <si>
    <t>Συνδρομή 10 ευρώ το μήνα για πρόσβαση σε ηλεκτρονική βιβλιοθήκη</t>
  </si>
  <si>
    <t>Συνδρομή 30 ερώ το μήνα για δυνατότητα σύνδεσης με άλλους χρήστες δημιουργεία ομαδών και δυνατότητα να παίξει με άλλους</t>
  </si>
  <si>
    <t xml:space="preserve">Πουλάμε συνδρομή στους καθηγητές για χρήση του app και της βιβλιοθήκης </t>
  </si>
  <si>
    <t xml:space="preserve">Συνδρομή 20 ευρώ το μήνα για χρήση όλων των δυανατοτήτων της εφαρμογής εκτός της ηλεκτονικής βιβλιοθήκης </t>
  </si>
  <si>
    <t>Προμήθεια από τις συναλλαγές εντός της εφαμρογής στο marketplace</t>
  </si>
  <si>
    <t>Προμήθεια 7 % επι των συναλλαγών που θα πραγματοποιούνται εντός της εφαρμογής για τις αγοροπωλησίές μαθημάτων αλλά και πραγματοποίηση online διαλλέξεων</t>
  </si>
  <si>
    <t>technical (number of personnel)</t>
  </si>
  <si>
    <t>business (number of Personnel)</t>
  </si>
  <si>
    <t>pay per impresion 0.2€</t>
  </si>
  <si>
    <t>Ενοικίαση χώρου στην ιστοσελίδα 300 € το μήνα</t>
  </si>
  <si>
    <t>Παροχή διαφημισιτκού χώρου στην ιστοσελίδα και σε ορισμένες οθόνες της εφαρμογής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</si>
</sst>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charset val="161"/>
      <scheme val="minor"/>
    </font>
    <font>
      <b/>
      <sz val="10"/>
      <color rgb="FF00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horizontal="right" vertical="center"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5" fillId="0" borderId="1" xfId="0" applyFont="1" applyBorder="1" applyAlignment="1">
      <alignment wrapText="1"/>
    </xf>
    <xf numFmtId="0" fontId="5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right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String Wize -</a:t>
            </a:r>
            <a:r>
              <a:rPr lang="en-GB"/>
              <a:t> 5 year Cost Benefit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Sheet2!$I$22</c:f>
              <c:strCache>
                <c:ptCount val="1"/>
                <c:pt idx="0">
                  <c:v>Total Revenues All Business Models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Sheet2!$J$21:$N$21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Sheet2!$J$22:$N$22</c:f>
              <c:numCache>
                <c:formatCode>General</c:formatCode>
                <c:ptCount val="5"/>
                <c:pt idx="0">
                  <c:v>119700</c:v>
                </c:pt>
                <c:pt idx="1">
                  <c:v>489600</c:v>
                </c:pt>
                <c:pt idx="2">
                  <c:v>1083600</c:v>
                </c:pt>
                <c:pt idx="3">
                  <c:v>2701400</c:v>
                </c:pt>
                <c:pt idx="4">
                  <c:v>3856960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0-624C-A381-86EFB942D3A8}"/>
            </c:ext>
          </c:extLst>
        </c:ser>
        <c:ser>
          <c:idx val="1"/>
          <c:order val="1"/>
          <c:tx>
            <c:strRef>
              <c:f>Sheet2!$I$23</c:f>
              <c:strCache>
                <c:ptCount val="1"/>
                <c:pt idx="0">
                  <c:v>Total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Sheet2!$J$21:$N$21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Sheet2!$J$23:$N$23</c:f>
              <c:numCache>
                <c:formatCode>General</c:formatCode>
                <c:ptCount val="5"/>
                <c:pt idx="0">
                  <c:v>470000</c:v>
                </c:pt>
                <c:pt idx="1">
                  <c:v>532500</c:v>
                </c:pt>
                <c:pt idx="2">
                  <c:v>1025000</c:v>
                </c:pt>
                <c:pt idx="3">
                  <c:v>1850000</c:v>
                </c:pt>
                <c:pt idx="4">
                  <c:v>2425000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0-624C-A381-86EFB942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131071"/>
        <c:axId val="1576132719"/>
      </c:lineChart>
      <c:catAx>
        <c:axId val="15761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6132719"/>
        <c:crosses val="autoZero"/>
        <c:auto val="1"/>
        <c:lblAlgn val="ctr"/>
        <c:lblOffset val="100"/>
        <c:noMultiLvlLbl val="0"/>
      </c:catAx>
      <c:valAx>
        <c:axId val="15761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613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266200</xdr:colOff>
      <xdr:row>6</xdr:row>
      <xdr:rowOff>96143</xdr:rowOff>
    </xdr:from>
    <xdr:to>
      <xdr:col>13</xdr:col>
      <xdr:colOff>1256055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E228-1A05-1346-AA38-202C9738B43E}">
  <dimension ref="C3:X19"/>
  <sheetViews>
    <sheetView zoomScale="75" zoomScaleNormal="75" workbookViewId="0">
      <selection activeCell="H5" sqref="H5"/>
    </sheetView>
  </sheetViews>
  <sheetFormatPr defaultColWidth="11" defaultRowHeight="15.6" x14ac:dyDescent="0.3"/>
  <cols>
    <col min="3" max="3" width="14.09765625" customWidth="1"/>
    <col min="5" max="5" width="12.796875" customWidth="1"/>
    <col min="6" max="6" width="14" customWidth="1"/>
    <col min="7" max="7" width="15" customWidth="1"/>
  </cols>
  <sheetData>
    <row r="3" spans="3:24" x14ac:dyDescent="0.3">
      <c r="D3" s="45" t="s">
        <v>0</v>
      </c>
      <c r="E3" s="46"/>
      <c r="F3" s="46"/>
      <c r="G3" s="46"/>
      <c r="H3" s="46"/>
      <c r="I3" s="46"/>
      <c r="J3" s="46"/>
      <c r="K3" s="46"/>
      <c r="L3" s="47"/>
      <c r="M3" s="15" t="s">
        <v>1</v>
      </c>
      <c r="N3" s="15" t="s">
        <v>2</v>
      </c>
      <c r="O3" s="15" t="s">
        <v>3</v>
      </c>
      <c r="P3" s="15" t="s">
        <v>4</v>
      </c>
      <c r="Q3" s="15" t="s">
        <v>5</v>
      </c>
    </row>
    <row r="4" spans="3:24" x14ac:dyDescent="0.3">
      <c r="D4" s="28"/>
      <c r="E4" s="28"/>
      <c r="F4" s="28"/>
      <c r="G4" s="28"/>
      <c r="H4" s="28"/>
      <c r="I4" s="29">
        <v>0.05</v>
      </c>
      <c r="J4" s="29">
        <v>0.05</v>
      </c>
      <c r="K4" s="29">
        <v>0.05</v>
      </c>
      <c r="L4" s="28"/>
      <c r="M4" s="28"/>
      <c r="N4" s="28"/>
      <c r="O4" s="28"/>
      <c r="P4" s="28"/>
      <c r="Q4" s="28"/>
    </row>
    <row r="5" spans="3:24" ht="46.8" x14ac:dyDescent="0.3">
      <c r="D5" s="30" t="s">
        <v>6</v>
      </c>
      <c r="E5" s="30" t="s">
        <v>41</v>
      </c>
      <c r="F5" s="30" t="s">
        <v>42</v>
      </c>
      <c r="G5" s="30" t="s">
        <v>46</v>
      </c>
      <c r="H5" s="30"/>
      <c r="I5" s="30"/>
      <c r="J5" s="30"/>
      <c r="K5" s="17"/>
      <c r="L5" s="17"/>
      <c r="M5" s="28"/>
      <c r="N5" s="28"/>
      <c r="O5" s="28"/>
      <c r="P5" s="28"/>
      <c r="Q5" s="28"/>
      <c r="T5" s="15" t="s">
        <v>1</v>
      </c>
      <c r="U5" s="15" t="s">
        <v>2</v>
      </c>
      <c r="V5" s="15" t="s">
        <v>3</v>
      </c>
      <c r="W5" s="15" t="s">
        <v>4</v>
      </c>
      <c r="X5" s="15" t="s">
        <v>5</v>
      </c>
    </row>
    <row r="6" spans="3:24" ht="46.8" x14ac:dyDescent="0.3">
      <c r="C6" s="33" t="s">
        <v>43</v>
      </c>
      <c r="D6" s="15">
        <v>150</v>
      </c>
      <c r="E6" s="15">
        <v>10</v>
      </c>
      <c r="F6" s="15">
        <v>30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T6" s="15">
        <f>M6*SUM(D6:L6)</f>
        <v>0</v>
      </c>
      <c r="U6" s="15">
        <f>N6*SUM(D6:L6)</f>
        <v>0</v>
      </c>
      <c r="V6" s="15">
        <f>(O6*SUM(D6:L6))+(N6*H6)</f>
        <v>0</v>
      </c>
      <c r="W6" s="15">
        <f>P6*SUM(D6:L6)+N6*H6+O6*H6</f>
        <v>0</v>
      </c>
      <c r="X6" s="15">
        <f>Q6*SUM(D6:L6)+N6*H6+O6*H6+P6*H6</f>
        <v>0</v>
      </c>
    </row>
    <row r="7" spans="3:24" ht="66" customHeight="1" x14ac:dyDescent="0.3">
      <c r="C7" s="33" t="s">
        <v>44</v>
      </c>
      <c r="D7" s="15"/>
      <c r="E7" s="15">
        <v>20</v>
      </c>
      <c r="F7" s="15">
        <v>30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T7" s="15">
        <f>M7*SUM(D7:L7)</f>
        <v>0</v>
      </c>
      <c r="U7" s="15">
        <f>N7*SUM(D7:L7)</f>
        <v>0</v>
      </c>
      <c r="V7" s="15">
        <f>O7*SUM(D7:L7)+N7*H7</f>
        <v>0</v>
      </c>
      <c r="W7" s="15">
        <f>P7*SUM(D7:L7)</f>
        <v>0</v>
      </c>
      <c r="X7" s="15">
        <f>Q7*SUM(D7:L7)</f>
        <v>0</v>
      </c>
    </row>
    <row r="8" spans="3:24" ht="78" x14ac:dyDescent="0.3">
      <c r="C8" s="33" t="s">
        <v>45</v>
      </c>
      <c r="D8" s="15"/>
      <c r="E8" s="15"/>
      <c r="F8" s="15"/>
      <c r="G8" s="29">
        <v>7.0000000000000007E-2</v>
      </c>
      <c r="H8" s="15"/>
      <c r="I8" s="15"/>
      <c r="J8" s="15"/>
      <c r="K8" s="15"/>
      <c r="L8" s="15"/>
      <c r="M8" s="15"/>
      <c r="N8" s="15"/>
      <c r="O8" s="15"/>
      <c r="P8" s="15"/>
      <c r="Q8" s="15"/>
      <c r="T8" s="15">
        <f>M8*SUM(D8:L8)</f>
        <v>0</v>
      </c>
      <c r="U8" s="15">
        <f>N8*SUM(D8:L8)</f>
        <v>0</v>
      </c>
      <c r="V8" s="15">
        <f>(O8*SUM(D8:L8))+(N8*H8)</f>
        <v>0</v>
      </c>
      <c r="W8" s="15">
        <f>P8*SUM(D8:L8)+N8*H8+O8*H8</f>
        <v>0</v>
      </c>
      <c r="X8" s="15">
        <f>Q8*SUM(D8:L8)+N8*H8+O8*H8+P8*H8</f>
        <v>0</v>
      </c>
    </row>
    <row r="9" spans="3:24" ht="31.2" x14ac:dyDescent="0.3">
      <c r="C9" s="33" t="s">
        <v>40</v>
      </c>
      <c r="D9" s="15"/>
      <c r="E9" s="15"/>
      <c r="F9" s="15"/>
      <c r="G9" s="28"/>
      <c r="H9" s="15"/>
      <c r="I9" s="15"/>
      <c r="J9" s="15"/>
      <c r="K9" s="15"/>
      <c r="L9" s="15"/>
      <c r="M9" s="15"/>
      <c r="N9" s="15"/>
      <c r="O9" s="15"/>
      <c r="P9" s="15"/>
      <c r="Q9" s="15"/>
      <c r="T9" s="37">
        <f>M9*SUM(D9:L9)</f>
        <v>0</v>
      </c>
      <c r="U9" s="37">
        <f>N9*SUM(D9:L9)</f>
        <v>0</v>
      </c>
      <c r="V9" s="37">
        <f>O9*SUM(D9:L9)</f>
        <v>0</v>
      </c>
      <c r="W9" s="37">
        <f>P9*SUM(D9:L9)</f>
        <v>0</v>
      </c>
      <c r="X9" s="37">
        <f>Q9*SUM(D9:L9)</f>
        <v>0</v>
      </c>
    </row>
    <row r="10" spans="3:24" x14ac:dyDescent="0.3">
      <c r="D10" s="48"/>
      <c r="E10" s="48"/>
      <c r="F10" s="48"/>
      <c r="G10" s="48"/>
      <c r="H10" s="48"/>
      <c r="I10" s="48"/>
      <c r="J10" s="48"/>
      <c r="K10" s="48"/>
      <c r="L10" s="48"/>
      <c r="M10" s="31"/>
      <c r="N10" s="31"/>
      <c r="O10" s="31"/>
      <c r="P10" s="31"/>
      <c r="Q10" s="31"/>
    </row>
    <row r="11" spans="3:24" x14ac:dyDescent="0.3">
      <c r="T11" s="43"/>
      <c r="U11" s="43"/>
      <c r="V11" s="43"/>
      <c r="W11" s="43"/>
      <c r="X11" s="43"/>
    </row>
    <row r="12" spans="3:24" x14ac:dyDescent="0.3">
      <c r="T12" s="38"/>
      <c r="U12" s="38"/>
      <c r="V12" s="38"/>
      <c r="W12" s="38"/>
      <c r="X12" s="38"/>
    </row>
    <row r="13" spans="3:24" x14ac:dyDescent="0.3">
      <c r="M13" s="42" t="s">
        <v>10</v>
      </c>
      <c r="N13" s="42"/>
      <c r="O13" s="42"/>
      <c r="P13" s="42"/>
      <c r="Q13" s="42"/>
      <c r="T13" s="39"/>
      <c r="U13" s="39"/>
      <c r="V13" s="39"/>
      <c r="W13" s="39"/>
      <c r="X13" s="39"/>
    </row>
    <row r="14" spans="3:24" x14ac:dyDescent="0.3">
      <c r="M14" s="32" t="s">
        <v>1</v>
      </c>
      <c r="N14" s="32" t="s">
        <v>2</v>
      </c>
      <c r="O14" s="32" t="s">
        <v>3</v>
      </c>
      <c r="P14" s="32" t="s">
        <v>4</v>
      </c>
      <c r="Q14" s="32" t="s">
        <v>5</v>
      </c>
      <c r="T14" s="44"/>
      <c r="U14" s="44"/>
      <c r="V14" s="44"/>
      <c r="W14" s="44"/>
      <c r="X14" s="44"/>
    </row>
    <row r="15" spans="3:24" x14ac:dyDescent="0.3">
      <c r="M15" s="15">
        <f>SUM(M6:M10)</f>
        <v>0</v>
      </c>
      <c r="N15" s="15">
        <f>SUM(N6:N10)</f>
        <v>0</v>
      </c>
      <c r="O15" s="15">
        <f>SUM(O6:O10)</f>
        <v>0</v>
      </c>
      <c r="P15" s="15">
        <f>SUM(P6:P10)</f>
        <v>0</v>
      </c>
      <c r="Q15" s="15">
        <f>SUM(Q6:Q10)</f>
        <v>0</v>
      </c>
      <c r="T15" s="38"/>
      <c r="U15" s="38"/>
      <c r="V15" s="38"/>
      <c r="W15" s="38"/>
      <c r="X15" s="38"/>
    </row>
    <row r="16" spans="3:24" x14ac:dyDescent="0.3">
      <c r="L16" s="40"/>
      <c r="S16" s="40"/>
    </row>
    <row r="17" spans="12:19" x14ac:dyDescent="0.3">
      <c r="L17" s="40"/>
      <c r="S17" s="40"/>
    </row>
    <row r="18" spans="12:19" x14ac:dyDescent="0.3">
      <c r="L18" s="40"/>
      <c r="S18" s="40"/>
    </row>
    <row r="19" spans="12:19" x14ac:dyDescent="0.3">
      <c r="L19" s="40"/>
      <c r="S19" s="40"/>
    </row>
  </sheetData>
  <mergeCells count="5">
    <mergeCell ref="M13:Q13"/>
    <mergeCell ref="T11:X11"/>
    <mergeCell ref="T14:X14"/>
    <mergeCell ref="D3:L3"/>
    <mergeCell ref="D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"/>
  <sheetViews>
    <sheetView tabSelected="1" zoomScale="67" zoomScaleNormal="85" workbookViewId="0">
      <selection activeCell="D10" sqref="D10"/>
    </sheetView>
  </sheetViews>
  <sheetFormatPr defaultColWidth="11" defaultRowHeight="15.6" x14ac:dyDescent="0.3"/>
  <cols>
    <col min="1" max="1" width="10.8984375" customWidth="1"/>
    <col min="2" max="2" width="25.59765625" customWidth="1"/>
    <col min="3" max="3" width="19.59765625" customWidth="1"/>
    <col min="4" max="5" width="17.5" customWidth="1"/>
    <col min="6" max="6" width="20.796875" customWidth="1"/>
    <col min="7" max="7" width="17.09765625" customWidth="1"/>
    <col min="8" max="8" width="3.59765625" customWidth="1"/>
    <col min="9" max="9" width="31" customWidth="1"/>
    <col min="10" max="10" width="18.09765625" customWidth="1"/>
    <col min="11" max="11" width="21.09765625" customWidth="1"/>
    <col min="12" max="12" width="24" customWidth="1"/>
    <col min="13" max="14" width="16.59765625" customWidth="1"/>
    <col min="15" max="15" width="10.59765625" style="1"/>
    <col min="16" max="16" width="16.59765625" style="1" customWidth="1"/>
    <col min="17" max="17" width="12.5" style="1" customWidth="1"/>
    <col min="18" max="18" width="15.09765625" style="1" customWidth="1"/>
    <col min="19" max="19" width="14" style="1" customWidth="1"/>
    <col min="20" max="20" width="17.09765625" style="1" customWidth="1"/>
    <col min="21" max="23" width="10.59765625" style="1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3" x14ac:dyDescent="0.3">
      <c r="A2" s="1"/>
      <c r="B2" s="11" t="s">
        <v>11</v>
      </c>
      <c r="C2" s="12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"/>
      <c r="I2" s="13" t="s">
        <v>17</v>
      </c>
      <c r="J2" s="53" t="s">
        <v>18</v>
      </c>
      <c r="K2" s="54"/>
      <c r="L2" s="13" t="s">
        <v>19</v>
      </c>
      <c r="M2" s="49" t="s">
        <v>20</v>
      </c>
      <c r="N2" s="49"/>
    </row>
    <row r="3" spans="1:23" ht="74.400000000000006" customHeight="1" x14ac:dyDescent="0.3">
      <c r="A3" s="1"/>
      <c r="B3" s="14" t="s">
        <v>21</v>
      </c>
      <c r="C3" s="15">
        <f>25000*(C4+C5)</f>
        <v>150000</v>
      </c>
      <c r="D3" s="15">
        <f>25000*(D4+D5)</f>
        <v>225000</v>
      </c>
      <c r="E3" s="15">
        <f>25000*(E4+E5)</f>
        <v>325000</v>
      </c>
      <c r="F3" s="15">
        <f>25000*(F4+F5)</f>
        <v>375000</v>
      </c>
      <c r="G3" s="15">
        <f>25000*(G4+G5)</f>
        <v>400000</v>
      </c>
      <c r="H3" s="1"/>
      <c r="I3" s="41" t="s">
        <v>78</v>
      </c>
      <c r="J3" s="51" t="s">
        <v>79</v>
      </c>
      <c r="K3" s="52"/>
      <c r="L3" s="17" t="s">
        <v>80</v>
      </c>
      <c r="M3" s="50" t="s">
        <v>81</v>
      </c>
      <c r="N3" s="50"/>
    </row>
    <row r="4" spans="1:23" ht="85.2" customHeight="1" x14ac:dyDescent="0.3">
      <c r="A4" s="1"/>
      <c r="B4" s="18" t="s">
        <v>86</v>
      </c>
      <c r="C4" s="15">
        <v>1</v>
      </c>
      <c r="D4" s="15">
        <v>4</v>
      </c>
      <c r="E4" s="15">
        <v>6</v>
      </c>
      <c r="F4" s="15">
        <v>8</v>
      </c>
      <c r="G4" s="15">
        <v>9</v>
      </c>
      <c r="H4" s="1"/>
      <c r="I4" s="16" t="s">
        <v>82</v>
      </c>
      <c r="J4" s="50" t="s">
        <v>83</v>
      </c>
      <c r="K4" s="50"/>
      <c r="L4" s="17" t="s">
        <v>80</v>
      </c>
      <c r="M4" s="50"/>
      <c r="N4" s="50"/>
    </row>
    <row r="5" spans="1:23" ht="70.2" customHeight="1" x14ac:dyDescent="0.3">
      <c r="A5" s="1"/>
      <c r="B5" s="18" t="s">
        <v>87</v>
      </c>
      <c r="C5" s="15">
        <v>5</v>
      </c>
      <c r="D5" s="15">
        <v>5</v>
      </c>
      <c r="E5" s="15">
        <v>7</v>
      </c>
      <c r="F5" s="15">
        <v>7</v>
      </c>
      <c r="G5" s="15">
        <v>7</v>
      </c>
      <c r="H5" s="1"/>
      <c r="I5" s="16" t="s">
        <v>84</v>
      </c>
      <c r="J5" s="51" t="s">
        <v>85</v>
      </c>
      <c r="K5" s="52"/>
      <c r="L5" s="17"/>
      <c r="M5" s="50"/>
      <c r="N5" s="50"/>
    </row>
    <row r="6" spans="1:23" ht="60" customHeight="1" x14ac:dyDescent="0.3">
      <c r="A6" s="1"/>
      <c r="B6" s="18" t="s">
        <v>22</v>
      </c>
      <c r="C6" s="15">
        <v>50000</v>
      </c>
      <c r="D6" s="15">
        <v>100000</v>
      </c>
      <c r="E6" s="15">
        <v>100000</v>
      </c>
      <c r="F6" s="15">
        <v>100000</v>
      </c>
      <c r="G6" s="15">
        <v>100000</v>
      </c>
      <c r="H6" s="1"/>
      <c r="I6" s="16" t="s">
        <v>90</v>
      </c>
      <c r="J6" s="51" t="s">
        <v>89</v>
      </c>
      <c r="K6" s="52"/>
      <c r="L6" s="17" t="s">
        <v>88</v>
      </c>
      <c r="M6" s="50"/>
      <c r="N6" s="50"/>
    </row>
    <row r="7" spans="1:23" ht="37.049999999999997" customHeight="1" x14ac:dyDescent="0.3">
      <c r="A7" s="1"/>
      <c r="B7" s="18" t="s">
        <v>23</v>
      </c>
      <c r="C7" s="15">
        <v>20000</v>
      </c>
      <c r="D7" s="15">
        <v>87500</v>
      </c>
      <c r="E7" s="15">
        <v>400000</v>
      </c>
      <c r="F7" s="15">
        <v>1125000</v>
      </c>
      <c r="G7" s="15">
        <v>1625000</v>
      </c>
      <c r="H7" s="1"/>
      <c r="I7" s="24"/>
      <c r="J7" s="25"/>
      <c r="K7" s="25"/>
      <c r="L7" s="25"/>
      <c r="M7" s="58"/>
      <c r="N7" s="58"/>
    </row>
    <row r="8" spans="1:23" ht="29.1" customHeight="1" x14ac:dyDescent="0.3">
      <c r="A8" s="1"/>
      <c r="B8" s="19" t="s">
        <v>24</v>
      </c>
      <c r="C8" s="15">
        <v>250000</v>
      </c>
      <c r="D8" s="15">
        <v>120000</v>
      </c>
      <c r="E8" s="15">
        <v>200000</v>
      </c>
      <c r="F8" s="15">
        <v>250000</v>
      </c>
      <c r="G8" s="15">
        <v>300000</v>
      </c>
      <c r="H8" s="1"/>
      <c r="I8" s="24"/>
      <c r="J8" s="25"/>
      <c r="K8" s="25"/>
      <c r="L8" s="25"/>
      <c r="M8" s="25"/>
      <c r="N8" s="1"/>
      <c r="P8" s="2"/>
      <c r="Q8" s="2"/>
      <c r="R8" s="4"/>
      <c r="S8" s="4"/>
      <c r="T8" s="3"/>
    </row>
    <row r="9" spans="1:23" ht="34.049999999999997" customHeight="1" x14ac:dyDescent="0.3">
      <c r="A9" s="1"/>
      <c r="B9" s="20" t="s">
        <v>25</v>
      </c>
      <c r="C9" s="13">
        <f>C3+C6+C7+C8</f>
        <v>470000</v>
      </c>
      <c r="D9" s="13">
        <f>D3+D6+D7+D8</f>
        <v>532500</v>
      </c>
      <c r="E9" s="13">
        <f>E3+E6+E7+E8</f>
        <v>1025000</v>
      </c>
      <c r="F9" s="13">
        <f>F3+F6+F7+F8</f>
        <v>1850000</v>
      </c>
      <c r="G9" s="13">
        <f>G3+G6+G7+G8</f>
        <v>2425000</v>
      </c>
      <c r="H9" s="1"/>
      <c r="I9" s="24"/>
      <c r="J9" s="25"/>
      <c r="K9" s="25"/>
      <c r="L9" s="25"/>
      <c r="M9" s="25"/>
      <c r="N9" s="1"/>
    </row>
    <row r="10" spans="1:23" ht="34.049999999999997" customHeight="1" x14ac:dyDescent="0.3">
      <c r="A10" s="1"/>
      <c r="B10" s="1"/>
      <c r="C10" s="24"/>
      <c r="D10" s="25"/>
      <c r="E10" s="25"/>
      <c r="F10" s="25"/>
      <c r="G10" s="25"/>
      <c r="H10" s="1"/>
      <c r="I10" s="1"/>
      <c r="J10" s="1"/>
      <c r="K10" s="1"/>
      <c r="L10" s="1"/>
      <c r="M10" s="1"/>
      <c r="N10" s="1"/>
      <c r="R10"/>
      <c r="S10"/>
      <c r="T10"/>
      <c r="U10"/>
      <c r="V10"/>
      <c r="W10"/>
    </row>
    <row r="11" spans="1:23" s="1" customFormat="1" x14ac:dyDescent="0.3"/>
    <row r="12" spans="1:23" x14ac:dyDescent="0.3">
      <c r="A12" s="1"/>
      <c r="B12" s="21" t="s">
        <v>26</v>
      </c>
      <c r="C12" s="12" t="s">
        <v>12</v>
      </c>
      <c r="D12" s="12" t="s">
        <v>13</v>
      </c>
      <c r="E12" s="12" t="s">
        <v>14</v>
      </c>
      <c r="F12" s="12" t="s">
        <v>15</v>
      </c>
      <c r="G12" s="12" t="s">
        <v>16</v>
      </c>
      <c r="H12" s="1"/>
      <c r="I12" s="1"/>
      <c r="J12" s="1"/>
      <c r="K12" s="1"/>
      <c r="L12" s="1"/>
      <c r="M12" s="1"/>
      <c r="N12" s="1"/>
    </row>
    <row r="13" spans="1:23" x14ac:dyDescent="0.3">
      <c r="A13" s="1"/>
      <c r="B13" s="55" t="s">
        <v>27</v>
      </c>
      <c r="C13" s="15">
        <v>59300</v>
      </c>
      <c r="D13" s="15">
        <v>364600</v>
      </c>
      <c r="E13" s="15">
        <v>866000</v>
      </c>
      <c r="F13" s="15">
        <v>2346000</v>
      </c>
      <c r="G13" s="15">
        <v>3374560</v>
      </c>
      <c r="H13" s="1"/>
      <c r="I13" s="1"/>
      <c r="J13" s="1"/>
      <c r="K13" s="1"/>
      <c r="L13" s="1"/>
      <c r="M13" s="1"/>
      <c r="N13" s="1"/>
    </row>
    <row r="14" spans="1:23" x14ac:dyDescent="0.3">
      <c r="A14" s="1"/>
      <c r="B14" s="57"/>
      <c r="C14" s="15" t="s">
        <v>68</v>
      </c>
      <c r="D14" s="15" t="s">
        <v>71</v>
      </c>
      <c r="E14" s="15" t="s">
        <v>73</v>
      </c>
      <c r="F14" s="15" t="s">
        <v>74</v>
      </c>
      <c r="G14" s="15" t="s">
        <v>75</v>
      </c>
      <c r="H14" s="1"/>
      <c r="I14" s="1"/>
      <c r="J14" s="1"/>
      <c r="K14" s="1"/>
      <c r="L14" s="1"/>
      <c r="M14" s="1"/>
      <c r="N14" s="1"/>
    </row>
    <row r="15" spans="1:23" x14ac:dyDescent="0.3">
      <c r="A15" s="1"/>
      <c r="B15" s="57"/>
      <c r="C15" s="15" t="s">
        <v>47</v>
      </c>
      <c r="D15" s="15" t="s">
        <v>60</v>
      </c>
      <c r="E15" s="15" t="s">
        <v>72</v>
      </c>
      <c r="F15" s="15" t="s">
        <v>61</v>
      </c>
      <c r="G15" s="15" t="s">
        <v>66</v>
      </c>
      <c r="H15" s="1"/>
      <c r="I15" s="1"/>
      <c r="J15" s="1"/>
      <c r="K15" s="1"/>
      <c r="L15" s="1"/>
      <c r="M15" s="1"/>
      <c r="N15" s="1"/>
    </row>
    <row r="16" spans="1:23" ht="15.6" customHeight="1" x14ac:dyDescent="0.3">
      <c r="A16" s="1"/>
      <c r="B16" s="56"/>
      <c r="C16" s="15" t="s">
        <v>67</v>
      </c>
      <c r="D16" s="15" t="s">
        <v>62</v>
      </c>
      <c r="E16" s="15" t="s">
        <v>63</v>
      </c>
      <c r="F16" s="15" t="s">
        <v>64</v>
      </c>
      <c r="G16" s="15" t="s">
        <v>65</v>
      </c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55" t="s">
        <v>7</v>
      </c>
      <c r="C17" s="15">
        <v>31200</v>
      </c>
      <c r="D17" s="15">
        <v>68400</v>
      </c>
      <c r="E17" s="15">
        <v>84000</v>
      </c>
      <c r="F17" s="15">
        <v>146400</v>
      </c>
      <c r="G17" s="15">
        <v>198000</v>
      </c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57"/>
      <c r="C18" s="15" t="s">
        <v>48</v>
      </c>
      <c r="D18" s="15" t="s">
        <v>52</v>
      </c>
      <c r="E18" s="15" t="s">
        <v>69</v>
      </c>
      <c r="F18" s="15" t="s">
        <v>55</v>
      </c>
      <c r="G18" s="15" t="s">
        <v>57</v>
      </c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56"/>
      <c r="C19" s="15" t="s">
        <v>49</v>
      </c>
      <c r="D19" s="15" t="s">
        <v>53</v>
      </c>
      <c r="E19" s="15" t="s">
        <v>54</v>
      </c>
      <c r="F19" s="15" t="s">
        <v>56</v>
      </c>
      <c r="G19" s="15" t="s">
        <v>58</v>
      </c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55" t="s">
        <v>8</v>
      </c>
      <c r="C20" s="15">
        <v>13000</v>
      </c>
      <c r="D20" s="15">
        <v>35000</v>
      </c>
      <c r="E20" s="15">
        <v>112000</v>
      </c>
      <c r="F20" s="15">
        <v>182000</v>
      </c>
      <c r="G20" s="15">
        <v>252000</v>
      </c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56"/>
      <c r="C21" s="15" t="s">
        <v>77</v>
      </c>
      <c r="D21" s="15" t="s">
        <v>76</v>
      </c>
      <c r="E21" s="15" t="s">
        <v>70</v>
      </c>
      <c r="F21" s="15" t="s">
        <v>50</v>
      </c>
      <c r="G21" s="15" t="s">
        <v>51</v>
      </c>
      <c r="H21" s="1"/>
      <c r="I21" s="22" t="s">
        <v>28</v>
      </c>
      <c r="J21" s="13" t="s">
        <v>12</v>
      </c>
      <c r="K21" s="13" t="s">
        <v>13</v>
      </c>
      <c r="L21" s="13" t="s">
        <v>14</v>
      </c>
      <c r="M21" s="13" t="s">
        <v>15</v>
      </c>
      <c r="N21" s="13" t="s">
        <v>16</v>
      </c>
    </row>
    <row r="22" spans="1:14" x14ac:dyDescent="0.3">
      <c r="A22" s="1"/>
      <c r="B22" s="55" t="s">
        <v>9</v>
      </c>
      <c r="C22" s="15">
        <v>16200</v>
      </c>
      <c r="D22" s="15">
        <v>21600</v>
      </c>
      <c r="E22" s="15">
        <v>21600</v>
      </c>
      <c r="F22" s="15">
        <v>27000</v>
      </c>
      <c r="G22" s="15">
        <v>32400</v>
      </c>
      <c r="H22" s="1"/>
      <c r="I22" s="23" t="s">
        <v>29</v>
      </c>
      <c r="J22" s="15">
        <f>C25</f>
        <v>119700</v>
      </c>
      <c r="K22" s="15">
        <f>D25</f>
        <v>489600</v>
      </c>
      <c r="L22" s="15">
        <f>E25</f>
        <v>1083600</v>
      </c>
      <c r="M22" s="15">
        <f>F25</f>
        <v>2701400</v>
      </c>
      <c r="N22" s="15">
        <f>G25</f>
        <v>3856960</v>
      </c>
    </row>
    <row r="23" spans="1:14" x14ac:dyDescent="0.3">
      <c r="A23" s="1"/>
      <c r="B23" s="56"/>
      <c r="C23" s="15">
        <v>1080</v>
      </c>
      <c r="D23" s="15">
        <v>1440</v>
      </c>
      <c r="E23" s="15">
        <v>1440</v>
      </c>
      <c r="F23" s="15">
        <v>1800</v>
      </c>
      <c r="G23" s="15">
        <v>2160</v>
      </c>
      <c r="H23" s="1"/>
      <c r="I23" s="23" t="s">
        <v>30</v>
      </c>
      <c r="J23" s="15">
        <f>C9</f>
        <v>470000</v>
      </c>
      <c r="K23" s="15">
        <f>D9</f>
        <v>532500</v>
      </c>
      <c r="L23" s="15">
        <f>E9</f>
        <v>1025000</v>
      </c>
      <c r="M23" s="15">
        <f>F9</f>
        <v>1850000</v>
      </c>
      <c r="N23" s="15">
        <f>G9</f>
        <v>2425000</v>
      </c>
    </row>
    <row r="24" spans="1:14" x14ac:dyDescent="0.3">
      <c r="A24" s="1"/>
      <c r="B24" s="27" t="s">
        <v>59</v>
      </c>
      <c r="C24" s="26">
        <v>528</v>
      </c>
      <c r="D24" s="26">
        <v>945</v>
      </c>
      <c r="E24" s="26">
        <v>1520</v>
      </c>
      <c r="F24" s="26">
        <v>2030</v>
      </c>
      <c r="G24" s="26">
        <v>2758</v>
      </c>
      <c r="H24" s="1"/>
      <c r="I24" s="22" t="s">
        <v>31</v>
      </c>
      <c r="J24" s="13">
        <f>J22-J23</f>
        <v>-350300</v>
      </c>
      <c r="K24" s="13">
        <f>K22-K23</f>
        <v>-42900</v>
      </c>
      <c r="L24" s="13">
        <f>L22-L23</f>
        <v>58600</v>
      </c>
      <c r="M24" s="13">
        <f>M22-M23</f>
        <v>851400</v>
      </c>
      <c r="N24" s="13">
        <f>N22-N23</f>
        <v>1431960</v>
      </c>
    </row>
    <row r="25" spans="1:14" x14ac:dyDescent="0.3">
      <c r="A25" s="1"/>
      <c r="B25" s="1" t="s">
        <v>32</v>
      </c>
      <c r="C25" s="1">
        <f>C13+C17+C20+C22</f>
        <v>119700</v>
      </c>
      <c r="D25" s="1">
        <f>D13+D17+D20+D22</f>
        <v>489600</v>
      </c>
      <c r="E25" s="1">
        <f>E13+E17+E20+E22</f>
        <v>1083600</v>
      </c>
      <c r="F25" s="1">
        <f>F13+F17+F20+F22</f>
        <v>2701400</v>
      </c>
      <c r="G25" s="1">
        <f>G13+G17+G20+G22</f>
        <v>3856960</v>
      </c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idden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idden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idden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idden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idden="1" x14ac:dyDescent="0.3">
      <c r="H35" s="1"/>
      <c r="I35" s="1"/>
      <c r="J35" s="1"/>
      <c r="K35" s="1"/>
      <c r="L35" s="1"/>
      <c r="M35" s="1"/>
      <c r="N35" s="1"/>
    </row>
    <row r="36" spans="1:14" hidden="1" x14ac:dyDescent="0.3">
      <c r="H36" s="1"/>
      <c r="I36" s="1"/>
      <c r="J36" s="1"/>
      <c r="K36" s="1"/>
      <c r="L36" s="1"/>
      <c r="M36" s="1"/>
      <c r="N36" s="1"/>
    </row>
    <row r="37" spans="1:14" ht="16.2" hidden="1" thickBot="1" x14ac:dyDescent="0.35">
      <c r="H37" s="1"/>
      <c r="I37" s="1"/>
      <c r="J37" s="1"/>
      <c r="K37" s="1"/>
      <c r="L37" s="1"/>
      <c r="M37" s="1"/>
      <c r="N37" s="1"/>
    </row>
    <row r="38" spans="1:14" ht="16.2" hidden="1" thickBot="1" x14ac:dyDescent="0.35">
      <c r="D38" s="5">
        <v>26</v>
      </c>
      <c r="E38" s="6">
        <v>16</v>
      </c>
      <c r="F38" s="6">
        <v>15</v>
      </c>
      <c r="G38" s="6">
        <v>13</v>
      </c>
      <c r="H38" s="34">
        <v>6</v>
      </c>
      <c r="I38" s="34">
        <v>29</v>
      </c>
      <c r="J38" s="34">
        <v>12</v>
      </c>
      <c r="K38" s="1"/>
      <c r="L38" s="1"/>
      <c r="M38" s="1"/>
      <c r="N38" s="1"/>
    </row>
    <row r="39" spans="1:14" ht="16.2" hidden="1" thickBot="1" x14ac:dyDescent="0.35">
      <c r="D39" s="7">
        <v>2</v>
      </c>
      <c r="E39" s="8">
        <v>10</v>
      </c>
      <c r="F39" s="8">
        <v>15</v>
      </c>
      <c r="G39" s="8">
        <v>9</v>
      </c>
      <c r="H39" s="35">
        <v>0</v>
      </c>
      <c r="I39" s="35">
        <v>35</v>
      </c>
      <c r="J39" s="35">
        <v>14</v>
      </c>
      <c r="K39" s="1"/>
      <c r="L39" s="1"/>
      <c r="M39" s="1"/>
      <c r="N39" s="1"/>
    </row>
    <row r="40" spans="1:14" ht="16.2" hidden="1" thickBot="1" x14ac:dyDescent="0.35">
      <c r="D40" s="7">
        <v>2</v>
      </c>
      <c r="E40" s="8">
        <v>5</v>
      </c>
      <c r="F40" s="8">
        <v>1</v>
      </c>
      <c r="G40" s="8">
        <v>3.5</v>
      </c>
      <c r="H40" s="35">
        <v>26</v>
      </c>
      <c r="I40" s="35">
        <v>1</v>
      </c>
      <c r="J40" s="35">
        <v>5.5</v>
      </c>
      <c r="K40" s="1"/>
      <c r="L40" s="1"/>
      <c r="M40" s="1"/>
      <c r="N40" s="1"/>
    </row>
    <row r="41" spans="1:14" ht="16.2" hidden="1" thickBot="1" x14ac:dyDescent="0.35">
      <c r="D41" s="7">
        <v>2</v>
      </c>
      <c r="E41" s="8">
        <v>5</v>
      </c>
      <c r="F41" s="8">
        <v>2</v>
      </c>
      <c r="G41" s="8">
        <v>35</v>
      </c>
      <c r="H41" s="35">
        <v>6</v>
      </c>
      <c r="I41" s="35">
        <v>6</v>
      </c>
      <c r="J41" s="35">
        <v>1</v>
      </c>
      <c r="K41" s="1"/>
      <c r="L41" s="1"/>
      <c r="M41" s="1"/>
      <c r="N41" s="1"/>
    </row>
    <row r="42" spans="1:14" ht="16.2" hidden="1" thickBot="1" x14ac:dyDescent="0.35">
      <c r="D42" s="7">
        <v>2</v>
      </c>
      <c r="E42" s="8">
        <v>11</v>
      </c>
      <c r="F42" s="8">
        <v>2</v>
      </c>
      <c r="G42" s="8">
        <v>2</v>
      </c>
      <c r="H42" s="35">
        <v>0</v>
      </c>
      <c r="I42" s="35">
        <v>16</v>
      </c>
      <c r="J42" s="35">
        <v>12</v>
      </c>
      <c r="K42" s="1"/>
      <c r="L42" s="1"/>
      <c r="M42" s="1"/>
      <c r="N42" s="1"/>
    </row>
    <row r="43" spans="1:14" ht="16.2" hidden="1" thickBot="1" x14ac:dyDescent="0.35">
      <c r="D43" s="7">
        <v>6</v>
      </c>
      <c r="E43" s="8">
        <v>9</v>
      </c>
      <c r="F43" s="8">
        <v>12</v>
      </c>
      <c r="G43" s="8">
        <v>17</v>
      </c>
      <c r="H43" s="35">
        <v>2</v>
      </c>
      <c r="I43" s="35">
        <v>10</v>
      </c>
      <c r="J43" s="35">
        <v>5</v>
      </c>
      <c r="K43" s="1"/>
      <c r="L43" s="1"/>
      <c r="M43" s="1"/>
      <c r="N43" s="1"/>
    </row>
    <row r="44" spans="1:14" ht="16.2" hidden="1" thickBot="1" x14ac:dyDescent="0.35">
      <c r="D44" s="7">
        <v>2</v>
      </c>
      <c r="E44" s="8">
        <v>8</v>
      </c>
      <c r="F44" s="8">
        <v>7</v>
      </c>
      <c r="G44" s="8">
        <v>0</v>
      </c>
      <c r="H44" s="35">
        <v>0</v>
      </c>
      <c r="I44" s="35">
        <v>16</v>
      </c>
      <c r="J44" s="35">
        <v>9</v>
      </c>
      <c r="K44" s="1"/>
      <c r="L44" s="1"/>
      <c r="M44" s="1"/>
      <c r="N44" s="1"/>
    </row>
    <row r="45" spans="1:14" ht="16.2" hidden="1" thickBot="1" x14ac:dyDescent="0.35">
      <c r="D45" s="7">
        <v>2</v>
      </c>
      <c r="E45" s="8">
        <v>16</v>
      </c>
      <c r="F45" s="8">
        <v>0</v>
      </c>
      <c r="G45" s="8">
        <v>0</v>
      </c>
      <c r="H45" s="35">
        <v>0</v>
      </c>
      <c r="I45" s="35">
        <v>5</v>
      </c>
      <c r="J45" s="35">
        <v>12</v>
      </c>
      <c r="K45" s="1"/>
      <c r="L45" s="1"/>
      <c r="M45" s="1"/>
      <c r="N45" s="1"/>
    </row>
    <row r="46" spans="1:14" ht="16.2" hidden="1" thickBot="1" x14ac:dyDescent="0.35">
      <c r="D46" s="7">
        <v>7</v>
      </c>
      <c r="E46" s="8">
        <v>11</v>
      </c>
      <c r="F46" s="8">
        <v>5</v>
      </c>
      <c r="G46" s="8">
        <v>4</v>
      </c>
      <c r="H46" s="35">
        <v>32</v>
      </c>
      <c r="I46" s="35">
        <v>6</v>
      </c>
      <c r="J46" s="35">
        <v>4</v>
      </c>
      <c r="K46" s="1"/>
      <c r="L46" s="1"/>
      <c r="M46" s="1"/>
      <c r="N46" s="1"/>
    </row>
    <row r="47" spans="1:14" ht="16.2" hidden="1" thickBot="1" x14ac:dyDescent="0.35">
      <c r="D47" s="7">
        <v>1</v>
      </c>
      <c r="E47" s="8">
        <v>4</v>
      </c>
      <c r="F47" s="8">
        <v>2</v>
      </c>
      <c r="G47" s="8">
        <v>0</v>
      </c>
      <c r="H47" s="35">
        <v>6</v>
      </c>
      <c r="I47" s="35">
        <v>30</v>
      </c>
      <c r="J47" s="35">
        <v>3</v>
      </c>
      <c r="K47" s="1"/>
      <c r="L47" s="1"/>
      <c r="M47" s="1"/>
      <c r="N47" s="1"/>
    </row>
    <row r="48" spans="1:14" ht="16.2" hidden="1" thickBot="1" x14ac:dyDescent="0.35">
      <c r="D48" s="7">
        <v>8</v>
      </c>
      <c r="E48" s="8">
        <v>6</v>
      </c>
      <c r="F48" s="8">
        <v>16</v>
      </c>
      <c r="G48" s="8">
        <v>27</v>
      </c>
      <c r="H48" s="35">
        <v>4</v>
      </c>
      <c r="I48" s="35">
        <v>5</v>
      </c>
      <c r="J48" s="35">
        <v>6</v>
      </c>
      <c r="K48" s="1"/>
      <c r="L48" s="1"/>
      <c r="M48" s="1"/>
      <c r="N48" s="1"/>
    </row>
    <row r="49" spans="4:14" ht="16.2" hidden="1" thickBot="1" x14ac:dyDescent="0.35">
      <c r="D49" s="7">
        <v>5</v>
      </c>
      <c r="E49" s="8">
        <v>12</v>
      </c>
      <c r="F49" s="8">
        <v>8</v>
      </c>
      <c r="G49" s="8">
        <v>0</v>
      </c>
      <c r="H49" s="35">
        <v>4</v>
      </c>
      <c r="I49" s="35">
        <v>2</v>
      </c>
      <c r="J49" s="35">
        <v>19</v>
      </c>
      <c r="K49" s="1"/>
      <c r="L49" s="1"/>
      <c r="M49" s="1"/>
      <c r="N49" s="1"/>
    </row>
    <row r="50" spans="4:14" ht="16.2" hidden="1" thickBot="1" x14ac:dyDescent="0.35">
      <c r="D50" s="7">
        <v>5</v>
      </c>
      <c r="E50" s="8">
        <v>9</v>
      </c>
      <c r="F50" s="8">
        <v>9</v>
      </c>
      <c r="G50" s="8">
        <v>0</v>
      </c>
      <c r="H50" s="35">
        <v>4</v>
      </c>
      <c r="I50" s="35">
        <v>2</v>
      </c>
      <c r="J50" s="35">
        <v>18</v>
      </c>
      <c r="K50" s="1"/>
      <c r="L50" s="1"/>
      <c r="M50" s="1"/>
      <c r="N50" s="1"/>
    </row>
    <row r="51" spans="4:14" ht="16.2" hidden="1" thickBot="1" x14ac:dyDescent="0.35">
      <c r="D51" s="7">
        <v>6</v>
      </c>
      <c r="E51" s="8">
        <v>9</v>
      </c>
      <c r="F51" s="8">
        <v>13</v>
      </c>
      <c r="G51" s="8">
        <v>0</v>
      </c>
      <c r="H51" s="35">
        <v>8</v>
      </c>
      <c r="I51" s="35">
        <v>4</v>
      </c>
      <c r="J51" s="35">
        <v>21</v>
      </c>
      <c r="K51" s="1"/>
      <c r="L51" s="1"/>
      <c r="M51" s="1"/>
      <c r="N51" s="1"/>
    </row>
    <row r="52" spans="4:14" ht="16.2" hidden="1" thickBot="1" x14ac:dyDescent="0.35">
      <c r="D52" s="7">
        <v>6</v>
      </c>
      <c r="E52" s="8">
        <v>9</v>
      </c>
      <c r="F52" s="8">
        <v>13</v>
      </c>
      <c r="G52" s="8">
        <v>0</v>
      </c>
      <c r="H52" s="35">
        <v>8</v>
      </c>
      <c r="I52" s="35">
        <v>4</v>
      </c>
      <c r="J52" s="35">
        <v>21</v>
      </c>
      <c r="K52" s="1"/>
      <c r="L52" s="1"/>
      <c r="M52" s="1"/>
      <c r="N52" s="1"/>
    </row>
    <row r="53" spans="4:14" ht="16.2" hidden="1" thickBot="1" x14ac:dyDescent="0.35">
      <c r="D53" s="7">
        <v>6</v>
      </c>
      <c r="E53" s="8">
        <v>4</v>
      </c>
      <c r="F53" s="8">
        <v>5</v>
      </c>
      <c r="G53" s="8">
        <v>0</v>
      </c>
      <c r="H53" s="35">
        <v>4</v>
      </c>
      <c r="I53" s="35">
        <v>0</v>
      </c>
      <c r="J53" s="35">
        <v>6</v>
      </c>
      <c r="K53" s="1"/>
      <c r="L53" s="1"/>
      <c r="M53" s="1"/>
      <c r="N53" s="1"/>
    </row>
    <row r="54" spans="4:14" ht="28.2" hidden="1" thickBot="1" x14ac:dyDescent="0.35">
      <c r="D54" s="9" t="s">
        <v>33</v>
      </c>
      <c r="E54" s="10" t="s">
        <v>34</v>
      </c>
      <c r="F54" s="10" t="s">
        <v>35</v>
      </c>
      <c r="G54" s="10" t="s">
        <v>36</v>
      </c>
      <c r="H54" s="36" t="s">
        <v>37</v>
      </c>
      <c r="I54" s="36" t="s">
        <v>38</v>
      </c>
      <c r="J54" s="36" t="s">
        <v>39</v>
      </c>
      <c r="K54" s="1"/>
      <c r="L54" s="1"/>
      <c r="M54" s="1"/>
      <c r="N54" s="1"/>
    </row>
    <row r="55" spans="4:14" hidden="1" x14ac:dyDescent="0.3">
      <c r="D55">
        <f>SUM(D38:D53)</f>
        <v>88</v>
      </c>
      <c r="E55">
        <f t="shared" ref="E55:J55" si="0">SUM(E38:E53)</f>
        <v>144</v>
      </c>
      <c r="F55">
        <f t="shared" si="0"/>
        <v>125</v>
      </c>
      <c r="G55">
        <f t="shared" si="0"/>
        <v>110.5</v>
      </c>
      <c r="H55" s="1">
        <f t="shared" si="0"/>
        <v>110</v>
      </c>
      <c r="I55" s="1">
        <f t="shared" si="0"/>
        <v>171</v>
      </c>
      <c r="J55" s="1">
        <f t="shared" si="0"/>
        <v>168.5</v>
      </c>
      <c r="K55" s="1">
        <f>SUM(D55:J55)</f>
        <v>917</v>
      </c>
      <c r="L55" s="1"/>
      <c r="M55" s="1"/>
      <c r="N55" s="1"/>
    </row>
    <row r="56" spans="4:14" hidden="1" x14ac:dyDescent="0.3">
      <c r="H56" s="1"/>
      <c r="I56" s="1"/>
      <c r="J56" s="1"/>
      <c r="K56" s="1"/>
      <c r="L56" s="1"/>
      <c r="M56" s="1"/>
      <c r="N56" s="1"/>
    </row>
    <row r="57" spans="4:14" hidden="1" x14ac:dyDescent="0.3">
      <c r="H57" s="1"/>
      <c r="I57" s="1"/>
      <c r="J57" s="1"/>
      <c r="K57" s="1"/>
      <c r="L57" s="1"/>
      <c r="M57" s="1"/>
      <c r="N57" s="1"/>
    </row>
    <row r="58" spans="4:14" hidden="1" x14ac:dyDescent="0.3">
      <c r="H58" s="1"/>
      <c r="I58" s="1"/>
      <c r="J58" s="1"/>
      <c r="K58" s="1"/>
      <c r="L58" s="1"/>
      <c r="M58" s="1"/>
      <c r="N58" s="1"/>
    </row>
    <row r="59" spans="4:14" hidden="1" x14ac:dyDescent="0.3">
      <c r="H59" s="1"/>
      <c r="I59" s="1"/>
      <c r="J59" s="1"/>
      <c r="K59" s="1"/>
      <c r="L59" s="1"/>
      <c r="M59" s="1"/>
      <c r="N59" s="1"/>
    </row>
    <row r="60" spans="4:14" hidden="1" x14ac:dyDescent="0.3">
      <c r="H60" s="1"/>
      <c r="I60" s="1"/>
      <c r="J60" s="1"/>
      <c r="K60" s="1"/>
      <c r="L60" s="1"/>
      <c r="M60" s="1"/>
      <c r="N60" s="1"/>
    </row>
    <row r="61" spans="4:14" hidden="1" x14ac:dyDescent="0.3">
      <c r="H61" s="1"/>
      <c r="I61" s="1"/>
      <c r="J61" s="1"/>
      <c r="K61" s="1"/>
      <c r="L61" s="1"/>
      <c r="M61" s="1"/>
      <c r="N61" s="1"/>
    </row>
    <row r="62" spans="4:14" hidden="1" x14ac:dyDescent="0.3">
      <c r="H62" s="1"/>
      <c r="I62" s="1"/>
      <c r="J62" s="1"/>
      <c r="K62" s="1"/>
      <c r="L62" s="1"/>
      <c r="M62" s="1"/>
      <c r="N62" s="1"/>
    </row>
    <row r="63" spans="4:14" hidden="1" x14ac:dyDescent="0.3">
      <c r="H63" s="1"/>
      <c r="I63" s="1"/>
      <c r="J63" s="1"/>
      <c r="K63" s="1"/>
      <c r="L63" s="1"/>
      <c r="M63" s="1"/>
      <c r="N63" s="1"/>
    </row>
    <row r="64" spans="4:14" hidden="1" x14ac:dyDescent="0.3">
      <c r="H64" s="1"/>
      <c r="I64" s="1"/>
      <c r="J64" s="1"/>
      <c r="K64" s="1"/>
      <c r="L64" s="1"/>
      <c r="M64" s="1"/>
      <c r="N64" s="1"/>
    </row>
    <row r="65" spans="8:14" hidden="1" x14ac:dyDescent="0.3">
      <c r="H65" s="1"/>
      <c r="I65" s="1"/>
      <c r="J65" s="1"/>
      <c r="K65" s="1"/>
      <c r="L65" s="1"/>
      <c r="M65" s="1"/>
      <c r="N65" s="1"/>
    </row>
    <row r="66" spans="8:14" hidden="1" x14ac:dyDescent="0.3">
      <c r="H66" s="1"/>
      <c r="I66" s="1"/>
      <c r="J66" s="1"/>
      <c r="K66" s="1"/>
      <c r="L66" s="1"/>
      <c r="M66" s="1"/>
      <c r="N66" s="1"/>
    </row>
    <row r="67" spans="8:14" x14ac:dyDescent="0.3">
      <c r="H67" s="1"/>
      <c r="I67" s="1"/>
      <c r="J67" s="1"/>
      <c r="K67" s="1"/>
      <c r="L67" s="1"/>
      <c r="M67" s="1"/>
      <c r="N67" s="1"/>
    </row>
  </sheetData>
  <mergeCells count="15">
    <mergeCell ref="B20:B21"/>
    <mergeCell ref="B13:B16"/>
    <mergeCell ref="B17:B19"/>
    <mergeCell ref="B22:B23"/>
    <mergeCell ref="M7:N7"/>
    <mergeCell ref="J3:K3"/>
    <mergeCell ref="J2:K2"/>
    <mergeCell ref="J4:K4"/>
    <mergeCell ref="J5:K5"/>
    <mergeCell ref="J6:K6"/>
    <mergeCell ref="M2:N2"/>
    <mergeCell ref="M3:N3"/>
    <mergeCell ref="M4:N4"/>
    <mergeCell ref="M5:N5"/>
    <mergeCell ref="M6:N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D93FAB295DED8F499888039488FD6D0E" ma:contentTypeVersion="11" ma:contentTypeDescription="Δημιουργία νέου εγγράφου" ma:contentTypeScope="" ma:versionID="5c3dc30a130602a421e035c9de25c70e">
  <xsd:schema xmlns:xsd="http://www.w3.org/2001/XMLSchema" xmlns:xs="http://www.w3.org/2001/XMLSchema" xmlns:p="http://schemas.microsoft.com/office/2006/metadata/properties" xmlns:ns2="8c433ea9-a71b-436b-b8a1-2eba5fac1458" xmlns:ns3="0a574943-5732-4f6e-828d-4ef154b4e9a3" targetNamespace="http://schemas.microsoft.com/office/2006/metadata/properties" ma:root="true" ma:fieldsID="0845c31d909218a50d5b90fcda578535" ns2:_="" ns3:_="">
    <xsd:import namespace="8c433ea9-a71b-436b-b8a1-2eba5fac1458"/>
    <xsd:import namespace="0a574943-5732-4f6e-828d-4ef154b4e9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3ea9-a71b-436b-b8a1-2eba5fac14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Ετικέτες εικόνας" ma:readOnly="false" ma:fieldId="{5cf76f15-5ced-4ddc-b409-7134ff3c332f}" ma:taxonomyMulti="true" ma:sspId="d8e8550f-627a-4422-9581-810eac20d8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74943-5732-4f6e-828d-4ef154b4e9a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0505f7a-4afd-42f2-8332-a38642890a48}" ma:internalName="TaxCatchAll" ma:showField="CatchAllData" ma:web="0a574943-5732-4f6e-828d-4ef154b4e9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a574943-5732-4f6e-828d-4ef154b4e9a3" xsi:nil="true"/>
    <lcf76f155ced4ddcb4097134ff3c332f xmlns="8c433ea9-a71b-436b-b8a1-2eba5fac14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49D9D9-A18B-4BD1-82C0-E87EDE5F87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33ea9-a71b-436b-b8a1-2eba5fac1458"/>
    <ds:schemaRef ds:uri="0a574943-5732-4f6e-828d-4ef154b4e9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628F10-9850-4005-9DE7-7808810DA6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D6AF16-F1F8-43B1-A670-577D7D09484F}">
  <ds:schemaRefs>
    <ds:schemaRef ds:uri="http://schemas.microsoft.com/office/2006/metadata/properties"/>
    <ds:schemaRef ds:uri="http://schemas.microsoft.com/office/infopath/2007/PartnerControls"/>
    <ds:schemaRef ds:uri="0a574943-5732-4f6e-828d-4ef154b4e9a3"/>
    <ds:schemaRef ds:uri="8c433ea9-a71b-436b-b8a1-2eba5fac14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kosta</cp:lastModifiedBy>
  <cp:revision/>
  <dcterms:created xsi:type="dcterms:W3CDTF">2021-09-19T10:33:30Z</dcterms:created>
  <dcterms:modified xsi:type="dcterms:W3CDTF">2023-06-29T13:21:41Z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0x010100D93FAB295DED8F499888039488FD6D0E</vt:lpwstr>
  </property>
  <property fmtid="{D5CDD505-2E9C-101B-9397-08002B2CF9AE}" pid="3" name="MediaServiceImageTags">
    <vt:lpwstr/>
  </property>
</Properties>
</file>