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sitsingaporetechedu-my.sharepoint.com/personal/2201805_sit_singaporetech_edu_sg/Documents/"/>
    </mc:Choice>
  </mc:AlternateContent>
  <xr:revisionPtr revIDLastSave="6984" documentId="8_{92437327-362A-402B-A939-6CFF9301543A}" xr6:coauthVersionLast="47" xr6:coauthVersionMax="47" xr10:uidLastSave="{AE2ADCC6-931D-4312-84DF-2EED29A7D388}"/>
  <bookViews>
    <workbookView xWindow="-108" yWindow="-108" windowWidth="23256" windowHeight="13896" firstSheet="5" activeTab="10" xr2:uid="{5D8B16F9-4CE7-490E-AD04-0EA110B8D7B7}"/>
  </bookViews>
  <sheets>
    <sheet name="Summary" sheetId="1" r:id="rId1"/>
    <sheet name="OverallApplicationPermissions" sheetId="9" r:id="rId2"/>
    <sheet name="OverallAndroidAPI" sheetId="16" r:id="rId3"/>
    <sheet name="OverallCertificateAnalysis" sheetId="15" r:id="rId4"/>
    <sheet name="OverallCodeAnalysis" sheetId="17" r:id="rId5"/>
    <sheet name="OverallManifestAnalysis" sheetId="14" r:id="rId6"/>
    <sheet name="OverallDomainAnalysis" sheetId="18" r:id="rId7"/>
    <sheet name="Chrome" sheetId="6" r:id="rId8"/>
    <sheet name="Drive" sheetId="7" r:id="rId9"/>
    <sheet name="Maps" sheetId="8" r:id="rId10"/>
    <sheet name="YouTube" sheetId="12" r:id="rId11"/>
    <sheet name="Photos" sheetId="11" r:id="rId12"/>
    <sheet name="YouTubeMusic" sheetId="13" r:id="rId13"/>
    <sheet name="Calculator" sheetId="4" r:id="rId14"/>
    <sheet name="Calendar" sheetId="5" r:id="rId15"/>
  </sheets>
  <definedNames>
    <definedName name="_xlnm._FilterDatabase" localSheetId="2" hidden="1">OverallAndroidAPI!$B$1:$C$50</definedName>
    <definedName name="_xlnm._FilterDatabase" localSheetId="1" hidden="1">OverallApplicationPermissions!$B$1:$G$1</definedName>
    <definedName name="_xlnm._FilterDatabase" localSheetId="3" hidden="1">OverallCertificateAnalysis!$B$1:$E$1</definedName>
    <definedName name="_xlnm._FilterDatabase" localSheetId="4" hidden="1">OverallCodeAnalysis!$B$1:$D$1</definedName>
    <definedName name="_xlnm._FilterDatabase" localSheetId="6" hidden="1">OverallDomainAnalysis!$B$1:$E$1</definedName>
    <definedName name="_xlnm._FilterDatabase" localSheetId="5" hidden="1">OverallManifestAnalysis!$B$1:$E$1</definedName>
    <definedName name="_xlnm._FilterDatabase" localSheetId="0" hidden="1">Summary!$A$1:$G$9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7" i="6" l="1"/>
  <c r="I56" i="6"/>
  <c r="I55" i="6"/>
  <c r="I54" i="6"/>
  <c r="E56" i="6"/>
  <c r="E55" i="6"/>
  <c r="E54" i="6"/>
  <c r="B41" i="8"/>
  <c r="B42" i="8"/>
  <c r="B43" i="8"/>
  <c r="B44" i="8"/>
  <c r="H5" i="17"/>
  <c r="H6" i="17"/>
  <c r="H7" i="17"/>
  <c r="H8" i="17"/>
  <c r="G9" i="1"/>
  <c r="F9" i="1"/>
  <c r="E9" i="1"/>
  <c r="D9" i="1"/>
  <c r="C9" i="1"/>
  <c r="B9" i="1"/>
  <c r="G8" i="1"/>
  <c r="F8" i="1"/>
  <c r="E8" i="1"/>
  <c r="D8" i="1"/>
  <c r="C8" i="1"/>
  <c r="B8" i="1"/>
  <c r="N5" i="9"/>
  <c r="N4" i="9"/>
  <c r="N6" i="9" s="1"/>
  <c r="H9" i="17"/>
  <c r="I6" i="14"/>
  <c r="I5" i="14"/>
  <c r="I4" i="14"/>
  <c r="I7" i="14"/>
  <c r="H6" i="15"/>
  <c r="H5" i="15"/>
  <c r="H4" i="15"/>
  <c r="H7" i="15"/>
  <c r="K7" i="9"/>
  <c r="K6" i="9"/>
  <c r="K5" i="9"/>
  <c r="K4" i="9"/>
  <c r="K8" i="9"/>
  <c r="D45" i="12"/>
  <c r="D44" i="12"/>
  <c r="D43" i="12"/>
  <c r="J22" i="12"/>
  <c r="J21" i="12"/>
  <c r="J20" i="12"/>
  <c r="J23" i="12"/>
  <c r="D45" i="13"/>
  <c r="D44" i="13"/>
  <c r="D43" i="13"/>
  <c r="D46" i="13" s="1"/>
  <c r="J21" i="13"/>
  <c r="J22" i="13"/>
  <c r="G23" i="13"/>
  <c r="G22" i="13"/>
  <c r="G21" i="13"/>
  <c r="G20" i="13"/>
  <c r="B45" i="13"/>
  <c r="B44" i="13"/>
  <c r="B43" i="13"/>
  <c r="B46" i="13" s="1"/>
  <c r="J23" i="13"/>
  <c r="B45" i="12"/>
  <c r="B44" i="12"/>
  <c r="D46" i="12"/>
  <c r="B43" i="12"/>
  <c r="B46" i="12" s="1"/>
  <c r="G23" i="12"/>
  <c r="G22" i="12"/>
  <c r="G21" i="12"/>
  <c r="G20" i="12"/>
  <c r="G24" i="12" s="1"/>
  <c r="D54" i="11"/>
  <c r="D53" i="11"/>
  <c r="D52" i="11"/>
  <c r="G7" i="1"/>
  <c r="F7" i="1"/>
  <c r="E7" i="1"/>
  <c r="D7" i="1"/>
  <c r="C7" i="1"/>
  <c r="B7" i="1"/>
  <c r="B54" i="11"/>
  <c r="B53" i="11"/>
  <c r="D55" i="11"/>
  <c r="B52" i="11"/>
  <c r="B55" i="11" s="1"/>
  <c r="G23" i="11"/>
  <c r="G22" i="11"/>
  <c r="G21" i="11"/>
  <c r="G20" i="11"/>
  <c r="G24" i="11" s="1"/>
  <c r="B67" i="7"/>
  <c r="B66" i="7"/>
  <c r="B65" i="7"/>
  <c r="B64" i="7"/>
  <c r="B68" i="7" s="1"/>
  <c r="D46" i="7"/>
  <c r="D45" i="7"/>
  <c r="D44" i="7"/>
  <c r="J21" i="7"/>
  <c r="J22" i="7"/>
  <c r="G20" i="7"/>
  <c r="G5" i="1"/>
  <c r="F5" i="1"/>
  <c r="E5" i="1"/>
  <c r="D5" i="1"/>
  <c r="C5" i="1"/>
  <c r="B5" i="1"/>
  <c r="G6" i="1"/>
  <c r="F6" i="1"/>
  <c r="E6" i="1"/>
  <c r="D6" i="1"/>
  <c r="C6" i="1"/>
  <c r="B6" i="1"/>
  <c r="D41" i="8"/>
  <c r="D42" i="8"/>
  <c r="D43" i="8"/>
  <c r="G20" i="8"/>
  <c r="G21" i="8"/>
  <c r="G22" i="8"/>
  <c r="G23" i="8"/>
  <c r="G24" i="8"/>
  <c r="D44" i="8"/>
  <c r="B46" i="7"/>
  <c r="B45" i="7"/>
  <c r="D47" i="7"/>
  <c r="B44" i="7"/>
  <c r="B47" i="7" s="1"/>
  <c r="G23" i="7"/>
  <c r="J23" i="7"/>
  <c r="G22" i="7"/>
  <c r="G21" i="7"/>
  <c r="G24" i="7"/>
  <c r="G54" i="6"/>
  <c r="G55" i="6"/>
  <c r="G56" i="6"/>
  <c r="S22" i="6"/>
  <c r="S21" i="6"/>
  <c r="S23" i="6"/>
  <c r="G23" i="6"/>
  <c r="G22" i="6"/>
  <c r="G21" i="6"/>
  <c r="G20" i="6"/>
  <c r="G4" i="1"/>
  <c r="F4" i="1"/>
  <c r="E4" i="1"/>
  <c r="D4" i="1"/>
  <c r="C4" i="1"/>
  <c r="B4" i="1"/>
  <c r="I58" i="6"/>
  <c r="G57" i="6"/>
  <c r="E57" i="6"/>
  <c r="G24" i="6"/>
  <c r="I57" i="5"/>
  <c r="I56" i="5"/>
  <c r="I55" i="5"/>
  <c r="I54" i="5"/>
  <c r="I58" i="5" s="1"/>
  <c r="G56" i="5"/>
  <c r="G55" i="5"/>
  <c r="G54" i="5"/>
  <c r="E54" i="5"/>
  <c r="G20" i="5"/>
  <c r="G23" i="5"/>
  <c r="G22" i="5"/>
  <c r="G21" i="5"/>
  <c r="G3" i="1"/>
  <c r="F3" i="1"/>
  <c r="E3" i="1"/>
  <c r="D3" i="1"/>
  <c r="C3" i="1"/>
  <c r="B3" i="1"/>
  <c r="E56" i="5"/>
  <c r="E55" i="5"/>
  <c r="G57" i="5"/>
  <c r="E57" i="5"/>
  <c r="K37" i="4"/>
  <c r="K40" i="4"/>
  <c r="K39" i="4"/>
  <c r="K38" i="4"/>
  <c r="I39" i="4"/>
  <c r="I38" i="4"/>
  <c r="I37" i="4"/>
  <c r="K41" i="4"/>
  <c r="I40" i="4"/>
  <c r="G39" i="4"/>
  <c r="G38" i="4"/>
  <c r="G37" i="4"/>
  <c r="G40" i="4"/>
  <c r="J11" i="4"/>
  <c r="J12" i="4"/>
  <c r="J13" i="4"/>
  <c r="J14" i="4"/>
  <c r="G2" i="1"/>
  <c r="F2" i="1"/>
  <c r="E2" i="1"/>
  <c r="D2" i="1"/>
  <c r="C2" i="1"/>
  <c r="B2" i="1"/>
  <c r="J24" i="13" l="1"/>
  <c r="G24" i="13"/>
  <c r="J24" i="7"/>
  <c r="G24" i="5"/>
</calcChain>
</file>

<file path=xl/sharedStrings.xml><?xml version="1.0" encoding="utf-8"?>
<sst xmlns="http://schemas.openxmlformats.org/spreadsheetml/2006/main" count="10052" uniqueCount="1459">
  <si>
    <t>App Name</t>
  </si>
  <si>
    <t>Package Name</t>
  </si>
  <si>
    <t>Version</t>
  </si>
  <si>
    <t>Developer</t>
  </si>
  <si>
    <t>Release Date</t>
  </si>
  <si>
    <t>Category</t>
  </si>
  <si>
    <t>Function</t>
  </si>
  <si>
    <t>Calculator</t>
  </si>
  <si>
    <t>Calendar</t>
  </si>
  <si>
    <t>Google Chrome</t>
  </si>
  <si>
    <t>Google Drive</t>
  </si>
  <si>
    <t>Maps</t>
  </si>
  <si>
    <t>Photos</t>
  </si>
  <si>
    <t>Youtube</t>
  </si>
  <si>
    <t>Youtube Music</t>
  </si>
  <si>
    <t>No</t>
  </si>
  <si>
    <t>App</t>
  </si>
  <si>
    <t>Permission</t>
  </si>
  <si>
    <t>Status</t>
  </si>
  <si>
    <t>Info</t>
  </si>
  <si>
    <t>Description</t>
  </si>
  <si>
    <t>Abused?</t>
  </si>
  <si>
    <t>android.permission.GET_PACKAGE_SIZE</t>
  </si>
  <si>
    <t>Normal</t>
  </si>
  <si>
    <t>measure application storage space</t>
  </si>
  <si>
    <t>Allows an application to find out the space used by any package.</t>
  </si>
  <si>
    <t>N</t>
  </si>
  <si>
    <t>Application Permissions</t>
  </si>
  <si>
    <t>com.google.android.providers.gsf.permission.READ_GSERVICES</t>
  </si>
  <si>
    <t>Unknown</t>
  </si>
  <si>
    <t>Unknown permission</t>
  </si>
  <si>
    <t>Unknown permission from android reference</t>
  </si>
  <si>
    <t>Count</t>
  </si>
  <si>
    <t>android.permission.ACCESS_NETWORK_STATE</t>
  </si>
  <si>
    <t>view network status</t>
  </si>
  <si>
    <t>Allows an application to view the status of all networks.</t>
  </si>
  <si>
    <t>Y</t>
  </si>
  <si>
    <t>Signature</t>
  </si>
  <si>
    <t>android.permission.INTERNET</t>
  </si>
  <si>
    <t>full Internet access</t>
  </si>
  <si>
    <t>Allows an application to create network sockets.</t>
  </si>
  <si>
    <t>android.permission.WAKE_LOCK</t>
  </si>
  <si>
    <t>prevent phone from sleeping</t>
  </si>
  <si>
    <t>Allows an application to prevent the phone from going to sleep.</t>
  </si>
  <si>
    <t>Dangerous</t>
  </si>
  <si>
    <t>Total</t>
  </si>
  <si>
    <t>android.permission.ACCESS_COARSE_LOCATION</t>
  </si>
  <si>
    <t>coarse (network-based) location</t>
  </si>
  <si>
    <t>Access coarse location sources, such as the mobile network database, to determine an approximate phone location, where available. Malicious applications can use this to determine approximately where you are.</t>
  </si>
  <si>
    <t>android.permission.INTERACT_ACROSS_PROFILES</t>
  </si>
  <si>
    <t>enables interaction across profiles in the same group.</t>
  </si>
  <si>
    <t>Allows interaction across profiles in the same profile group.</t>
  </si>
  <si>
    <t>android.permission.MANAGE_ACCOUNTS</t>
  </si>
  <si>
    <t>manage the accounts list</t>
  </si>
  <si>
    <t>Allows an application to perform operations like adding and removing accounts and deleting their password.</t>
  </si>
  <si>
    <t>android.permission.READ_SYNC_SETTINGS</t>
  </si>
  <si>
    <t>read sync settings</t>
  </si>
  <si>
    <t>Allows an application to read the sync settings, such as whether sync is enabled for Contacts.</t>
  </si>
  <si>
    <t>android.permission.READ_SYNC_STATS</t>
  </si>
  <si>
    <t>read sync statistics</t>
  </si>
  <si>
    <t>Allows an application to read the sync stats; e.g. the history of syncs that have occurred.</t>
  </si>
  <si>
    <t>android.permission.SUBSCRIBED_FEEDS_READ</t>
  </si>
  <si>
    <t>read subscribed feeds</t>
  </si>
  <si>
    <t>Allows an application to receive details about the currently synced feeds.</t>
  </si>
  <si>
    <t>android.permission.SUBSCRIBED_FEEDS_WRITE</t>
  </si>
  <si>
    <t>write subscribed feeds</t>
  </si>
  <si>
    <t>Allows an application to modify your currently synced feeds. This could allow a malicious application to change your synced feeds.</t>
  </si>
  <si>
    <t>android.permission.USE_CREDENTIALS</t>
  </si>
  <si>
    <t>use the authentication credentials of an account</t>
  </si>
  <si>
    <t>Allows an application to request authentication tokens.</t>
  </si>
  <si>
    <t>android.permission.WRITE_CALENDAR</t>
  </si>
  <si>
    <t>add or modify calendar events and send emails to guests</t>
  </si>
  <si>
    <t>Allows an application to add or change the events on your calendar, which may send emails to guests. Malicious applications can use this to erase or modify your calendar events or to send emails to guests.</t>
  </si>
  <si>
    <t>android.permission.WRITE_SYNC_SETTINGS</t>
  </si>
  <si>
    <t>write sync settings</t>
  </si>
  <si>
    <t>Allows an application to modify the sync settings, such as whether sync is enabled for Contacts.</t>
  </si>
  <si>
    <t>com.google.android.calendar.permission.C2D_MESSAGE</t>
  </si>
  <si>
    <t>Allows cloud to device messaging</t>
  </si>
  <si>
    <t>Allows the application to receive push notifications.</t>
  </si>
  <si>
    <t>com.google.android.gm.exchange.BIND</t>
  </si>
  <si>
    <t>com.google.android.gm.permission.READ_GMAIL</t>
  </si>
  <si>
    <t>com.google.android.googleapps.permission.GOOGLE_AUTH</t>
  </si>
  <si>
    <t>android.permission.RECEIVE_BOOT_COMPLETED</t>
  </si>
  <si>
    <t>android.permission.CALL_PHONE</t>
  </si>
  <si>
    <t>directly call phone numbers</t>
  </si>
  <si>
    <t>Allows the application to call phone numbers without your intervention. Malicious applications may cause unexpected calls on your phone bill. Note that this does not allow the application to call emergency numbers.</t>
  </si>
  <si>
    <t>android.permission.FOREGROUND_SERVICE</t>
  </si>
  <si>
    <t>enables regular apps to use Service.startForeground.</t>
  </si>
  <si>
    <t>Allows a regular application to use Service.startForeground.</t>
  </si>
  <si>
    <t>android.permission.GET_ACCOUNTS</t>
  </si>
  <si>
    <t>list accounts</t>
  </si>
  <si>
    <t>Allows access to the list of accounts in the Accounts Service.</t>
  </si>
  <si>
    <t>android.permission.READ_CALENDAR</t>
  </si>
  <si>
    <t>read calendar events</t>
  </si>
  <si>
    <t>Allows an application to read all of the calendar events stored on your phone. Malicious applications can use this to send your calendar events to other people.</t>
  </si>
  <si>
    <t>android.permission.READ_CONTACTS</t>
  </si>
  <si>
    <t>read contact data</t>
  </si>
  <si>
    <t>Allows an application to read all of the contact (address) data stored on your phone. Malicious applications can use this to send your data to other people.</t>
  </si>
  <si>
    <t>automatically start at boot</t>
  </si>
  <si>
    <t>Allows an application to start itself as soon as the system has finished booting. This can make it take longer to start the phone and allow the application to slow down the overall phone by always running.</t>
  </si>
  <si>
    <t>android.permission.VIBRATE</t>
  </si>
  <si>
    <t>control vibrator</t>
  </si>
  <si>
    <t>Allows the application to control the vibrator.</t>
  </si>
  <si>
    <t>com.google.android.c2dm.permission.RECEIVE</t>
  </si>
  <si>
    <t>recieve push notifications</t>
  </si>
  <si>
    <t>Allows an application to receive push notifications from cloud.</t>
  </si>
  <si>
    <t>Chrome</t>
  </si>
  <si>
    <t>android.permission.ACCESS_FINE_LOCATION</t>
  </si>
  <si>
    <t>fine (GPS) location</t>
  </si>
  <si>
    <t>Access fine location sources, such as the Global Positioning System on the phone, where available. Malicious applications can use this to determine where you are and may consume additional battery power.</t>
  </si>
  <si>
    <t>android.permission.ACCESS_WIFI_STATE</t>
  </si>
  <si>
    <t>view Wi-Fi status</t>
  </si>
  <si>
    <t>Allows an application to view the information about the status of Wi-Fi.</t>
  </si>
  <si>
    <t>android.permission.DOWNLOAD_WITHOUT_NOTIFICATION</t>
  </si>
  <si>
    <t>android.permission.BLUETOOTH</t>
  </si>
  <si>
    <t>create Bluetooth connections</t>
  </si>
  <si>
    <t>Allows applications to connect to paired bluetooth devices.</t>
  </si>
  <si>
    <t>android.permission.NFC</t>
  </si>
  <si>
    <t>control Near-Field Communication</t>
  </si>
  <si>
    <t>Allows an application to communicate with Near-Field Communication (NFC) tags, cards and readers.</t>
  </si>
  <si>
    <t>android.permission.QUERY_ALL_PACKAGES</t>
  </si>
  <si>
    <t>enables querying any normal app on the device.</t>
  </si>
  <si>
    <t>Allows query of any normal app on the device, regardless of manifest declarations.</t>
  </si>
  <si>
    <t>android.permission.BLUETOOTH_ADMIN</t>
  </si>
  <si>
    <t>bluetooth administration</t>
  </si>
  <si>
    <t>Allows applications to discover and pair bluetooth devices.</t>
  </si>
  <si>
    <t>android.permission.REORDER_TASKS</t>
  </si>
  <si>
    <t>reorder applications running</t>
  </si>
  <si>
    <t>Allows an application to move tasks to the foreground and background. Malicious applications can force themselves to the front without your control.</t>
  </si>
  <si>
    <t>android.permission.USE_BIOMETRIC</t>
  </si>
  <si>
    <t>allows use of device-supported biometric modalities.</t>
  </si>
  <si>
    <t>Allows an app to use device supported biometric modalities.</t>
  </si>
  <si>
    <t>android.permission.USE_FINGERPRINT</t>
  </si>
  <si>
    <t>allow use of fingerprint</t>
  </si>
  <si>
    <t>This constant was deprecated in API level 28. Applications should request USE_BIOMETRIC instead.</t>
  </si>
  <si>
    <t>android.permission.CAMERA</t>
  </si>
  <si>
    <t>take pictures and videos</t>
  </si>
  <si>
    <t>Allows application to take pictures and videos with the camera. This allows the application to collect images that the camera is seeing at any time.</t>
  </si>
  <si>
    <t>com.android.chrome.permission.C2D_MESSAGE</t>
  </si>
  <si>
    <t>com.android.chrome.permission.READ_WRITE_BOOKMARK_FOLDERS</t>
  </si>
  <si>
    <t>com.android.chrome.TOS_ACKED</t>
  </si>
  <si>
    <t>com.chrome.permission.DEVICE_EXTRAS</t>
  </si>
  <si>
    <t>com.google.android.apps.now.CURRENT_ACCOUNT_ACCESS</t>
  </si>
  <si>
    <t>android.permission.CHANGE_NETWORK_STATE</t>
  </si>
  <si>
    <t>Change network connectivity</t>
  </si>
  <si>
    <t>Allows applications to change network connectivity state.</t>
  </si>
  <si>
    <t>com.sec.enterprise.knox.MDM_CONTENT_PROVIDER</t>
  </si>
  <si>
    <t>android.permission.MODIFY_AUDIO_SETTINGS</t>
  </si>
  <si>
    <t>change your audio settings</t>
  </si>
  <si>
    <t>Allows application to modify global audio settings, such as volume and routing.</t>
  </si>
  <si>
    <t>android.permission.READ_EXTERNAL_STORAGE</t>
  </si>
  <si>
    <t>read external storage contents</t>
  </si>
  <si>
    <t>Allows an application to read from external storage.</t>
  </si>
  <si>
    <t>android.permission.RECORD_AUDIO</t>
  </si>
  <si>
    <t>record audio</t>
  </si>
  <si>
    <t>Allows application to access the audio record path.</t>
  </si>
  <si>
    <t>android.permission.REQUEST_INSTALL_PACKAGES</t>
  </si>
  <si>
    <t>Allows an application to request installing packages.</t>
  </si>
  <si>
    <t>Malicious applications can use this to try and trick users into installing additional malicious packages.</t>
  </si>
  <si>
    <t>android.permission.WRITE_EXTERNAL_STORAGE</t>
  </si>
  <si>
    <t>read/modify/delete external storage contents</t>
  </si>
  <si>
    <t>Allows an application to write to external storage.</t>
  </si>
  <si>
    <t>com.android.launcher.permission.INSTALL_SHORTCUT</t>
  </si>
  <si>
    <t>Drive</t>
  </si>
  <si>
    <t>com.android.launcher.permission.UNINSTALL_SHORTCUT</t>
  </si>
  <si>
    <t>com.android.vending.BILLING</t>
  </si>
  <si>
    <t>application has in-app purchases</t>
  </si>
  <si>
    <t>Allows an application to make in-app purchases from Google Play.</t>
  </si>
  <si>
    <t>com.google.android.apps.docs.permission.C2D_MESSAGE</t>
  </si>
  <si>
    <t>com.google.android.apps.docs.permission.READ_MY_DATA</t>
  </si>
  <si>
    <t>com.google.android.apps.docs.permission.SYNC_STATUS</t>
  </si>
  <si>
    <t>com.google.android.googleapps.permission.GOOGLE_AUTH.ALL_SERVICES</t>
  </si>
  <si>
    <t>com.google.android.googleapps.permission.GOOGLE_AUTH.OTHER_SERVICES</t>
  </si>
  <si>
    <t>com.google.android.googleapps.permission.GOOGLE_AUTH.wise</t>
  </si>
  <si>
    <t>com.google.android.googleapps.permission.GOOGLE_AUTH.writely</t>
  </si>
  <si>
    <t>android.permission.ACCESS_BACKGROUND_LOCATION</t>
  </si>
  <si>
    <t>access location in background</t>
  </si>
  <si>
    <t>Allows an app to access location in the background.</t>
  </si>
  <si>
    <t>android.permission.ACTIVITY_RECOGNITION</t>
  </si>
  <si>
    <t>allow application to recognize physical activity</t>
  </si>
  <si>
    <t>Allows an application to recognize physical activity.</t>
  </si>
  <si>
    <t>android.permission.BROADCAST_STICKY</t>
  </si>
  <si>
    <t>send sticky broadcast</t>
  </si>
  <si>
    <t>Allows an application to send sticky broadcasts, which remain after the broadcast ends. Malicious applications can make the phone slow or unstable by causing it to use too much memory.</t>
  </si>
  <si>
    <t>android.permission.CHANGE_WIFI_STATE</t>
  </si>
  <si>
    <t>change Wi-Fi status</t>
  </si>
  <si>
    <t>Allows an application to connect to and disconnect from Wi-Fi access points and to make changes to configured Wi-Fi networks.</t>
  </si>
  <si>
    <t>android.permission.ACCESS_MEDIA_LOCATION</t>
  </si>
  <si>
    <t>access any geographic locations</t>
  </si>
  <si>
    <t>Allows an application to access any geographic locations persisted in the user's shared collection.</t>
  </si>
  <si>
    <t>android.permission.BLUETOOTH_CONNECT</t>
  </si>
  <si>
    <t>necessary for connecting to paired Bluetooth devices.</t>
  </si>
  <si>
    <t>Required to be able to connect to paired Bluetooth devices.</t>
  </si>
  <si>
    <t>android.permission.BLUETOOTH_SCAN</t>
  </si>
  <si>
    <t>required for discovering and pairing Bluetooth devices.</t>
  </si>
  <si>
    <t>Required to be able to discover and pair nearby Bluetooth devices.</t>
  </si>
  <si>
    <t>android.permission.DISABLE_KEYGUARD</t>
  </si>
  <si>
    <t>disable keyguard</t>
  </si>
  <si>
    <t>Allows applications to disable the keyguard if it is not secure.</t>
  </si>
  <si>
    <t>android.permission.SCHEDULE_EXACT_ALARM</t>
  </si>
  <si>
    <t>permits exact alarm scheduling for background work.</t>
  </si>
  <si>
    <t>Allows an app to use exact alarm scheduling APIs to perform timing sensitive background work.</t>
  </si>
  <si>
    <t>com.google.android.apps.maps.permission.PREFETCH</t>
  </si>
  <si>
    <t>com.google.android.gms.permission.CAR_SPEED</t>
  </si>
  <si>
    <t>com.google.android.googlequicksearchbox.permission.LAUNCH_FROM_GMM</t>
  </si>
  <si>
    <t>com.google.android.googlequicksearchbox.permission.LENSVIEW_BROADCAST</t>
  </si>
  <si>
    <t>com.google.android.gms.permission.ACTIVITY_RECOGNITION</t>
  </si>
  <si>
    <t>android.permission.READ_PHONE_STATE</t>
  </si>
  <si>
    <t>read phone state and identity</t>
  </si>
  <si>
    <t>Allows the application to access the phone features of the device. An application with this permission can determine the phone number and serial number of this phone, whether a call is active, the number that call is connected to and so on.</t>
  </si>
  <si>
    <t>android.permission.READ_PROFILE</t>
  </si>
  <si>
    <t>read the user's personal profile data</t>
  </si>
  <si>
    <t>Allows an application to read the user's personal profile data.</t>
  </si>
  <si>
    <t>android.permission.REQUEST_IGNORE_BATTERY_OPTIMIZATIONS</t>
  </si>
  <si>
    <t>permission for using Settings.ACTION_REQUEST_IGNORE_BATTERY_OPTIMIZATIONS.</t>
  </si>
  <si>
    <t>Permission an application must hold in order to use Settings.ACTION_REQUEST_IGNORE_BATTERY_OPTIMIZATIONS.</t>
  </si>
  <si>
    <t>android.permission.SET_WALLPAPER</t>
  </si>
  <si>
    <t>set wallpaper</t>
  </si>
  <si>
    <t>Allows the application to set the system wallpaper.</t>
  </si>
  <si>
    <t>android.permission.SYSTEM_ALERT_WINDOW</t>
  </si>
  <si>
    <t>display system-level alerts</t>
  </si>
  <si>
    <t>Allows an application to show system-alert windows. Malicious applications can take over the entire screen of the phone.</t>
  </si>
  <si>
    <t>android.permission.WRITE_MEDIA_STORAGE</t>
  </si>
  <si>
    <t>android.permission.WRITE_SETTINGS</t>
  </si>
  <si>
    <t>modify global system settings</t>
  </si>
  <si>
    <t>Allows an application to modify the system's settings data. Malicious applications can corrupt your system's configuration.</t>
  </si>
  <si>
    <t>YouTube</t>
  </si>
  <si>
    <t>android.permission.MANAGE_DOCUMENTS</t>
  </si>
  <si>
    <t>allows management of document access, typically in a picker.</t>
  </si>
  <si>
    <t>Allows an application to manage access to documents, usually as part of a document picker.</t>
  </si>
  <si>
    <t>com.google.android.gms.permission.AD_ID_NOTIFICATION</t>
  </si>
  <si>
    <t>com.google.android.youtube.permission.C2D_MESSAGE</t>
  </si>
  <si>
    <t>com.htc.launcher.permission.READ_SETTINGS</t>
  </si>
  <si>
    <t>show notification count on app</t>
  </si>
  <si>
    <t>Show notification count or badge on application launch icon for htc phones.</t>
  </si>
  <si>
    <t>com.htc.launcher.permission.UPDATE_SHORTCUT</t>
  </si>
  <si>
    <t>com.sec.android.provider.badge.permission.READ</t>
  </si>
  <si>
    <t>Show notification count or badge on application launch icon for samsung phones.</t>
  </si>
  <si>
    <t>com.sec.android.provider.badge.permission.WRITE</t>
  </si>
  <si>
    <t>com.sonyericsson.home.permission.BROADCAST_BADGE</t>
  </si>
  <si>
    <t>Show notification count or badge on application launch icon for sony phones.</t>
  </si>
  <si>
    <t>com.sonymobile.home.permission.PROVIDER_INSERT_BADGE</t>
  </si>
  <si>
    <t>YouTube Music</t>
  </si>
  <si>
    <t>Android API</t>
  </si>
  <si>
    <t>Android Notifications</t>
  </si>
  <si>
    <t>Base64 Decode</t>
  </si>
  <si>
    <t>Base64 Encode</t>
  </si>
  <si>
    <t>Crypto</t>
  </si>
  <si>
    <t>Dynamic Class and Dexloading</t>
  </si>
  <si>
    <t>Execute OS Command</t>
  </si>
  <si>
    <t>Get Installed Applications</t>
  </si>
  <si>
    <t>Get Running App Processes</t>
  </si>
  <si>
    <t>Get System Service</t>
  </si>
  <si>
    <t>GPS Location</t>
  </si>
  <si>
    <t>HTTP Connection</t>
  </si>
  <si>
    <t>Inter Process Communication</t>
  </si>
  <si>
    <t>Java Reflection</t>
  </si>
  <si>
    <t>Kill Process</t>
  </si>
  <si>
    <t>Load and Manipulate Dex Files</t>
  </si>
  <si>
    <t>Local File I/O Operations</t>
  </si>
  <si>
    <t>Message Digest</t>
  </si>
  <si>
    <t>Query Database of SMS, Contacts etc</t>
  </si>
  <si>
    <t>Sending Broadcast</t>
  </si>
  <si>
    <t>Set or Read Clipboard data</t>
  </si>
  <si>
    <t>Starting Activity</t>
  </si>
  <si>
    <t>Starting Service</t>
  </si>
  <si>
    <t>URL Connection to file/http/https/ftp/jar</t>
  </si>
  <si>
    <t xml:space="preserve">Android Notifications </t>
  </si>
  <si>
    <t xml:space="preserve">Base64 Encode </t>
  </si>
  <si>
    <t xml:space="preserve">Certificate Handling </t>
  </si>
  <si>
    <t>Content Provider</t>
  </si>
  <si>
    <t xml:space="preserve">Dynamic Class and Dexloading </t>
  </si>
  <si>
    <t xml:space="preserve">Execute OS Command </t>
  </si>
  <si>
    <t xml:space="preserve">Get Installed Applications </t>
  </si>
  <si>
    <t>HTTPS Connection</t>
  </si>
  <si>
    <t xml:space="preserve">Inter Process Communication </t>
  </si>
  <si>
    <t xml:space="preserve">Java Reflection </t>
  </si>
  <si>
    <t xml:space="preserve">Kill Process </t>
  </si>
  <si>
    <t xml:space="preserve">Load and Manipulate Dex Files </t>
  </si>
  <si>
    <t xml:space="preserve">Local File I/O Operations </t>
  </si>
  <si>
    <t xml:space="preserve">Message Digest </t>
  </si>
  <si>
    <t xml:space="preserve">Query Database of SMS, Contacts etc </t>
  </si>
  <si>
    <t xml:space="preserve">Sending Broadcast </t>
  </si>
  <si>
    <t xml:space="preserve">Set or Read Clipboard data </t>
  </si>
  <si>
    <t xml:space="preserve">Starting Activity </t>
  </si>
  <si>
    <t xml:space="preserve">Starting Service </t>
  </si>
  <si>
    <t xml:space="preserve">TCP Socket </t>
  </si>
  <si>
    <t xml:space="preserve">URL Connection to file/http/https/ftp/jar </t>
  </si>
  <si>
    <t>Title</t>
  </si>
  <si>
    <t>Severity</t>
  </si>
  <si>
    <t>Application vulnerable to Janus Vulnerability</t>
  </si>
  <si>
    <t>Warning</t>
  </si>
  <si>
    <t>Application is signed with v1 signature scheme, making it vulnerable to Janus vulnerability on Android 5.0-8.0, if signed only with v1 signature scheme. Applications running on Android 5.0-7.0 signed with v1, and v2/v3 scheme is also vulnerable.</t>
  </si>
  <si>
    <t>Certificate Analysis</t>
  </si>
  <si>
    <t>Certificate algorithm might be vulnerable to hash collision</t>
  </si>
  <si>
    <t>Application is signed with SHA1withRSA. SHA1 hash algorithm is known to have collision issues. The manifest file indicates SHA256withRSA is in use.</t>
  </si>
  <si>
    <t>Signed Application</t>
  </si>
  <si>
    <t>Application is signed with a code signing certificate</t>
  </si>
  <si>
    <t>Certificate algorithm vulnerable to hash collision</t>
  </si>
  <si>
    <t>High</t>
  </si>
  <si>
    <t>Application is signed with MD5. MD5 hash algorithm is known to have collision issues.</t>
  </si>
  <si>
    <t>Issue</t>
  </si>
  <si>
    <t xml:space="preserve">The App logs information. Sensitive information should never be logged. </t>
  </si>
  <si>
    <t>The App uses an insecure Random Number Generator.</t>
  </si>
  <si>
    <t>Code Analysis</t>
  </si>
  <si>
    <t xml:space="preserve">App uses SQLite Database and execute raw SQL query. Untrusted user input in raw SQL queries can cause SQL Injection. Also sensitive information should be encrypted and written to the database. </t>
  </si>
  <si>
    <t>App creates temp file. Sensitive information should never be written into a temp file.</t>
  </si>
  <si>
    <t>Secure</t>
  </si>
  <si>
    <t>MD5 is a weak hash known to have hash collisions.</t>
  </si>
  <si>
    <t xml:space="preserve">App can read/write to External Storage. Any App can read data written to External Storage. </t>
  </si>
  <si>
    <t>SHA-1 is a weak hash known to have hash collisions.</t>
  </si>
  <si>
    <t>This App may have root detection capabilities.</t>
  </si>
  <si>
    <t>The App logs information. Sensitive information should never be logged.</t>
  </si>
  <si>
    <t>App can read/write to External Storage. Any App can read data written to External Storage.</t>
  </si>
  <si>
    <t xml:space="preserve">Files may contain hardcoded sensitive information like usernames, passwords, keys etc. </t>
  </si>
  <si>
    <t xml:space="preserve">This App copies data to clipboard. Sensitive data should not be copied to clipboard as other applications can access it. </t>
  </si>
  <si>
    <t xml:space="preserve">This App may have root detection capabilities. </t>
  </si>
  <si>
    <t>App uses SQLite Database and execute raw SQL query. Untrusted user input in raw SQL queries can cause SQL Injection. Also sensitive information should be encrypted and written to the database.</t>
  </si>
  <si>
    <t>The App uses the encryption mode CBC with PKCS5/PKCS7 padding. This configuration is vulnerable to padding oracle attacks.</t>
  </si>
  <si>
    <t>This App copies data to clipboard. Sensitive data should not be copied to clipboard as other applications can access it.</t>
  </si>
  <si>
    <t xml:space="preserve">The App uses ECB mode in Cryptographic encryption algorithm. ECB mode is known to be weak as it results in the same ciphertext for identical blocks of plaintext. </t>
  </si>
  <si>
    <t>The App uses an inseucre Random Number Generator</t>
  </si>
  <si>
    <t>warning</t>
  </si>
  <si>
    <t>This App copies data to clipboard. Sensitive data should not be  copied to clipboard as other applications can access it.</t>
  </si>
  <si>
    <t>info</t>
  </si>
  <si>
    <t>App can read/write to External Storage. Any App can read data written to External Storage</t>
  </si>
  <si>
    <t>This App uses SSL certificate pinning to detect or prevent MITM attacks in secure communication channel.</t>
  </si>
  <si>
    <t>secure</t>
  </si>
  <si>
    <t>Files may contain hardcoded sensitive information like usernames, passwords, keys etc.</t>
  </si>
  <si>
    <t>Insecure WebView Implementation. Execution of user controlled code in WebView is critical Security Hole.</t>
  </si>
  <si>
    <t>IP Address disclosure</t>
  </si>
  <si>
    <t>high</t>
  </si>
  <si>
    <t>The file or SharedPreference is World Writable. Any App can write to the file.</t>
  </si>
  <si>
    <t>App can read/write to External Storage. Any App can read data written into External Storage</t>
  </si>
  <si>
    <t xml:space="preserve">App uses SQLite Database and execute raw SQL query. Uuntrussted user input in raw SQL queries can cause SQL Injection. Also sensitive </t>
  </si>
  <si>
    <t>Insecure WebView Implementation. Execution of user controlled code in WebView is a critical Security Hole.</t>
  </si>
  <si>
    <t xml:space="preserve">	MD5 is a weak hash known to have hash collisions.</t>
  </si>
  <si>
    <t>The file or SharedPreference is World Writable. Any App can write to the file</t>
  </si>
  <si>
    <t xml:space="preserve">	The App logs information. Sensitive information should never be logged.</t>
  </si>
  <si>
    <t xml:space="preserve">	The App uses an insecure Random Number Generator.</t>
  </si>
  <si>
    <t>Remote WebView debugging is enabled.</t>
  </si>
  <si>
    <t xml:space="preserve">	This App may have root detection capabilities.</t>
  </si>
  <si>
    <t xml:space="preserve">	The file or SharedPreference is World Writable. Any App can write to the file</t>
  </si>
  <si>
    <t xml:space="preserve">	Files may contain hardcoded sensitive information like usernames, passwords, keys etc.</t>
  </si>
  <si>
    <t xml:space="preserve">App can be installed on a vulnerable upatched Android version
Android 6.0-6.0.1, [minSdk=23] </t>
  </si>
  <si>
    <t xml:space="preserve">This application can be installed on an older version of android that has multiple unfixed vulnerabilities. These devices won't receive reasonable security updates from Google. Support an Android version =&gt; 10, API 29 to receive reasonable security updates. </t>
  </si>
  <si>
    <t>Manifest Analysis</t>
  </si>
  <si>
    <t xml:space="preserve">Application Data can be Backed up
[android:allowBackup=true] </t>
  </si>
  <si>
    <t xml:space="preserve">This flag allows anyone to backup your application data via adb. It allows users who have enabled USB debugging to copy application data off of the device. </t>
  </si>
  <si>
    <t xml:space="preserve">Activity (com.android.calculator2.Licenses) is not Protected.
[android:exported=true] </t>
  </si>
  <si>
    <t>An Activity is found to be shared with other apps on the device therefore leaving it accessible to any other application on the device.</t>
  </si>
  <si>
    <t xml:space="preserve">Broadcast Receiver (com.google.android.libraries.phenotype.client.stable.AccountRemovedBroadcastReceiver) is not Protected.
[android:exported=true] </t>
  </si>
  <si>
    <t>A Broadcast Receiver is found to be shared with other apps on the device therefore leaving it accessible to any other application on the device</t>
  </si>
  <si>
    <t xml:space="preserve">Broadcast Receiver (com.google.android.libraries.phenotype.client.stable.PhenotypeUpdateBackgroundBroadcastReceiver) is Protected by a permission, but the protection level of the permission should be checked.
Permission: com.google.android.gms.permission.PHENOTYPE_UPDATE_BROADCAST
[android:exported=true] </t>
  </si>
  <si>
    <t xml:space="preserve">A Broadcast Receiver is found to be shared with other apps on the device therefore leaving it accessible to any other application on the device. It is protected by a permission which is not defined in the analysed application. As a result, the protection level of the permission should be checked where it is defined. If it is set to normal or dangerous, a malicious application can request and obtain the permission and interact with the component. If it is set to signature, only applications signed with the same certificate can obtain the permission. </t>
  </si>
  <si>
    <t xml:space="preserve">App can be installed on a vulnerable upatched Android version
Android 5.0-5.0.2, [minSdk=21] </t>
  </si>
  <si>
    <t xml:space="preserve">Service (com.google.android.calendar.timely.CalendarOobeService) is Protected by a permission.
Permission: com.google.android.calendar.permission.READ_OOBE
protectionLevel: signature
[android:exported=true] </t>
  </si>
  <si>
    <t xml:space="preserve"> A Service is found to be exported, but is protected by permission.</t>
  </si>
  <si>
    <t xml:space="preserve">Broadcast Receiver (com.android.calendar.widget.CalendarAppWidgetProvider) is not Protected.
[android:exported=true] </t>
  </si>
  <si>
    <t xml:space="preserve">A Broadcast Receiver is found to be shared with other apps on the device therefore leaving it accessible to any other application on the device. </t>
  </si>
  <si>
    <t xml:space="preserve">Broadcast Receiver (com.google.android.apps.calendar.config.phenotypesupport.broadcast.PhenotypeBroadcastReceiver) is not Protected.
[android:exported=true] </t>
  </si>
  <si>
    <t xml:space="preserve">Broadcast Receiver (com.google.android.apps.calendar.removeaccountdata.AccountDataCleaner) is not Protected.
[android:exported=true] </t>
  </si>
  <si>
    <t xml:space="preserve">Broadcast Receiver (com.google.android.apps.calendar.sync.SyncOnUnlockReceiver) is not Protected.
[android:exported=true] </t>
  </si>
  <si>
    <t xml:space="preserve">Broadcast Receiver (com.google.android.apps.calendar.usernotifications.NotificationsInitializer$NotificationsRelevantUpdatesReceiver) is not Protected.
[android:exported=true] </t>
  </si>
  <si>
    <t xml:space="preserve">Broadcast Receiver (com.google.android.calendar.AllPrefsUpgradeReceiver) is not Protected.
[android:exported=true] </t>
  </si>
  <si>
    <t xml:space="preserve">Broadcast Receiver (com.google.android.calendar.SyncUpgradeReceiver) is not Protected.
[android:exported=true] </t>
  </si>
  <si>
    <t xml:space="preserve">Broadcast Receiver (com.google.android.calendar.timely.report.DebugCleanupReceiver) is not Protected.
[android:exported=true] </t>
  </si>
  <si>
    <t xml:space="preserve">Broadcast Receiver (com.google.android.calendar.widgetmonth.MonthViewWidgetModelRefresher) is not Protected.
[android:exported=true] </t>
  </si>
  <si>
    <t xml:space="preserve">Broadcast Receiver (com.google.android.calendar.widgetmonth.MonthViewWidgetProvider) is not Protected.
[android:exported=true] </t>
  </si>
  <si>
    <t xml:space="preserve">Broadcast Receiver (com.google.android.libraries.internal.growth.growthkit.inject.GrowthKitBootCompletedBroadcastReceiver) is not Protected.
[android:exported=true] </t>
  </si>
  <si>
    <t xml:space="preserve">Broadcast Receiver (com.google.android.libraries.internal.growth.growthkit.internal.debug.TestingToolsBroadcastReceiver) is not Protected.
[android:exported=true] </t>
  </si>
  <si>
    <t xml:space="preserve">Broadcast Receiver (com.google.android.libraries.internal.growth.growthkit.internal.experiments.impl.PhenotypeBroadcastReceiver) is not Protected.
[android:exported=true] </t>
  </si>
  <si>
    <t xml:space="preserve">Broadcast Receiver (com.google.android.libraries.notifications.entrypoints.accountchanged.AccountChangedReceiver) is not Protected.
[android:exported=true] </t>
  </si>
  <si>
    <t xml:space="preserve">Broadcast Receiver (com.google.android.libraries.notifications.entrypoints.blockstatechanged.BlockStateChangedReceiver) is not Protected.
[android:exported=true] </t>
  </si>
  <si>
    <t xml:space="preserve">Broadcast Receiver (com.google.android.libraries.notifications.entrypoints.phenotype.PhenotypeUpdateReceiver) is not Protected.
[android:exported=true] </t>
  </si>
  <si>
    <t xml:space="preserve">Broadcast Receiver (com.google.android.libraries.notifications.entrypoints.restart.RestartReceiver) is not Protected.
[android:exported=true] </t>
  </si>
  <si>
    <t xml:space="preserve">Broadcast Receiver (com.google.android.syncadapters.calendar.ObsoleteDataCleanerBroadcastReceiver) is not Protected.
[android:exported=true] </t>
  </si>
  <si>
    <t xml:space="preserve">Broadcast Receiver (com.google.calendar.v2a.shared.sync.impl.android.accounts.AccountsBroadcastReceiver) is not Protected.
[android:exported=true] </t>
  </si>
  <si>
    <t xml:space="preserve">Broadcast Receiver (com.google.android.libraries.notifications.entrypoints.gcm.GcmBroadcastReceiver) is Protected by a permission, but the protection level of the permission should be checked.
Permission: com.google.android.c2dm.permission.SEND
[android:exported=true] </t>
  </si>
  <si>
    <t xml:space="preserve"> A Broadcast Receiver is found to be shared with other apps on the device therefore leaving it accessible to any other application on the device. It is protected by a permission which is not defined in the analysed application. As a result, the protection level of the permission should be checked where it is defined. If it is set to normal or dangerous, a malicious application can request and obtain the permission and interact with the component. If it is set to signature, only applications signed with the same certificate can obtain the permission. </t>
  </si>
  <si>
    <t xml:space="preserve">Service (com.google.android.calendar.alerts.RemindersListenerService) is not Protected.
[android:exported=true] </t>
  </si>
  <si>
    <t>A Service is found to be shared with other apps on the device therefore leaving it accessible to any other application on the device.</t>
  </si>
  <si>
    <t xml:space="preserve">Service (com.google.android.syncadapters.calendar.CalendarSyncAdapterService) is not Protected.
[android:exported=true] </t>
  </si>
  <si>
    <t xml:space="preserve">Activity (com.android.calendar.event.LaunchInfoActivity) is not Protected.
[android:exported=true] </t>
  </si>
  <si>
    <t xml:space="preserve">An Activity is found to be shared with other apps on the device therefore leaving it accessible to any other application on the device. </t>
  </si>
  <si>
    <t xml:space="preserve">Activity (com.google.android.calendar.PrivacyPolicyActivity) is not Protected.
[android:exported=true] </t>
  </si>
  <si>
    <t xml:space="preserve">Activity (com.google.android.libraries.social.licenses.LicenseMenuActivity) is not Protected.
[android:exported=true] </t>
  </si>
  <si>
    <t xml:space="preserve">Activity (com.google.android.libraries.surveys.internal.view.SurveyActivity) is not Protected.
[android:exported=true] </t>
  </si>
  <si>
    <t>Activity (com.google.android.calendar.AlternateSearchActivity) is not Protected.
An intent-filter exists.</t>
  </si>
  <si>
    <t xml:space="preserve">An Activity is found to be shared with other apps on the device therefore leaving it accessible to any other application on the device. The presence of intent-filter indicates that the Activity is explicitly exported. </t>
  </si>
  <si>
    <t xml:space="preserve">Activity-Alias (com.android.calendar.AllInOneActivity) is not Protected.
[android:exported=true] </t>
  </si>
  <si>
    <t xml:space="preserve">An Activity-Alias is found to be shared with other apps on the device therefore leaving it accessible to any other application on the device. </t>
  </si>
  <si>
    <t xml:space="preserve">Activity-Alias (com.android.calendar.LaunchActivity) is not Protected.
[android:exported=true] </t>
  </si>
  <si>
    <t xml:space="preserve">Activity-Alias (com.google.android.calendar.ICalLauncher) is not Protected.
[android:exported=true] </t>
  </si>
  <si>
    <t xml:space="preserve">Activity-Alias (com.google.android.calendar.timely.settings.CalendarPublicPreferenceActvity) is not Protected.
[android:exported=true] </t>
  </si>
  <si>
    <t xml:space="preserve">TaskAffinity is set for activity
(com.android.calendar.event.LaunchInfoActivity) </t>
  </si>
  <si>
    <t xml:space="preserve"> If taskAffinity is set, then other application could read the Intents sent to Activities belonging to another task. Always use the default setting keeping the affinity as the package name in order to prevent sensitive information inside sent or received Intents from being read by another application. </t>
  </si>
  <si>
    <t xml:space="preserve">TaskAffinity is set for activity
(com.google.android.calendar.event.CrossProfileEventInfoActivity) </t>
  </si>
  <si>
    <t xml:space="preserve">TaskAffinity is set for activity
(com.google.android.calendar.event.EventInfoActivity) </t>
  </si>
  <si>
    <t xml:space="preserve">Broadcast Receiver (com.google.android.apps.chrome.search_engines.SearchEngineChoiceNotificationReceiver) is Protected by a permission, but the protection level of the permission should be checked.
Permission: com.android.chrome.permission.SHOW_COMPLIANCE_SCREEN
protectionLevel: signatureOrSystem
[android:exported=true] </t>
  </si>
  <si>
    <t>A Broadcast Receiver is found to be exported, but is protected by a permission. However, the protection level of the permission is set to signatureOrSystem. It is recommended that signature level is used instead. Signature level should suffice for most purposes, and does not depend on where the applications are installed on the device.</t>
  </si>
  <si>
    <t xml:space="preserve">Activity-Alias (com.google.android.apps.chrome.TranslateDispatcher) is Protected by a permission.
Permission: com.android.chrome.permission.TRANSLATE
protectionLevel: signature
[android:exported=true] </t>
  </si>
  <si>
    <t xml:space="preserve">An Activity-Alias is found to be exported, but is protected by permission. </t>
  </si>
  <si>
    <t xml:space="preserve">App has a Network Security Configuration
[android:networkSecurityConfig=@xml/APKTOOL_DUMMYVAL_0x7f170020] </t>
  </si>
  <si>
    <t xml:space="preserve">The Network Security Configuration feature lets apps customize their network security settings in a safe, declarative configuration file without modifying app code. These settings can be configured for specific domains and for a specific app. </t>
  </si>
  <si>
    <t xml:space="preserve">Broadcast Receiver (org.chromium.chrome.browser.sharing.click_to_call.ClickToCallMessageHandler$PhoneUnlockedReceiver) is not Protected.
[android:exported=true] </t>
  </si>
  <si>
    <t xml:space="preserve">Broadcast Receiver (org.chromium.chrome.browser.browserservices.ClientAppBroadcastReceiver) is not Protected.
[android:exported=true] </t>
  </si>
  <si>
    <t xml:space="preserve">Broadcast Receiver (org.chromium.chrome.browser.services.AccountsChangedReceiver) is not Protected.
[android:exported=true] </t>
  </si>
  <si>
    <t>Broadcast Receiver (com.google.android.apps.chrome.appwidget.bookmarks.BookmarkThumbnailWidgetProvider) is not Protected.
[android:exported=true]</t>
  </si>
  <si>
    <t>Broadcast Receiver (org.chromium.chrome.browser.searchwidget.SearchWidgetProvider) is not Protected.
[android:exported=true]</t>
  </si>
  <si>
    <t xml:space="preserve">Broadcast Receiver (com.google.android.apps.chrome.webapps.WebApkInstallStatusReceiver) is not Protected.
[android:exported=true] </t>
  </si>
  <si>
    <t xml:space="preserve">Broadcast Receiver (com.google.android.apps.chrome.icing.AppIndexingUpdateReceiver) is Protected by a permission, but the protection level of the permission should be checked.
Permission: com.google.android.gms.permission.APPINDEXING
[android:exported=true] </t>
  </si>
  <si>
    <t xml:space="preserve">Broadcast Receiver (com.google.firebase.iid.FirebaseInstanceIdReceiver) is Protected by a permission, but the protection level of the permission should be checked.
Permission: com.google.android.c2dm.permission.SEND
[android:exported=true] </t>
  </si>
  <si>
    <t xml:space="preserve">Content Provider (org.chromium.chrome.browser.provider.ChromeBrowserProvider) is not Protected.
[android:exported=true] </t>
  </si>
  <si>
    <t xml:space="preserve">A Content Provider is found to be shared with other apps on the device therefore leaving it accessible to any other application on the device. </t>
  </si>
  <si>
    <t xml:space="preserve">Content Provider (com.google.android.apps.chrome.autofill.AutofillDataProvider) is not Protected.
[android:exported=true] </t>
  </si>
  <si>
    <t xml:space="preserve">Content Provider (com.google.android.apps.chrome.icing.IcingProvider) is not Protected.
[android:exported=true] </t>
  </si>
  <si>
    <t xml:space="preserve">Service (org.chromium.chrome.browser.prerender.ChromePrerenderService) is not Protected.
[android:exported=true] </t>
  </si>
  <si>
    <t xml:space="preserve">A Service is found to be shared with other apps on the device therefore leaving it accessible to any other application on the device. </t>
  </si>
  <si>
    <t xml:space="preserve">Service (org.chromium.chrome.browser.customtabs.CustomTabsConnectionService) is not Protected.
[android:exported=true] </t>
  </si>
  <si>
    <t xml:space="preserve">Service (org.chromium.components.payments.PaymentDetailsUpdateService) is not Protected.
[android:exported=true] </t>
  </si>
  <si>
    <t xml:space="preserve">Service (org.chromium.chrome.browser.usage_stats.UsageStatsBrowserServiceProvider) is not Protected.
[android:exported=true] </t>
  </si>
  <si>
    <t xml:space="preserve">Service (com.google.ipc.invalidation.ticl.android2.channel.GcmRegistrationTaskService) is Protected by a permission, but the protection level of the permission should be checked.
Permission: com.google.android.gms.permission.BIND_NETWORK_TASK_SERVICE
[android:exported=true] </t>
  </si>
  <si>
    <t xml:space="preserve"> A Service is found to be shared with other apps on the device therefore leaving it accessible to any other application on the device. It is protected by a permission which is not defined in the analysed application. As a result, the protection level of the permission should be checked where it is defined. If it is set to normal or dangerous, a malicious application can request and obtain the permission and interact with the component. If it is set to signature, only applications signed with the same certificate can obtain the permission. </t>
  </si>
  <si>
    <t xml:space="preserve">Service (org.chromium.components.background_task_scheduler.internal.BackgroundTaskGcmTaskService) is Protected by a permission, but the protection level of the permission should be checked.
Permission: com.google.android.gms.permission.BIND_NETWORK_TASK_SERVICE
[android:exported=true] </t>
  </si>
  <si>
    <t xml:space="preserve">A Service is found to be shared with other apps on the device therefore leaving it accessible to any other application on the device. It is protected by a permission which is not defined in the analysed application. As a result, the protection level of the permission should be checked where it is defined. If it is set to normal or dangerous, a malicious application can request and obtain the permission and interact with the component. If it is set to signature, only applications signed with the same certificate can obtain the permission. </t>
  </si>
  <si>
    <t xml:space="preserve">Service (org.chromium.chrome.browser.ChromeBackgroundService) is Protected by a permission, but the protection level of the permission should be checked.
Permission: com.google.android.gms.permission.BIND_NETWORK_TASK_SERVICE
[android:exported=true] </t>
  </si>
  <si>
    <t xml:space="preserve">Service (org.chromium.components.payments.GooglePayDataCallbacksService) is Protected by a permission, but the protection level of the permission should be checked.
Permission: com.google.android.gms.permission.BIND_PAYMENTS_CALLBACK_SERVICE
[android:exported=true] </t>
  </si>
  <si>
    <t xml:space="preserve">Activity (org.chromium.chrome.browser.media.MediaLauncherActivity) is not Protected.
[android:exported=true] </t>
  </si>
  <si>
    <t xml:space="preserve">Activity (org.chromium.chrome.browser.incognito.IncognitoTabLauncher) is not Protected.
[android:exported=true] </t>
  </si>
  <si>
    <t xml:space="preserve">Activity (org.chromium.chrome.browser.ChromeTabbedActivity) is not Protected.
[android:exported=true] </t>
  </si>
  <si>
    <t xml:space="preserve">Activity (org.chromium.chrome.browser.bookmarks.BookmarkAddActivity) is not Protected.
[android:exported=true] </t>
  </si>
  <si>
    <t xml:space="preserve">Activity (org.chromium.chrome.browser.webapps.WebappLauncherActivity) is not Protected.
[android:exported=true] </t>
  </si>
  <si>
    <t xml:space="preserve">Activity (org.chromium.chrome.browser.webapps.ActivateWebApkActivity) is not Protected.
[android:exported=true] </t>
  </si>
  <si>
    <t xml:space="preserve">Activity (org.chromium.chrome.browser.printing.PrintShareActivity) is not Protected.
[android:exported=true] </t>
  </si>
  <si>
    <t xml:space="preserve">Activity (org.chromium.chrome.browser.send_tab_to_self.SendTabToSelfShareActivity) is not Protected.
[android:exported=true] </t>
  </si>
  <si>
    <t xml:space="preserve">Activity (org.chromium.chrome.browser.sharing.shared_clipboard.SharedClipboardShareActivity) is not Protected.
[android:exported=true] </t>
  </si>
  <si>
    <t xml:space="preserve">Activity (org.chromium.chrome.browser.browserservices.ManageTrustedWebActivityDataActivity) is not Protected.
[android:exported=true] </t>
  </si>
  <si>
    <t xml:space="preserve">Activity (org.chromium.chrome.browser.test_dummy.TestDummyActivity) is not Protected.
[android:exported=true] </t>
  </si>
  <si>
    <t xml:space="preserve">Activity (org.chromium.chrome.browser.usage_stats.UsageStatsConsentActivity) is not Protected.
[android:exported=true] </t>
  </si>
  <si>
    <t xml:space="preserve">Activity (org.chromium.chrome.browser.webauth.authenticator.CableAuthenticatorActivity) is Protected by a permission, but the protection level of the permission should be checked.
Permission: com.google.android.gms.auth.cryptauth.permission.CABLEV2_SERVER_LINK
[android:exported=true] </t>
  </si>
  <si>
    <t xml:space="preserve">An Activity is found to be shared with other apps on the device therefore leaving it accessible to any other application on the device. It is protected by a permission which is not defined in the analysed application. As a result, the protection level of the permission should be checked where it is defined. If it is set to normal or dangerous, a malicious application can request and obtain the permission and interact with the component. If it is set to signature, only applications signed with the same certificate can obtain the permission. </t>
  </si>
  <si>
    <t>Activity-Alias (com.google.android.apps.chrome.IntentDispatcher) is not Protected.
[android:exported=true]</t>
  </si>
  <si>
    <t xml:space="preserve">Activity-Alias (org.chromium.chrome.browser.media.AudioLauncherActivity) is not Protected.
[android:exported=true] </t>
  </si>
  <si>
    <t>Activity-Alias (com.google.android.apps.chrome.Main) is not Protected.
[android:exported=true]</t>
  </si>
  <si>
    <t xml:space="preserve">TaskAffinity is set for activity
(org.chromium.chrome.browser.ChromeTabbedActivity2) </t>
  </si>
  <si>
    <t xml:space="preserve">If taskAffinity is set, then other application could read the Intents sent to Activities belonging to another task. Always use the default setting keeping the affinity as the package name in order to prevent sensitive information inside sent or received Intents from being read by another application. </t>
  </si>
  <si>
    <r>
      <rPr>
        <b/>
        <sz val="11"/>
        <color rgb="FF000000"/>
        <rFont val="Aptos Narrow"/>
        <scheme val="minor"/>
      </rPr>
      <t>Broadcast Receiver</t>
    </r>
    <r>
      <rPr>
        <sz val="11"/>
        <color rgb="FF000000"/>
        <rFont val="Aptos Narrow"/>
        <scheme val="minor"/>
      </rPr>
      <t xml:space="preserve"> (com.google.android.apps.docs.notification.common.NotificationBanReceiver) is not Protected.
[android:exported=true]</t>
    </r>
  </si>
  <si>
    <r>
      <t>Broadcast Receiver</t>
    </r>
    <r>
      <rPr>
        <sz val="11"/>
        <color theme="1"/>
        <rFont val="Aptos Narrow"/>
        <family val="2"/>
        <scheme val="minor"/>
      </rPr>
      <t xml:space="preserve"> (com.google.android.apps.docs.doclist.statesyncer.CrossAppStateChangedEventReceiver) is not Protected.
[android:exported=true]</t>
    </r>
  </si>
  <si>
    <r>
      <t>Broadcast Receiver</t>
    </r>
    <r>
      <rPr>
        <sz val="11"/>
        <color theme="1"/>
        <rFont val="Aptos Narrow"/>
        <family val="2"/>
        <scheme val="minor"/>
      </rPr>
      <t xml:space="preserve"> (com.google.android.apps.docs.doclist.statesyncer.DocumentContentStatusChangedReceiver) is not Protected.
[android:exported=true]</t>
    </r>
  </si>
  <si>
    <r>
      <t>Broadcast Receiver</t>
    </r>
    <r>
      <rPr>
        <sz val="11"/>
        <color theme="1"/>
        <rFont val="Aptos Narrow"/>
        <family val="2"/>
        <scheme val="minor"/>
      </rPr>
      <t xml:space="preserve"> (com.google.android.apps.docs.download.DownloadManagerReceiver) is not Protected.
[android:exported=true]</t>
    </r>
  </si>
  <si>
    <r>
      <t>Broadcast Receiver</t>
    </r>
    <r>
      <rPr>
        <sz val="11"/>
        <color theme="1"/>
        <rFont val="Aptos Narrow"/>
        <family val="2"/>
        <scheme val="minor"/>
      </rPr>
      <t xml:space="preserve"> (com.google.android.apps.docs.drive.widget.CakemixAppWidgetProvider) is not Protected.
[android:exported=true]</t>
    </r>
  </si>
  <si>
    <r>
      <t>Broadcast Receiver</t>
    </r>
    <r>
      <rPr>
        <sz val="11"/>
        <color theme="1"/>
        <rFont val="Aptos Narrow"/>
        <family val="2"/>
        <scheme val="minor"/>
      </rPr>
      <t xml:space="preserve"> (com.google.android.apps.docs.notification.common.NotificationChannelReceiver) is not Protected.
[android:exported=true]</t>
    </r>
  </si>
  <si>
    <r>
      <t>Broadcast Receiver</t>
    </r>
    <r>
      <rPr>
        <sz val="11"/>
        <color theme="1"/>
        <rFont val="Aptos Narrow"/>
        <family val="2"/>
        <scheme val="minor"/>
      </rPr>
      <t xml:space="preserve"> (androidx.media.session.MediaButtonReceiver) is not Protected.
[android:exported=true]</t>
    </r>
  </si>
  <si>
    <r>
      <t>Broadcast Receiver</t>
    </r>
    <r>
      <rPr>
        <sz val="11"/>
        <color theme="1"/>
        <rFont val="Aptos Narrow"/>
        <family val="2"/>
        <scheme val="minor"/>
      </rPr>
      <t xml:space="preserve"> (com.google.android.libraries.internal.growth.growthkit.inject.GrowthKitBootCompletedBroadcastReceiver) is not Protected.
[android:exported=true]</t>
    </r>
  </si>
  <si>
    <r>
      <t>Broadcast Receiver</t>
    </r>
    <r>
      <rPr>
        <sz val="11"/>
        <color theme="1"/>
        <rFont val="Aptos Narrow"/>
        <family val="2"/>
        <scheme val="minor"/>
      </rPr>
      <t xml:space="preserve"> (com.google.android.libraries.internal.growth.growthkit.internal.debug.TestingToolsBroadcastReceiver) is not Protected.
[android:exported=true]</t>
    </r>
  </si>
  <si>
    <r>
      <t>Broadcast Receiver</t>
    </r>
    <r>
      <rPr>
        <sz val="11"/>
        <color theme="1"/>
        <rFont val="Aptos Narrow"/>
        <family val="2"/>
        <scheme val="minor"/>
      </rPr>
      <t xml:space="preserve"> (com.google.android.libraries.internal.growth.growthkit.internal.experiments.impl.PhenotypeBroadcastReceiver) is not Protected.
[android:exported=true]</t>
    </r>
  </si>
  <si>
    <r>
      <t>Broadcast Receiver</t>
    </r>
    <r>
      <rPr>
        <sz val="11"/>
        <color theme="1"/>
        <rFont val="Aptos Narrow"/>
        <family val="2"/>
        <scheme val="minor"/>
      </rPr>
      <t xml:space="preserve"> (com.google.android.libraries.notifications.entrypoints.accountchanged.AccountChangedReceiver) is not Protected.
[android:exported=true]</t>
    </r>
  </si>
  <si>
    <r>
      <t>Broadcast Receiver</t>
    </r>
    <r>
      <rPr>
        <sz val="11"/>
        <color theme="1"/>
        <rFont val="Aptos Narrow"/>
        <family val="2"/>
        <scheme val="minor"/>
      </rPr>
      <t xml:space="preserve"> (com.google.android.libraries.notifications.entrypoints.blockstatechanged.BlockStateChangedReceiver) is not Protected.
[android:exported=true]</t>
    </r>
  </si>
  <si>
    <r>
      <t>Broadcast Receiver</t>
    </r>
    <r>
      <rPr>
        <sz val="11"/>
        <color theme="1"/>
        <rFont val="Aptos Narrow"/>
        <family val="2"/>
        <scheme val="minor"/>
      </rPr>
      <t xml:space="preserve"> (com.google.android.libraries.notifications.entrypoints.localechanged.LocaleChangedReceiver) is not Protected.
[android:exported=true]</t>
    </r>
  </si>
  <si>
    <r>
      <t>Broadcast Receiver</t>
    </r>
    <r>
      <rPr>
        <sz val="11"/>
        <color theme="1"/>
        <rFont val="Aptos Narrow"/>
        <family val="2"/>
        <scheme val="minor"/>
      </rPr>
      <t xml:space="preserve"> (com.google.android.libraries.notifications.entrypoints.phenotype.PhenotypeUpdateReceiver) is not Protected.
[android:exported=true]</t>
    </r>
  </si>
  <si>
    <r>
      <t>Broadcast Receiver</t>
    </r>
    <r>
      <rPr>
        <sz val="11"/>
        <color theme="1"/>
        <rFont val="Aptos Narrow"/>
        <family val="2"/>
        <scheme val="minor"/>
      </rPr>
      <t xml:space="preserve"> (com.google.android.libraries.notifications.entrypoints.restart.RestartReceiver) is not Protected.
[android:exported=true]</t>
    </r>
  </si>
  <si>
    <r>
      <t>Broadcast Receiver</t>
    </r>
    <r>
      <rPr>
        <sz val="11"/>
        <color theme="1"/>
        <rFont val="Aptos Narrow"/>
        <family val="2"/>
        <scheme val="minor"/>
      </rPr>
      <t xml:space="preserve"> (com.google.android.libraries.notifications.entrypoints.timezonechanged.TimezoneChangedReceiver) is not Protected.
[android:exported=true]</t>
    </r>
  </si>
  <si>
    <r>
      <t>Broadcast Receiver</t>
    </r>
    <r>
      <rPr>
        <sz val="11"/>
        <color theme="1"/>
        <rFont val="Aptos Narrow"/>
        <family val="2"/>
        <scheme val="minor"/>
      </rPr>
      <t xml:space="preserve"> (com.google.android.libraries.phenotype.client.stable.AccountRemovedBroadcastReceiver) is not Protected.
[android:exported=true]</t>
    </r>
  </si>
  <si>
    <r>
      <t>Broadcast Receiver</t>
    </r>
    <r>
      <rPr>
        <sz val="11"/>
        <color theme="1"/>
        <rFont val="Aptos Narrow"/>
        <family val="2"/>
        <scheme val="minor"/>
      </rPr>
      <t xml:space="preserve"> (com.google.android.apps.docs.drive.appindexing.AppIndexingReceiver) is Protected by a permission, but the protection level of the permission should be checked.</t>
    </r>
    <r>
      <rPr>
        <b/>
        <sz val="11"/>
        <color theme="1"/>
        <rFont val="Aptos Narrow"/>
        <family val="2"/>
        <scheme val="minor"/>
      </rPr>
      <t xml:space="preserve">
Permission: </t>
    </r>
    <r>
      <rPr>
        <sz val="11"/>
        <color theme="1"/>
        <rFont val="Aptos Narrow"/>
        <family val="2"/>
        <scheme val="minor"/>
      </rPr>
      <t>com.google.android.gms.permission.APPINDEXING
[android:exported=true]</t>
    </r>
  </si>
  <si>
    <r>
      <t>Broadcast Receiver</t>
    </r>
    <r>
      <rPr>
        <sz val="11"/>
        <color theme="1"/>
        <rFont val="Aptos Narrow"/>
        <family val="2"/>
        <scheme val="minor"/>
      </rPr>
      <t xml:space="preserve"> (com.google.android.apps.docs.notification.guns.GcmBroadcastReceiver) is Protected by a permission, but the protection level of the permission should be checked.</t>
    </r>
    <r>
      <rPr>
        <b/>
        <sz val="11"/>
        <color theme="1"/>
        <rFont val="Aptos Narrow"/>
        <family val="2"/>
        <scheme val="minor"/>
      </rPr>
      <t xml:space="preserve">
Permission: </t>
    </r>
    <r>
      <rPr>
        <sz val="11"/>
        <color theme="1"/>
        <rFont val="Aptos Narrow"/>
        <family val="2"/>
        <scheme val="minor"/>
      </rPr>
      <t>com.google.android.c2dm.permission.SEND
[android:exported=true]</t>
    </r>
  </si>
  <si>
    <r>
      <t>Broadcast Receiver</t>
    </r>
    <r>
      <rPr>
        <sz val="11"/>
        <color theme="1"/>
        <rFont val="Aptos Narrow"/>
        <family val="2"/>
        <scheme val="minor"/>
      </rPr>
      <t xml:space="preserve"> (com.google.android.libraries.notifications.entrypoints.gcm.GcmBroadcastReceiver) is Protected by a permission, but the protection level of the permission should be checked.</t>
    </r>
    <r>
      <rPr>
        <b/>
        <sz val="11"/>
        <color theme="1"/>
        <rFont val="Aptos Narrow"/>
        <family val="2"/>
        <scheme val="minor"/>
      </rPr>
      <t xml:space="preserve">
Permission: </t>
    </r>
    <r>
      <rPr>
        <sz val="11"/>
        <color theme="1"/>
        <rFont val="Aptos Narrow"/>
        <family val="2"/>
        <scheme val="minor"/>
      </rPr>
      <t>com.google.android.c2dm.permission.SEND
[android:exported=true]</t>
    </r>
  </si>
  <si>
    <r>
      <t>Broadcast Receiver</t>
    </r>
    <r>
      <rPr>
        <sz val="11"/>
        <color theme="1"/>
        <rFont val="Aptos Narrow"/>
        <family val="2"/>
        <scheme val="minor"/>
      </rPr>
      <t xml:space="preserve"> (com.google.android.libraries.phenotype.client.stable.PhenotypeUpdateBackgroundBroadcastReceiver) is Protected by a permission, but the protection level of the permission should be checked.</t>
    </r>
    <r>
      <rPr>
        <b/>
        <sz val="11"/>
        <color theme="1"/>
        <rFont val="Aptos Narrow"/>
        <family val="2"/>
        <scheme val="minor"/>
      </rPr>
      <t xml:space="preserve">
Permission: </t>
    </r>
    <r>
      <rPr>
        <sz val="11"/>
        <color theme="1"/>
        <rFont val="Aptos Narrow"/>
        <family val="2"/>
        <scheme val="minor"/>
      </rPr>
      <t>com.google.android.gms.permission.PHENOTYPE_UPDATE_BROADCAST
[android:exported=true]</t>
    </r>
  </si>
  <si>
    <r>
      <t>Broadcast Receiver</t>
    </r>
    <r>
      <rPr>
        <sz val="11"/>
        <color theme="1"/>
        <rFont val="Aptos Narrow"/>
        <family val="2"/>
        <scheme val="minor"/>
      </rPr>
      <t xml:space="preserve"> (com.google.firebase.iid.FirebaseInstanceIdReceiver) is Protected by a permission, but the protection level of the permission should be checked.</t>
    </r>
    <r>
      <rPr>
        <b/>
        <sz val="11"/>
        <color theme="1"/>
        <rFont val="Aptos Narrow"/>
        <family val="2"/>
        <scheme val="minor"/>
      </rPr>
      <t xml:space="preserve">
Permission: </t>
    </r>
    <r>
      <rPr>
        <sz val="11"/>
        <color theme="1"/>
        <rFont val="Aptos Narrow"/>
        <family val="2"/>
        <scheme val="minor"/>
      </rPr>
      <t>com.google.android.c2dm.permission.SEND
[android:exported=true]</t>
    </r>
  </si>
  <si>
    <r>
      <rPr>
        <b/>
        <sz val="11"/>
        <color rgb="FF000000"/>
        <rFont val="Aptos Narrow"/>
        <scheme val="minor"/>
      </rPr>
      <t xml:space="preserve">Content Provider </t>
    </r>
    <r>
      <rPr>
        <sz val="11"/>
        <color rgb="FF000000"/>
        <rFont val="Aptos Narrow"/>
        <scheme val="minor"/>
      </rPr>
      <t xml:space="preserve">(com.google.android.apps.docs.doclist.DocListGlobalSearchSuggestionProvider) is Protected by a permission.
</t>
    </r>
    <r>
      <rPr>
        <b/>
        <sz val="11"/>
        <color rgb="FF000000"/>
        <rFont val="Aptos Narrow"/>
        <scheme val="minor"/>
      </rPr>
      <t>Permission</t>
    </r>
    <r>
      <rPr>
        <sz val="11"/>
        <color rgb="FF000000"/>
        <rFont val="Aptos Narrow"/>
        <scheme val="minor"/>
      </rPr>
      <t xml:space="preserve">: com.google.android.apps.docs.permission.READ_MY_DATA
</t>
    </r>
    <r>
      <rPr>
        <b/>
        <sz val="11"/>
        <color rgb="FF000000"/>
        <rFont val="Aptos Narrow"/>
        <scheme val="minor"/>
      </rPr>
      <t xml:space="preserve">protectionLevel: </t>
    </r>
    <r>
      <rPr>
        <sz val="11"/>
        <color rgb="FF000000"/>
        <rFont val="Aptos Narrow"/>
        <scheme val="minor"/>
      </rPr>
      <t xml:space="preserve">signature
[android:exported=true] </t>
    </r>
  </si>
  <si>
    <t xml:space="preserve">A Content Provider is found to be exported, but is protected by permission. </t>
  </si>
  <si>
    <r>
      <t>Content Provider</t>
    </r>
    <r>
      <rPr>
        <sz val="11"/>
        <color theme="1"/>
        <rFont val="Aptos Narrow"/>
        <family val="2"/>
        <scheme val="minor"/>
      </rPr>
      <t xml:space="preserve"> (com.google.android.apps.docs.common.sync.filemanager.FileProvider) is not Protected.
[android:exported=true]</t>
    </r>
  </si>
  <si>
    <t>A Content Provider is found to be shared with other apps on the device therefore leaving it accessible to any other application on the device.</t>
  </si>
  <si>
    <r>
      <t>Content Provider</t>
    </r>
    <r>
      <rPr>
        <sz val="11"/>
        <color theme="1"/>
        <rFont val="Aptos Narrow"/>
        <family val="2"/>
        <scheme val="minor"/>
      </rPr>
      <t xml:space="preserve"> (com.google.android.apps.docs.storagebackend.LegacyStorageBackendContentProvider) is not Protected.
[android:exported=true]</t>
    </r>
  </si>
  <si>
    <r>
      <t>Content Provider</t>
    </r>
    <r>
      <rPr>
        <sz val="11"/>
        <color theme="1"/>
        <rFont val="Aptos Narrow"/>
        <family val="2"/>
        <scheme val="minor"/>
      </rPr>
      <t xml:space="preserve"> (com.google.android.apps.docs.common.welcome.PromotionEnabled) is not Protected.
[android:exported=true]</t>
    </r>
  </si>
  <si>
    <r>
      <t>Content Provider</t>
    </r>
    <r>
      <rPr>
        <sz val="11"/>
        <color theme="1"/>
        <rFont val="Aptos Narrow"/>
        <family val="2"/>
        <scheme val="minor"/>
      </rPr>
      <t xml:space="preserve"> (com.google.android.apps.docs.doclist.statesyncer.CrossAppStateProvider) is not Protected.
[android:exported=true]</t>
    </r>
  </si>
  <si>
    <r>
      <rPr>
        <b/>
        <sz val="11"/>
        <color rgb="FF000000"/>
        <rFont val="Aptos Narrow"/>
        <scheme val="minor"/>
      </rPr>
      <t xml:space="preserve">Content Provider </t>
    </r>
    <r>
      <rPr>
        <sz val="11"/>
        <color rgb="FF000000"/>
        <rFont val="Aptos Narrow"/>
        <scheme val="minor"/>
      </rPr>
      <t xml:space="preserve">(com.google.android.apps.docs.drive.slices.DriveSliceProvider) is not Protected.
[android:exported=true] </t>
    </r>
  </si>
  <si>
    <r>
      <rPr>
        <b/>
        <sz val="11"/>
        <color rgb="FF000000"/>
        <rFont val="Aptos Narrow"/>
        <scheme val="minor"/>
      </rPr>
      <t xml:space="preserve">Content Provider </t>
    </r>
    <r>
      <rPr>
        <sz val="11"/>
        <color rgb="FF000000"/>
        <rFont val="Aptos Narrow"/>
        <scheme val="minor"/>
      </rPr>
      <t xml:space="preserve">(com.google.android.apps.docs.storagebackend.StorageBackendContentProvider) is Protected by a permission, but the protection level of the permission should be checked.
</t>
    </r>
    <r>
      <rPr>
        <b/>
        <sz val="11"/>
        <color rgb="FF000000"/>
        <rFont val="Aptos Narrow"/>
        <scheme val="minor"/>
      </rPr>
      <t xml:space="preserve">Permission: </t>
    </r>
    <r>
      <rPr>
        <sz val="11"/>
        <color rgb="FF000000"/>
        <rFont val="Aptos Narrow"/>
        <scheme val="minor"/>
      </rPr>
      <t xml:space="preserve">android.permission.MANAGE_DOCUMENTS
[android:exported=true] </t>
    </r>
  </si>
  <si>
    <t>A Content Provider is found to be shared with other apps on the device therefore leaving it accessible to any other application on the device. It is protected by a permission which is not defined in the analysed application. As a result, the protection level of the permission should be checked where it is defined. If it is set to normal or dangerous, a malicious application can request and obtain the permission and interact with the component. If it is set to signature, only applications signed with the same certificate can obtain the permission.</t>
  </si>
  <si>
    <r>
      <t>Service</t>
    </r>
    <r>
      <rPr>
        <sz val="11"/>
        <color theme="1"/>
        <rFont val="Aptos Narrow"/>
        <family val="2"/>
        <scheme val="minor"/>
      </rPr>
      <t xml:space="preserve"> (com.google.android.apps.docs.drive.ipcservice.DriveIpcService) is not Protected.
[android:exported=true]</t>
    </r>
  </si>
  <si>
    <r>
      <t>Service</t>
    </r>
    <r>
      <rPr>
        <sz val="11"/>
        <color theme="1"/>
        <rFont val="Aptos Narrow"/>
        <family val="2"/>
        <scheme val="minor"/>
      </rPr>
      <t xml:space="preserve"> (com.google.android.apps.docs.common.sync.syncadapter.DocsSyncAdapterService) is not Protected.
[android:exported=true]</t>
    </r>
  </si>
  <si>
    <r>
      <t>Service</t>
    </r>
    <r>
      <rPr>
        <sz val="11"/>
        <color theme="1"/>
        <rFont val="Aptos Narrow"/>
        <family val="2"/>
        <scheme val="minor"/>
      </rPr>
      <t xml:space="preserve"> (com.google.android.apps.docs.drive.devtools.DeveloperToolsService) is not Protected.
[android:exported=true]</t>
    </r>
  </si>
  <si>
    <r>
      <t>Service</t>
    </r>
    <r>
      <rPr>
        <sz val="11"/>
        <color theme="1"/>
        <rFont val="Aptos Narrow"/>
        <family val="2"/>
        <scheme val="minor"/>
      </rPr>
      <t xml:space="preserve"> (com.google.android.gms.auth.api.signin.RevocationBoundService) is Protected by a permission, but the protection level of the permission should be checked.</t>
    </r>
    <r>
      <rPr>
        <b/>
        <sz val="11"/>
        <color theme="1"/>
        <rFont val="Aptos Narrow"/>
        <family val="2"/>
        <scheme val="minor"/>
      </rPr>
      <t xml:space="preserve">
Permission: </t>
    </r>
    <r>
      <rPr>
        <sz val="11"/>
        <color theme="1"/>
        <rFont val="Aptos Narrow"/>
        <family val="2"/>
        <scheme val="minor"/>
      </rPr>
      <t>com.google.android.gms.auth.api.signin.permission.REVOCATION_NOTIFICATION
[android:exported=true]</t>
    </r>
  </si>
  <si>
    <r>
      <t>Activity</t>
    </r>
    <r>
      <rPr>
        <sz val="11"/>
        <color theme="1"/>
        <rFont val="Aptos Narrow"/>
        <family val="2"/>
        <scheme val="minor"/>
      </rPr>
      <t xml:space="preserve"> (com.google.android.apps.docs.drive.startup.StartupActivity) is not Protected.
[android:exported=true]</t>
    </r>
  </si>
  <si>
    <r>
      <t>Activity</t>
    </r>
    <r>
      <rPr>
        <sz val="11"/>
        <color theme="1"/>
        <rFont val="Aptos Narrow"/>
        <family val="2"/>
        <scheme val="minor"/>
      </rPr>
      <t xml:space="preserve"> (com.google.android.apps.docs.common.shareitem.UploadMenuActivity) is not Protected.
[android:exported=true]</t>
    </r>
  </si>
  <si>
    <r>
      <t>Activity</t>
    </r>
    <r>
      <rPr>
        <sz val="11"/>
        <color theme="1"/>
        <rFont val="Aptos Narrow"/>
        <family val="2"/>
        <scheme val="minor"/>
      </rPr>
      <t xml:space="preserve"> (com.google.android.apps.docs.drive.openurl.OpenUrlActivity) is not Protected.
[android:exported=true]</t>
    </r>
  </si>
  <si>
    <r>
      <t>Activity</t>
    </r>
    <r>
      <rPr>
        <sz val="11"/>
        <color theme="1"/>
        <rFont val="Aptos Narrow"/>
        <family val="2"/>
        <scheme val="minor"/>
      </rPr>
      <t xml:space="preserve"> (com.google.android.apps.docs.common.androidshortcuts.CreateShortcutActivity) is not Protected.
[android:exported=true]</t>
    </r>
  </si>
  <si>
    <r>
      <t>Activity</t>
    </r>
    <r>
      <rPr>
        <sz val="11"/>
        <color theme="1"/>
        <rFont val="Aptos Narrow"/>
        <family val="2"/>
        <scheme val="minor"/>
      </rPr>
      <t xml:space="preserve"> (com.google.android.apps.docs.common.androidshortcuts.CreateDocumentScanShortcutActivity) is not Protected.
[android:exported=true]</t>
    </r>
  </si>
  <si>
    <r>
      <t>Activity</t>
    </r>
    <r>
      <rPr>
        <sz val="11"/>
        <color theme="1"/>
        <rFont val="Aptos Narrow"/>
        <family val="2"/>
        <scheme val="minor"/>
      </rPr>
      <t xml:space="preserve"> (com.google.android.apps.docs.common.androidshortcuts.ScanToDriveActivity) is not Protected.
[android:exported=true]</t>
    </r>
  </si>
  <si>
    <r>
      <t>Activity</t>
    </r>
    <r>
      <rPr>
        <sz val="11"/>
        <color theme="1"/>
        <rFont val="Aptos Narrow"/>
        <family val="2"/>
        <scheme val="minor"/>
      </rPr>
      <t xml:space="preserve"> (com.google.android.apps.docs.help.HelpMenuTrampolineActivity) is not Protected.
[android:exported=true]</t>
    </r>
  </si>
  <si>
    <r>
      <t>Activity</t>
    </r>
    <r>
      <rPr>
        <sz val="11"/>
        <color theme="1"/>
        <rFont val="Aptos Narrow"/>
        <family val="2"/>
        <scheme val="minor"/>
      </rPr>
      <t xml:space="preserve"> (com.google.android.apps.docs.help.ReportAbuseActivity) is not Protected.
[android:exported=true]</t>
    </r>
  </si>
  <si>
    <r>
      <t>Activity</t>
    </r>
    <r>
      <rPr>
        <sz val="11"/>
        <color theme="1"/>
        <rFont val="Aptos Narrow"/>
        <family val="2"/>
        <scheme val="minor"/>
      </rPr>
      <t xml:space="preserve"> (com.google.android.apps.docs.drive.clipboard.SendTextToClipboardActivity) is not Protected.
[android:exported=true]</t>
    </r>
  </si>
  <si>
    <r>
      <t>Activity</t>
    </r>
    <r>
      <rPr>
        <sz val="11"/>
        <color theme="1"/>
        <rFont val="Aptos Narrow"/>
        <family val="2"/>
        <scheme val="minor"/>
      </rPr>
      <t xml:space="preserve"> (com.google.android.apps.docs.drive.filepicker.GetMetadataActivity) is not Protected.
[android:exported=true]</t>
    </r>
  </si>
  <si>
    <r>
      <t>Activity</t>
    </r>
    <r>
      <rPr>
        <sz val="11"/>
        <color theme="1"/>
        <rFont val="Aptos Narrow"/>
        <family val="2"/>
        <scheme val="minor"/>
      </rPr>
      <t xml:space="preserve"> (com.google.android.apps.docs.drive.widget.WidgetConfigureActivity) is not Protected.
[android:exported=true]</t>
    </r>
  </si>
  <si>
    <r>
      <t>Activity</t>
    </r>
    <r>
      <rPr>
        <sz val="11"/>
        <color theme="1"/>
        <rFont val="Aptos Narrow"/>
        <family val="2"/>
        <scheme val="minor"/>
      </rPr>
      <t xml:space="preserve"> (com.google.android.apps.docs.notification.impl.ExportedNotificationHomeActivity) is not Protected.
[android:exported=true]</t>
    </r>
  </si>
  <si>
    <r>
      <t>Activity</t>
    </r>
    <r>
      <rPr>
        <sz val="11"/>
        <color theme="1"/>
        <rFont val="Aptos Narrow"/>
        <family val="2"/>
        <scheme val="minor"/>
      </rPr>
      <t xml:space="preserve"> (com.google.android.apps.viewer.ProjectorActivity) is not Protected.
[android:exported=true]</t>
    </r>
  </si>
  <si>
    <r>
      <t>Activity</t>
    </r>
    <r>
      <rPr>
        <sz val="11"/>
        <color theme="1"/>
        <rFont val="Aptos Narrow"/>
        <family val="2"/>
        <scheme val="minor"/>
      </rPr>
      <t xml:space="preserve"> (com.google.android.apps.viewer.PdfViewerActivity) is not Protected.
[android:exported=true]</t>
    </r>
  </si>
  <si>
    <r>
      <t>Activity</t>
    </r>
    <r>
      <rPr>
        <sz val="11"/>
        <color theme="1"/>
        <rFont val="Aptos Narrow"/>
        <family val="2"/>
        <scheme val="minor"/>
      </rPr>
      <t xml:space="preserve"> (com.google.android.libraries.abuse.reporting.ReportAbuseActivity) is not Protected.
[android:exported=true]</t>
    </r>
  </si>
  <si>
    <r>
      <t>Activity</t>
    </r>
    <r>
      <rPr>
        <sz val="11"/>
        <color theme="1"/>
        <rFont val="Aptos Narrow"/>
        <family val="2"/>
        <scheme val="minor"/>
      </rPr>
      <t xml:space="preserve"> (com.google.android.libraries.social.licenses.LicenseMenuActivity) is not Protected.
[android:exported=true]</t>
    </r>
  </si>
  <si>
    <r>
      <t>Activity</t>
    </r>
    <r>
      <rPr>
        <sz val="11"/>
        <color theme="1"/>
        <rFont val="Aptos Narrow"/>
        <family val="2"/>
        <scheme val="minor"/>
      </rPr>
      <t xml:space="preserve"> (com.google.android.libraries.surveys.internal.view.SurveyActivity) is not Protected.
[android:exported=true]</t>
    </r>
  </si>
  <si>
    <r>
      <t>Activity-Alias</t>
    </r>
    <r>
      <rPr>
        <sz val="11"/>
        <color theme="1"/>
        <rFont val="Aptos Narrow"/>
        <family val="2"/>
        <scheme val="minor"/>
      </rPr>
      <t xml:space="preserve"> (com.google.android.apps.docs.drive.NotificationsCenterAliasActivity) is not Protected.
[android:exported=true]</t>
    </r>
  </si>
  <si>
    <r>
      <t>Activity-Alias</t>
    </r>
    <r>
      <rPr>
        <sz val="11"/>
        <color theme="1"/>
        <rFont val="Aptos Narrow"/>
        <family val="2"/>
        <scheme val="minor"/>
      </rPr>
      <t xml:space="preserve"> (com.google.android.apps.docs.app.NewMainProxyActivity) is not Protected.
[android:exported=true]</t>
    </r>
  </si>
  <si>
    <r>
      <t>Activity-Alias</t>
    </r>
    <r>
      <rPr>
        <sz val="11"/>
        <color theme="1"/>
        <rFont val="Aptos Narrow"/>
        <family val="2"/>
        <scheme val="minor"/>
      </rPr>
      <t xml:space="preserve"> (com.google.android.apps.docs.app.OpenSafUrlActivity) is not Protected.
[android:exported=true]</t>
    </r>
  </si>
  <si>
    <r>
      <t>Activity-Alias</t>
    </r>
    <r>
      <rPr>
        <sz val="11"/>
        <color theme="1"/>
        <rFont val="Aptos Narrow"/>
        <family val="2"/>
        <scheme val="minor"/>
      </rPr>
      <t xml:space="preserve"> (com.google.android.apps.docs.app.GetContentActivity) is not Protected.
[android:exported=true]</t>
    </r>
  </si>
  <si>
    <r>
      <t>Activity-Alias</t>
    </r>
    <r>
      <rPr>
        <sz val="11"/>
        <color theme="1"/>
        <rFont val="Aptos Narrow"/>
        <family val="2"/>
        <scheme val="minor"/>
      </rPr>
      <t xml:space="preserve"> (com.google.android.apps.docs.app.PickActivity) is not Protected.
[android:exported=true]</t>
    </r>
  </si>
  <si>
    <r>
      <t>Activity-Alias</t>
    </r>
    <r>
      <rPr>
        <sz val="11"/>
        <color theme="1"/>
        <rFont val="Aptos Narrow"/>
        <family val="2"/>
        <scheme val="minor"/>
      </rPr>
      <t xml:space="preserve"> (com.google.android.apps.docs.app.DocumentOpenerActivityProxy) is not Protected.
[android:exported=true]</t>
    </r>
  </si>
  <si>
    <r>
      <t>Activity-Alias</t>
    </r>
    <r>
      <rPr>
        <sz val="11"/>
        <color theme="1"/>
        <rFont val="Aptos Narrow"/>
        <family val="2"/>
        <scheme val="minor"/>
      </rPr>
      <t xml:space="preserve"> (com.google.android.apps.docs.openurl.OpenUrlActivity) is not Protected.
[android:exported=true]</t>
    </r>
  </si>
  <si>
    <r>
      <t>Activity-Alias</t>
    </r>
    <r>
      <rPr>
        <sz val="11"/>
        <color theme="1"/>
        <rFont val="Aptos Narrow"/>
        <family val="2"/>
        <scheme val="minor"/>
      </rPr>
      <t xml:space="preserve"> (com.google.android.apps.docs.openurl.DriveOpenUrlActivityAlias) is not Protected.
[android:exported=true]</t>
    </r>
  </si>
  <si>
    <r>
      <t>Activity-Alias</t>
    </r>
    <r>
      <rPr>
        <sz val="11"/>
        <color theme="1"/>
        <rFont val="Aptos Narrow"/>
        <family val="2"/>
        <scheme val="minor"/>
      </rPr>
      <t xml:space="preserve"> (com.google.android.apps.docs.openurl.KixOpenUrlActivityAlias) is not Protected.
[android:exported=true]</t>
    </r>
  </si>
  <si>
    <r>
      <t>Activity-Alias</t>
    </r>
    <r>
      <rPr>
        <sz val="11"/>
        <color theme="1"/>
        <rFont val="Aptos Narrow"/>
        <family val="2"/>
        <scheme val="minor"/>
      </rPr>
      <t xml:space="preserve"> (com.google.android.apps.docs.openurl.TrixOpenUrlActivityAlias) is not Protected.
[android:exported=true]</t>
    </r>
  </si>
  <si>
    <r>
      <t>Activity-Alias</t>
    </r>
    <r>
      <rPr>
        <sz val="11"/>
        <color theme="1"/>
        <rFont val="Aptos Narrow"/>
        <family val="2"/>
        <scheme val="minor"/>
      </rPr>
      <t xml:space="preserve"> (com.google.android.apps.docs.openurl.PunchOpenUrlActivityAlias) is not Protected.
[android:exported=true]</t>
    </r>
  </si>
  <si>
    <r>
      <t>Activity-Alias</t>
    </r>
    <r>
      <rPr>
        <sz val="11"/>
        <color theme="1"/>
        <rFont val="Aptos Narrow"/>
        <family val="2"/>
        <scheme val="minor"/>
      </rPr>
      <t xml:space="preserve"> (com.google.android.apps.docs.app.PaymentsActivity) is not Protected.
[android:exported=true]</t>
    </r>
  </si>
  <si>
    <r>
      <t>Activity-Alias</t>
    </r>
    <r>
      <rPr>
        <sz val="11"/>
        <color theme="1"/>
        <rFont val="Aptos Narrow"/>
        <family val="2"/>
        <scheme val="minor"/>
      </rPr>
      <t xml:space="preserve"> (com.google.android.apps.docs.androidshortcuts.CreateShortcutActivity) is not Protected.
[android:exported=true]</t>
    </r>
  </si>
  <si>
    <r>
      <t>Activity-Alias</t>
    </r>
    <r>
      <rPr>
        <sz val="11"/>
        <color theme="1"/>
        <rFont val="Aptos Narrow"/>
        <family val="2"/>
        <scheme val="minor"/>
      </rPr>
      <t xml:space="preserve"> (com.google.android.apps.docs.androidshortcuts.CreateDocumentScanShortcutActivity) is not Protected.
[android:exported=true]</t>
    </r>
  </si>
  <si>
    <r>
      <t>Activity-Alias</t>
    </r>
    <r>
      <rPr>
        <sz val="11"/>
        <color theme="1"/>
        <rFont val="Aptos Narrow"/>
        <family val="2"/>
        <scheme val="minor"/>
      </rPr>
      <t xml:space="preserve"> (com.google.android.apps.docs.shortcut.ScanToDriveActivity) is not Protected.
[android:exported=true]</t>
    </r>
  </si>
  <si>
    <r>
      <t>Activity-Alias</t>
    </r>
    <r>
      <rPr>
        <sz val="11"/>
        <color theme="1"/>
        <rFont val="Aptos Narrow"/>
        <family val="2"/>
        <scheme val="minor"/>
      </rPr>
      <t xml:space="preserve"> (com.google.android.apps.docs.androidshortcuts.ScanToDriveActivity) is not Protected.
[android:exported=true]</t>
    </r>
  </si>
  <si>
    <r>
      <t>Activity-Alias</t>
    </r>
    <r>
      <rPr>
        <sz val="11"/>
        <color theme="1"/>
        <rFont val="Aptos Narrow"/>
        <family val="2"/>
        <scheme val="minor"/>
      </rPr>
      <t xml:space="preserve"> (com.google.android.apps.docs.app.detailpanel.DetailActivity) is not Protected.
[android:exported=true]</t>
    </r>
  </si>
  <si>
    <r>
      <t>Activity-Alias</t>
    </r>
    <r>
      <rPr>
        <sz val="11"/>
        <color theme="1"/>
        <rFont val="Aptos Narrow"/>
        <family val="2"/>
        <scheme val="minor"/>
      </rPr>
      <t xml:space="preserve"> (com.google.android.apps.docs.GlobalSearch) is Protected by a permission, but the protection level of the permission should be checked.</t>
    </r>
    <r>
      <rPr>
        <b/>
        <sz val="11"/>
        <color theme="1"/>
        <rFont val="Aptos Narrow"/>
        <family val="2"/>
        <scheme val="minor"/>
      </rPr>
      <t xml:space="preserve">
Permission: </t>
    </r>
    <r>
      <rPr>
        <sz val="11"/>
        <color theme="1"/>
        <rFont val="Aptos Narrow"/>
        <family val="2"/>
        <scheme val="minor"/>
      </rPr>
      <t>android.permission.GLOBAL_SEARCH
[android:exported=true]</t>
    </r>
  </si>
  <si>
    <t xml:space="preserve">An Activity-Alias is found to be shared with other apps on the device therefore leaving it accessible to any other application on the device. It is protected by a permission which is not defined in the analysed application. As a result, the protection level of the permission should be checked where it is defined. If it is set to normal or dangerous, a malicious application can request and obtain the permission and interact with the component. If it is set to signature, only applications signed with the same certificate can obtain the permission. </t>
  </si>
  <si>
    <t>TaskAffinity is set for activity
(com.google.android.apps.docs.print.PrintActivity)</t>
  </si>
  <si>
    <t>If taskAffinity is set, then other application could read the Intents sent to Activities belonging to another task. Always use the default setting keeping the affinity as the package name in order to prevent sensitive information inside sent or received Intents from being read by another application.</t>
  </si>
  <si>
    <t>Clear text traffic is Enabled For App
[android:usesCleartextTraffic=true]</t>
  </si>
  <si>
    <t>The app intends to use cleartext network traffic, such as cleartext HTTP, FTP stacks, DownloadManager, and MediaPlayer. The default value for apps that target API level 27 or lower is "true". Apps that target API level 28 or higher default to "false". The key reason for avoiding cleartext traffic is the lack of confidentiality, authenticity, and protections against tampering; a network attacker can eavesdrop on transmitted data and also modify it without being detected.</t>
  </si>
  <si>
    <t>App has a Network Security Configuration
[android:networkSecurityConfig=@xml/network_security_config]</t>
  </si>
  <si>
    <t>App can be installed on a vulnerable upatched Android version
Android 6.0-6.0.1, [minSdk=23]</t>
  </si>
  <si>
    <t xml:space="preserve"> his application can be installed on an older version of android that has multiple unfixed vulnerabilities. These devices won't receive reasonable security updates from Google. Support an Android version =&gt; 10, API 29 to receive reasonable security updates. </t>
  </si>
  <si>
    <t>Application Data can be Backed up
[android:allowBackup=true]</t>
  </si>
  <si>
    <r>
      <t>Broadcast Receiver</t>
    </r>
    <r>
      <rPr>
        <sz val="11"/>
        <color theme="1"/>
        <rFont val="Aptos Narrow"/>
        <family val="2"/>
        <scheme val="minor"/>
      </rPr>
      <t xml:space="preserve"> (com.google.android.libraries.geo.mapcore.internal.prefetch.background.TilePrefetchBroadcastReceiver) is Protected by a permission.</t>
    </r>
    <r>
      <rPr>
        <b/>
        <sz val="11"/>
        <color theme="1"/>
        <rFont val="Aptos Narrow"/>
        <family val="2"/>
        <scheme val="minor"/>
      </rPr>
      <t xml:space="preserve">
Permission: </t>
    </r>
    <r>
      <rPr>
        <sz val="11"/>
        <color theme="1"/>
        <rFont val="Aptos Narrow"/>
        <family val="2"/>
        <scheme val="minor"/>
      </rPr>
      <t>com.google.android.apps.maps.permission.PREFETCH</t>
    </r>
    <r>
      <rPr>
        <b/>
        <sz val="11"/>
        <color theme="1"/>
        <rFont val="Aptos Narrow"/>
        <family val="2"/>
        <scheme val="minor"/>
      </rPr>
      <t xml:space="preserve">
protectionLevel: </t>
    </r>
    <r>
      <rPr>
        <sz val="11"/>
        <color theme="1"/>
        <rFont val="Aptos Narrow"/>
        <family val="2"/>
        <scheme val="minor"/>
      </rPr>
      <t>signature
[android:exported=true]</t>
    </r>
  </si>
  <si>
    <t xml:space="preserve">A Broadcast Receiver is found to be exported, but is protected by permission. </t>
  </si>
  <si>
    <r>
      <t>Broadcast Receiver</t>
    </r>
    <r>
      <rPr>
        <sz val="11"/>
        <color theme="1"/>
        <rFont val="Aptos Narrow"/>
        <family val="2"/>
        <scheme val="minor"/>
      </rPr>
      <t xml:space="preserve"> (com.google.android.apps.gmm.backup.GmmBackupBroadcastReceiver) is not Protected.
[android:exported=true]</t>
    </r>
  </si>
  <si>
    <r>
      <t>Broadcast Receiver</t>
    </r>
    <r>
      <rPr>
        <sz val="11"/>
        <color theme="1"/>
        <rFont val="Aptos Narrow"/>
        <family val="2"/>
        <scheme val="minor"/>
      </rPr>
      <t xml:space="preserve"> (com.google.android.apps.gmm.cloudmessage.chime.ChimeCloudMessageReceiver) is not Protected.
[android:exported=true]</t>
    </r>
  </si>
  <si>
    <r>
      <t>Broadcast Receiver</t>
    </r>
    <r>
      <rPr>
        <sz val="11"/>
        <color theme="1"/>
        <rFont val="Aptos Narrow"/>
        <family val="2"/>
        <scheme val="minor"/>
      </rPr>
      <t xml:space="preserve"> (com.google.android.apps.gmm.cloudmessage.CloudMessageBroadcastReceiver) is not Protected.
[android:exported=true]</t>
    </r>
  </si>
  <si>
    <r>
      <t>Broadcast Receiver</t>
    </r>
    <r>
      <rPr>
        <sz val="11"/>
        <color theme="1"/>
        <rFont val="Aptos Narrow"/>
        <family val="2"/>
        <scheme val="minor"/>
      </rPr>
      <t xml:space="preserve"> (com.google.android.apps.gmm.geofence.GeofenceBroadcastReceiver) is not Protected.
[android:exported=true]</t>
    </r>
  </si>
  <si>
    <r>
      <t>Broadcast Receiver</t>
    </r>
    <r>
      <rPr>
        <sz val="11"/>
        <color theme="1"/>
        <rFont val="Aptos Narrow"/>
        <family val="2"/>
        <scheme val="minor"/>
      </rPr>
      <t xml:space="preserve"> (com.google.android.apps.gmm.locationsharing.reporting.RestartDetectionBroadcastReceiver) is not Protected.
[android:exported=true]</t>
    </r>
  </si>
  <si>
    <r>
      <t>Broadcast Receiver</t>
    </r>
    <r>
      <rPr>
        <sz val="11"/>
        <color theme="1"/>
        <rFont val="Aptos Narrow"/>
        <family val="2"/>
        <scheme val="minor"/>
      </rPr>
      <t xml:space="preserve"> (com.google.android.apps.gmm.locationsharing.usr.LocationAvailabilityChecker$LocationProvidersChangedBroadcastReceiver) is not Protected.
[android:exported=true]</t>
    </r>
  </si>
  <si>
    <r>
      <t>Broadcast Receiver</t>
    </r>
    <r>
      <rPr>
        <sz val="11"/>
        <color theme="1"/>
        <rFont val="Aptos Narrow"/>
        <family val="2"/>
        <scheme val="minor"/>
      </rPr>
      <t xml:space="preserve"> (com.google.android.apps.gmm.locationsharing.usr.NetworkAvailabilityChecker$ConnectivityChangedBroadcastReceiver) is not Protected.
[android:exported=true]</t>
    </r>
  </si>
  <si>
    <r>
      <t>Broadcast Receiver</t>
    </r>
    <r>
      <rPr>
        <sz val="11"/>
        <color theme="1"/>
        <rFont val="Aptos Narrow"/>
        <family val="2"/>
        <scheme val="minor"/>
      </rPr>
      <t xml:space="preserve"> (com.google.android.apps.gmm.navigation.service.detection.StartDetectionReceiver) is not Protected.
[android:exported=true]</t>
    </r>
  </si>
  <si>
    <r>
      <t>Broadcast Receiver</t>
    </r>
    <r>
      <rPr>
        <sz val="11"/>
        <color theme="1"/>
        <rFont val="Aptos Narrow"/>
        <family val="2"/>
        <scheme val="minor"/>
      </rPr>
      <t xml:space="preserve"> (com.google.android.apps.gmm.notification.channels.NotificationChannelBroadcastReceiver) is not Protected.
[android:exported=true]</t>
    </r>
  </si>
  <si>
    <r>
      <t>Broadcast Receiver</t>
    </r>
    <r>
      <rPr>
        <sz val="11"/>
        <color theme="1"/>
        <rFont val="Aptos Narrow"/>
        <family val="2"/>
        <scheme val="minor"/>
      </rPr>
      <t xml:space="preserve"> (com.google.android.apps.gmm.notification.log.NotificationBlockStateReceiver) is not Protected.
[android:exported=true]</t>
    </r>
  </si>
  <si>
    <r>
      <t>Broadcast Receiver</t>
    </r>
    <r>
      <rPr>
        <sz val="11"/>
        <color theme="1"/>
        <rFont val="Aptos Narrow"/>
        <family val="2"/>
        <scheme val="minor"/>
      </rPr>
      <t xml:space="preserve"> (com.google.android.apps.gmm.offline.update.StartAutoUpdatesCheckingReceiver) is not Protected.
[android:exported=true]</t>
    </r>
  </si>
  <si>
    <r>
      <t>Broadcast Receiver</t>
    </r>
    <r>
      <rPr>
        <sz val="11"/>
        <color theme="1"/>
        <rFont val="Aptos Narrow"/>
        <family val="2"/>
        <scheme val="minor"/>
      </rPr>
      <t xml:space="preserve"> (com.google.android.apps.gmm.parkinglocation.ParkingLocationNotificationReceiver) is not Protected.
[android:exported=true]</t>
    </r>
  </si>
  <si>
    <r>
      <t>Broadcast Receiver</t>
    </r>
    <r>
      <rPr>
        <sz val="11"/>
        <color theme="1"/>
        <rFont val="Aptos Narrow"/>
        <family val="2"/>
        <scheme val="minor"/>
      </rPr>
      <t xml:space="preserve"> (com.google.android.apps.gmm.reportaproblem.common.service.DismissNotificationBroadcastReceiver) is not Protected.
[android:exported=true]</t>
    </r>
  </si>
  <si>
    <r>
      <t>Broadcast Receiver</t>
    </r>
    <r>
      <rPr>
        <sz val="11"/>
        <color theme="1"/>
        <rFont val="Aptos Narrow"/>
        <family val="2"/>
        <scheme val="minor"/>
      </rPr>
      <t xml:space="preserve"> (com.google.android.apps.gmm.traffic.notification.service.AreaTrafficNotificationGeofenceReceiver) is not Protected.
[android:exported=true]</t>
    </r>
  </si>
  <si>
    <r>
      <t>Broadcast Receiver</t>
    </r>
    <r>
      <rPr>
        <sz val="11"/>
        <color theme="1"/>
        <rFont val="Aptos Narrow"/>
        <family val="2"/>
        <scheme val="minor"/>
      </rPr>
      <t xml:space="preserve"> (com.google.android.apps.gmm.transit.TransitStationBroadcastReceiver) is not Protected.
[android:exported=true]</t>
    </r>
  </si>
  <si>
    <r>
      <t>Broadcast Receiver</t>
    </r>
    <r>
      <rPr>
        <sz val="11"/>
        <color theme="1"/>
        <rFont val="Aptos Narrow"/>
        <family val="2"/>
        <scheme val="minor"/>
      </rPr>
      <t xml:space="preserve"> (com.google.android.apps.gmm.ugc.phototaken.StartPhotoTakenNotifierServiceReceiver) is not Protected.
[android:exported=true]</t>
    </r>
  </si>
  <si>
    <r>
      <t>Broadcast Receiver</t>
    </r>
    <r>
      <rPr>
        <sz val="11"/>
        <color theme="1"/>
        <rFont val="Aptos Narrow"/>
        <family val="2"/>
        <scheme val="minor"/>
      </rPr>
      <t xml:space="preserve"> (com.google.android.apps.gmm.ugc.tasks.nearby.UgcTasksNearbyBroadcastReceiver) is not Protected.
[android:exported=true]</t>
    </r>
  </si>
  <si>
    <r>
      <t>Broadcast Receiver</t>
    </r>
    <r>
      <rPr>
        <sz val="11"/>
        <color theme="1"/>
        <rFont val="Aptos Narrow"/>
        <family val="2"/>
        <scheme val="minor"/>
      </rPr>
      <t xml:space="preserve"> (com.google.android.libraries.social.peoplekit.thirdparty.viewcontrollers.ThirdPartyReceiver) is not Protected.
[android:exported=true]</t>
    </r>
  </si>
  <si>
    <r>
      <t>Broadcast Receiver</t>
    </r>
    <r>
      <rPr>
        <sz val="11"/>
        <color theme="1"/>
        <rFont val="Aptos Narrow"/>
        <family val="2"/>
        <scheme val="minor"/>
      </rPr>
      <t xml:space="preserve"> (androidx.work.impl.diagnostics.DiagnosticsReceiver) is Protected by a permission, but the protection level of the permission should be checked.</t>
    </r>
    <r>
      <rPr>
        <b/>
        <sz val="11"/>
        <color theme="1"/>
        <rFont val="Aptos Narrow"/>
        <family val="2"/>
        <scheme val="minor"/>
      </rPr>
      <t xml:space="preserve">
Permission: </t>
    </r>
    <r>
      <rPr>
        <sz val="11"/>
        <color theme="1"/>
        <rFont val="Aptos Narrow"/>
        <family val="2"/>
        <scheme val="minor"/>
      </rPr>
      <t>android.permission.DUMP
[android:exported=true]</t>
    </r>
  </si>
  <si>
    <r>
      <t>Broadcast Receiver</t>
    </r>
    <r>
      <rPr>
        <sz val="11"/>
        <color theme="1"/>
        <rFont val="Aptos Narrow"/>
        <family val="2"/>
        <scheme val="minor"/>
      </rPr>
      <t xml:space="preserve"> (com.google.android.apps.gmm.offline.appindex.OfflineAppIndexingReceiver) is Protected by a permission, but the protection level of the permission should be checked.</t>
    </r>
    <r>
      <rPr>
        <b/>
        <sz val="11"/>
        <color theme="1"/>
        <rFont val="Aptos Narrow"/>
        <family val="2"/>
        <scheme val="minor"/>
      </rPr>
      <t xml:space="preserve">
Permission: </t>
    </r>
    <r>
      <rPr>
        <sz val="11"/>
        <color theme="1"/>
        <rFont val="Aptos Narrow"/>
        <family val="2"/>
        <scheme val="minor"/>
      </rPr>
      <t>com.google.android.gms.permission.APPINDEXING
[android:exported=true]</t>
    </r>
  </si>
  <si>
    <r>
      <t>Broadcast Receiver</t>
    </r>
    <r>
      <rPr>
        <sz val="11"/>
        <color theme="1"/>
        <rFont val="Aptos Narrow"/>
        <family val="2"/>
        <scheme val="minor"/>
      </rPr>
      <t xml:space="preserve"> (com.google.android.apps.gmm.plugins.serverrecovery.PhenotypeServerRecoveryHandlerImpl) is Protected by a permission, but the protection level of the permission should be checked.</t>
    </r>
    <r>
      <rPr>
        <b/>
        <sz val="11"/>
        <color theme="1"/>
        <rFont val="Aptos Narrow"/>
        <family val="2"/>
        <scheme val="minor"/>
      </rPr>
      <t xml:space="preserve">
Permission: </t>
    </r>
    <r>
      <rPr>
        <sz val="11"/>
        <color theme="1"/>
        <rFont val="Aptos Narrow"/>
        <family val="2"/>
        <scheme val="minor"/>
      </rPr>
      <t>com.google.android.gms.permission.PHENOTYPE_UPDATE_BROADCAST
[android:exported=true]</t>
    </r>
  </si>
  <si>
    <r>
      <rPr>
        <b/>
        <sz val="11"/>
        <color rgb="FF000000"/>
        <rFont val="Aptos Narrow"/>
        <scheme val="minor"/>
      </rPr>
      <t xml:space="preserve">Service </t>
    </r>
    <r>
      <rPr>
        <sz val="11"/>
        <color rgb="FF000000"/>
        <rFont val="Aptos Narrow"/>
        <scheme val="minor"/>
      </rPr>
      <t xml:space="preserve">(com.google.android.apps.gmm.place.timeline.service.postvisitbadge.PostVisitBadgeService) is Protected by a permission.
</t>
    </r>
    <r>
      <rPr>
        <b/>
        <sz val="11"/>
        <color rgb="FF000000"/>
        <rFont val="Aptos Narrow"/>
        <scheme val="minor"/>
      </rPr>
      <t xml:space="preserve">Permission: </t>
    </r>
    <r>
      <rPr>
        <sz val="11"/>
        <color rgb="FF000000"/>
        <rFont val="Aptos Narrow"/>
        <scheme val="minor"/>
      </rPr>
      <t xml:space="preserve">com.google.android.apps.maps.permission.TIMELINE_POST_VISIT_BADGE
protectionLevel: signature
[android:exported=true] </t>
    </r>
  </si>
  <si>
    <t xml:space="preserve">A Service is found to be exported, but is protected by permission. </t>
  </si>
  <si>
    <r>
      <rPr>
        <b/>
        <sz val="11"/>
        <color rgb="FF000000"/>
        <rFont val="Aptos Narrow"/>
        <scheme val="minor"/>
      </rPr>
      <t>Service</t>
    </r>
    <r>
      <rPr>
        <sz val="11"/>
        <color rgb="FF000000"/>
        <rFont val="Aptos Narrow"/>
        <scheme val="minor"/>
      </rPr>
      <t xml:space="preserve"> (com.google.android.apps.gmm.car.androidauto.CarNavigationProviderService) is not Protected.
[android:exported=true]</t>
    </r>
  </si>
  <si>
    <r>
      <t>Service</t>
    </r>
    <r>
      <rPr>
        <sz val="11"/>
        <color theme="1"/>
        <rFont val="Aptos Narrow"/>
        <family val="2"/>
        <scheme val="minor"/>
      </rPr>
      <t xml:space="preserve"> (com.google.android.apps.gmm.car.GmmCarProjectionService) is not Protected.
[android:exported=true]</t>
    </r>
  </si>
  <si>
    <r>
      <t>Service</t>
    </r>
    <r>
      <rPr>
        <sz val="11"/>
        <color theme="1"/>
        <rFont val="Aptos Narrow"/>
        <family val="2"/>
        <scheme val="minor"/>
      </rPr>
      <t xml:space="preserve"> (com.google.android.apps.gmm.car.LimitedGmmCarProjectionService) is not Protected.
[android:exported=true]</t>
    </r>
  </si>
  <si>
    <r>
      <t>Service</t>
    </r>
    <r>
      <rPr>
        <sz val="11"/>
        <color theme="1"/>
        <rFont val="Aptos Narrow"/>
        <family val="2"/>
        <scheme val="minor"/>
      </rPr>
      <t xml:space="preserve"> (com.google.android.apps.gmm.car.projected.auxiliarymap.GmmCarAuxiliaryProjectionService) is not Protected.
[android:exported=true]</t>
    </r>
  </si>
  <si>
    <r>
      <t>Service</t>
    </r>
    <r>
      <rPr>
        <sz val="11"/>
        <color theme="1"/>
        <rFont val="Aptos Narrow"/>
        <family val="2"/>
        <scheme val="minor"/>
      </rPr>
      <t xml:space="preserve"> (com.google.android.apps.gmm.car.WidescreenWidgetLimitedGmmCarProjectionService) is not Protected.
[android:exported=true]</t>
    </r>
  </si>
  <si>
    <r>
      <t>Service</t>
    </r>
    <r>
      <rPr>
        <sz val="11"/>
        <color theme="1"/>
        <rFont val="Aptos Narrow"/>
        <family val="2"/>
        <scheme val="minor"/>
      </rPr>
      <t xml:space="preserve"> (com.google.android.apps.gmm.locationsharing.interprocess.impl.LocationSharingReportingService) is not Protected.
[android:exported=true]</t>
    </r>
  </si>
  <si>
    <r>
      <t>Service</t>
    </r>
    <r>
      <rPr>
        <sz val="11"/>
        <color theme="1"/>
        <rFont val="Aptos Narrow"/>
        <family val="2"/>
        <scheme val="minor"/>
      </rPr>
      <t xml:space="preserve"> (com.google.android.apps.gmm.wearable.GmmWearableListenerService) is not Protected.
[android:exported=true]</t>
    </r>
  </si>
  <si>
    <r>
      <t>Service</t>
    </r>
    <r>
      <rPr>
        <sz val="11"/>
        <color theme="1"/>
        <rFont val="Aptos Narrow"/>
        <family val="2"/>
        <scheme val="minor"/>
      </rPr>
      <t xml:space="preserve"> (androidx.work.impl.background.systemjob.SystemJobService) is Protected by a permission, but the protection level of the permission should be checked.</t>
    </r>
    <r>
      <rPr>
        <b/>
        <sz val="11"/>
        <color theme="1"/>
        <rFont val="Aptos Narrow"/>
        <family val="2"/>
        <scheme val="minor"/>
      </rPr>
      <t xml:space="preserve">
Permission: </t>
    </r>
    <r>
      <rPr>
        <sz val="11"/>
        <color theme="1"/>
        <rFont val="Aptos Narrow"/>
        <family val="2"/>
        <scheme val="minor"/>
      </rPr>
      <t>android.permission.BIND_JOB_SERVICE
[android:exported=true]</t>
    </r>
  </si>
  <si>
    <r>
      <t>Service</t>
    </r>
    <r>
      <rPr>
        <sz val="11"/>
        <color theme="1"/>
        <rFont val="Aptos Narrow"/>
        <family val="2"/>
        <scheme val="minor"/>
      </rPr>
      <t xml:space="preserve"> (com.google.android.apps.gmm.offline.update.OfflineAutoUpdateJobService) is Protected by a permission, but the protection level of the permission should be checked.</t>
    </r>
    <r>
      <rPr>
        <b/>
        <sz val="11"/>
        <color theme="1"/>
        <rFont val="Aptos Narrow"/>
        <family val="2"/>
        <scheme val="minor"/>
      </rPr>
      <t xml:space="preserve">
Permission: </t>
    </r>
    <r>
      <rPr>
        <sz val="11"/>
        <color theme="1"/>
        <rFont val="Aptos Narrow"/>
        <family val="2"/>
        <scheme val="minor"/>
      </rPr>
      <t>android.permission.BIND_JOB_SERVICE
[android:exported=true]</t>
    </r>
  </si>
  <si>
    <r>
      <t>Service</t>
    </r>
    <r>
      <rPr>
        <sz val="11"/>
        <color theme="1"/>
        <rFont val="Aptos Narrow"/>
        <family val="2"/>
        <scheme val="minor"/>
      </rPr>
      <t xml:space="preserve"> (com.google.android.apps.gmm.ugc.phototaken.PhotoTakenObserverService) is Protected by a permission, but the protection level of the permission should be checked.</t>
    </r>
    <r>
      <rPr>
        <b/>
        <sz val="11"/>
        <color theme="1"/>
        <rFont val="Aptos Narrow"/>
        <family val="2"/>
        <scheme val="minor"/>
      </rPr>
      <t xml:space="preserve">
Permission: </t>
    </r>
    <r>
      <rPr>
        <sz val="11"/>
        <color theme="1"/>
        <rFont val="Aptos Narrow"/>
        <family val="2"/>
        <scheme val="minor"/>
      </rPr>
      <t>android.permission.BIND_JOB_SERVICE
[android:exported=true]</t>
    </r>
  </si>
  <si>
    <r>
      <t>Activity</t>
    </r>
    <r>
      <rPr>
        <sz val="11"/>
        <color theme="1"/>
        <rFont val="Aptos Narrow"/>
        <family val="2"/>
        <scheme val="minor"/>
      </rPr>
      <t xml:space="preserve"> (com.google.android.apps.gmm.car.projected.firstrun.GmmProjectedFirstRunActivity) is not Protected.
[android:exported=true]</t>
    </r>
  </si>
  <si>
    <r>
      <t>Activity</t>
    </r>
    <r>
      <rPr>
        <sz val="11"/>
        <color theme="1"/>
        <rFont val="Aptos Narrow"/>
        <family val="2"/>
        <scheme val="minor"/>
      </rPr>
      <t xml:space="preserve"> (com.google.android.apps.gmm.directions.appwidget.CreateDirectionsShortcutActivity) is not Protected.
[android:exported=true]</t>
    </r>
  </si>
  <si>
    <r>
      <t>Activity</t>
    </r>
    <r>
      <rPr>
        <sz val="11"/>
        <color theme="1"/>
        <rFont val="Aptos Narrow"/>
        <family val="2"/>
        <scheme val="minor"/>
      </rPr>
      <t xml:space="preserve"> (com.google.android.apps.gmm.locationsharing.widget.LocationSharingCreateShortcutActivity) is not Protected.
[android:exported=true]</t>
    </r>
  </si>
  <si>
    <r>
      <t>Activity</t>
    </r>
    <r>
      <rPr>
        <sz val="11"/>
        <color theme="1"/>
        <rFont val="Aptos Narrow"/>
        <family val="2"/>
        <scheme val="minor"/>
      </rPr>
      <t xml:space="preserve"> (com.google.android.apps.gmm.locationsharing.widget.SelectedPersonCreateShortcutActivity) is not Protected.
[android:exported=true]</t>
    </r>
  </si>
  <si>
    <r>
      <t>Activity</t>
    </r>
    <r>
      <rPr>
        <sz val="11"/>
        <color theme="1"/>
        <rFont val="Aptos Narrow"/>
        <family val="2"/>
        <scheme val="minor"/>
      </rPr>
      <t xml:space="preserve"> (com.google.android.apps.gmm.navigation.ui.freenav.shortcut.FreeNavCreateShortcutActivity) is not Protected.
[android:exported=true]</t>
    </r>
  </si>
  <si>
    <r>
      <t>Activity</t>
    </r>
    <r>
      <rPr>
        <sz val="11"/>
        <color theme="1"/>
        <rFont val="Aptos Narrow"/>
        <family val="2"/>
        <scheme val="minor"/>
      </rPr>
      <t xml:space="preserve"> (com.google.android.apps.gmm.traffic.shortcut.TrafficHubCreateShortcutActivity) is not Protected.
[android:exported=true]</t>
    </r>
  </si>
  <si>
    <r>
      <t>Activity</t>
    </r>
    <r>
      <rPr>
        <sz val="11"/>
        <color theme="1"/>
        <rFont val="Aptos Narrow"/>
        <family val="2"/>
        <scheme val="minor"/>
      </rPr>
      <t xml:space="preserve"> (com.spotify.sdk.android.authentication.AuthCallbackActivity) is not Protected.
[android:exported=true]</t>
    </r>
  </si>
  <si>
    <r>
      <t>Activity-Alias</t>
    </r>
    <r>
      <rPr>
        <sz val="11"/>
        <color theme="1"/>
        <rFont val="Aptos Narrow"/>
        <family val="2"/>
        <scheme val="minor"/>
      </rPr>
      <t xml:space="preserve"> (com.google.android.apps.gmm.car.firstrun.GmmProjectedFirstRunActivity) is not Protected.
[android:exported=true]</t>
    </r>
  </si>
  <si>
    <r>
      <t>Activity-Alias</t>
    </r>
    <r>
      <rPr>
        <sz val="11"/>
        <color theme="1"/>
        <rFont val="Aptos Narrow"/>
        <family val="2"/>
        <scheme val="minor"/>
      </rPr>
      <t xml:space="preserve"> (com.google.android.apps.maps.LocationSharesForPersonalSafetyShortcutActivity) is not Protected.
[android:exported=true]</t>
    </r>
  </si>
  <si>
    <r>
      <t>Activity-Alias</t>
    </r>
    <r>
      <rPr>
        <sz val="11"/>
        <color theme="1"/>
        <rFont val="Aptos Narrow"/>
        <family val="2"/>
        <scheme val="minor"/>
      </rPr>
      <t xml:space="preserve"> (com.google.android.apps.maps.LocationShareShortcutActivity) is not Protected.
[android:exported=true]</t>
    </r>
  </si>
  <si>
    <r>
      <t>Activity-Alias</t>
    </r>
    <r>
      <rPr>
        <sz val="11"/>
        <color theme="1"/>
        <rFont val="Aptos Narrow"/>
        <family val="2"/>
        <scheme val="minor"/>
      </rPr>
      <t xml:space="preserve"> (com.google.android.apps.maps.ShowSearchAlongRouteActivity) is not Protected.
[android:exported=true]</t>
    </r>
  </si>
  <si>
    <r>
      <t>Activity-Alias</t>
    </r>
    <r>
      <rPr>
        <sz val="11"/>
        <color theme="1"/>
        <rFont val="Aptos Narrow"/>
        <family val="2"/>
        <scheme val="minor"/>
      </rPr>
      <t xml:space="preserve"> (com.google.android.apps.maps.ShowSharedLocationsScreenActivity) is not Protected.
[android:exported=true]</t>
    </r>
  </si>
  <si>
    <r>
      <t>Activity-Alias</t>
    </r>
    <r>
      <rPr>
        <sz val="11"/>
        <color theme="1"/>
        <rFont val="Aptos Narrow"/>
        <family val="2"/>
        <scheme val="minor"/>
      </rPr>
      <t xml:space="preserve"> (com.google.android.apps.maps.TrafficHubActivity) is not Protected.
[android:exported=true]</t>
    </r>
  </si>
  <si>
    <r>
      <t>Activity-Alias</t>
    </r>
    <r>
      <rPr>
        <sz val="11"/>
        <color theme="1"/>
        <rFont val="Aptos Narrow"/>
        <family val="2"/>
        <scheme val="minor"/>
      </rPr>
      <t xml:space="preserve"> (com.google.android.apps.maps.TransitSchematicMapActivity) is not Protected.
[android:exported=true]</t>
    </r>
  </si>
  <si>
    <r>
      <t>Activity-Alias</t>
    </r>
    <r>
      <rPr>
        <sz val="11"/>
        <color theme="1"/>
        <rFont val="Aptos Narrow"/>
        <family val="2"/>
        <scheme val="minor"/>
      </rPr>
      <t xml:space="preserve"> (com.google.android.apps.maps.TransitStationActivity) is not Protected.
[android:exported=true]</t>
    </r>
  </si>
  <si>
    <r>
      <t>Activity-Alias</t>
    </r>
    <r>
      <rPr>
        <sz val="11"/>
        <color theme="1"/>
        <rFont val="Aptos Narrow"/>
        <family val="2"/>
        <scheme val="minor"/>
      </rPr>
      <t xml:space="preserve"> (com.google.android.maps.driveabout.app.DestinationActivity) is not Protected.
[android:exported=true]</t>
    </r>
  </si>
  <si>
    <r>
      <t>Activity-Alias</t>
    </r>
    <r>
      <rPr>
        <sz val="11"/>
        <color theme="1"/>
        <rFont val="Aptos Narrow"/>
        <family val="2"/>
        <scheme val="minor"/>
      </rPr>
      <t xml:space="preserve"> (com.google.android.maps.driveabout.app.NavigationActivity) is not Protected.
[android:exported=true]</t>
    </r>
  </si>
  <si>
    <r>
      <t>Activity-Alias</t>
    </r>
    <r>
      <rPr>
        <sz val="11"/>
        <color theme="1"/>
        <rFont val="Aptos Narrow"/>
        <family val="2"/>
        <scheme val="minor"/>
      </rPr>
      <t xml:space="preserve"> (com.google.android.maps.PlacesActivity) is not Protected.
[android:exported=true]</t>
    </r>
  </si>
  <si>
    <t xml:space="preserve">Clear text traffic is Enabled For App
[android:usesCleartextTraffic=true] </t>
  </si>
  <si>
    <t xml:space="preserve">The app intends to use cleartext network traffic, such as cleartext HTTP, FTP stacks, DownloadManager, and MediaPlayer. The default value for apps that target API level 27 or lower is "true". Apps that target API level 28 or higher default to "false". The key reason for avoiding cleartext traffic is the lack of confidentiality, authenticity, and protections against tampering; a network attacker can eavesdrop on transmitted data and also modify it without being detected. </t>
  </si>
  <si>
    <r>
      <t>Broadcast Receiver</t>
    </r>
    <r>
      <rPr>
        <sz val="11"/>
        <color theme="1"/>
        <rFont val="Aptos Narrow"/>
        <family val="2"/>
        <scheme val="minor"/>
      </rPr>
      <t xml:space="preserve"> (com.google.android.apps.photos.account.full.RefreshAccountsReceiver) is not Protected.
[android:exported=true]</t>
    </r>
  </si>
  <si>
    <t>A Broadcast Receiver is found to be shared with other apps on the device therefore leaving it accessible to any other application on the device.</t>
  </si>
  <si>
    <r>
      <t>Broadcast Receiver</t>
    </r>
    <r>
      <rPr>
        <sz val="11"/>
        <color theme="1"/>
        <rFont val="Aptos Narrow"/>
        <family val="2"/>
        <scheme val="minor"/>
      </rPr>
      <t xml:space="preserve"> (com.google.android.apps.photos.actionqueue.impl.SystemReceiver) is not Protected.
[android:exported=true]</t>
    </r>
  </si>
  <si>
    <r>
      <t>Broadcast Receiver</t>
    </r>
    <r>
      <rPr>
        <sz val="11"/>
        <color theme="1"/>
        <rFont val="Aptos Narrow"/>
        <family val="2"/>
        <scheme val="minor"/>
      </rPr>
      <t xml:space="preserve"> (com.google.android.apps.photos.analytics.install.InstallReceiver) is not Protected.
[android:exported=true]</t>
    </r>
  </si>
  <si>
    <r>
      <t>Broadcast Receiver</t>
    </r>
    <r>
      <rPr>
        <sz val="11"/>
        <color theme="1"/>
        <rFont val="Aptos Narrow"/>
        <family val="2"/>
        <scheme val="minor"/>
      </rPr>
      <t xml:space="preserve"> (com.google.android.apps.photos.dbprocessor.impl.DatabaseProcessorReceiver) is not Protected.
[android:exported=true]</t>
    </r>
  </si>
  <si>
    <r>
      <t>Broadcast Receiver</t>
    </r>
    <r>
      <rPr>
        <sz val="11"/>
        <color theme="1"/>
        <rFont val="Aptos Narrow"/>
        <family val="2"/>
        <scheme val="minor"/>
      </rPr>
      <t xml:space="preserve"> (com.google.android.apps.photos.devicemanagement.service.DeviceManagementReceiver) is not Protected.
[android:exported=true]</t>
    </r>
  </si>
  <si>
    <r>
      <t>Broadcast Receiver</t>
    </r>
    <r>
      <rPr>
        <sz val="11"/>
        <color theme="1"/>
        <rFont val="Aptos Narrow"/>
        <family val="2"/>
        <scheme val="minor"/>
      </rPr>
      <t xml:space="preserve"> (com.google.android.apps.photos.diskcache.cacheresize.CacheResizeReceiver) is not Protected.
[android:exported=true]</t>
    </r>
  </si>
  <si>
    <r>
      <t>Broadcast Receiver</t>
    </r>
    <r>
      <rPr>
        <sz val="11"/>
        <color theme="1"/>
        <rFont val="Aptos Narrow"/>
        <family val="2"/>
        <scheme val="minor"/>
      </rPr>
      <t xml:space="preserve"> (com.google.android.apps.photos.experiments.phenotype.full.PhenotypeUpdateBroadcastReceiver) is not Protected.
[android:exported=true]</t>
    </r>
  </si>
  <si>
    <r>
      <t>Broadcast Receiver</t>
    </r>
    <r>
      <rPr>
        <sz val="11"/>
        <color theme="1"/>
        <rFont val="Aptos Narrow"/>
        <family val="2"/>
        <scheme val="minor"/>
      </rPr>
      <t xml:space="preserve"> (com.google.android.apps.photos.jobqueue.JobServiceBroadcastReceiver) is not Protected.
[android:exported=true]</t>
    </r>
  </si>
  <si>
    <r>
      <t>Broadcast Receiver</t>
    </r>
    <r>
      <rPr>
        <sz val="11"/>
        <color theme="1"/>
        <rFont val="Aptos Narrow"/>
        <family val="2"/>
        <scheme val="minor"/>
      </rPr>
      <t xml:space="preserve"> (com.google.android.apps.photos.localization.LocaleChangedReceiver) is not Protected.
[android:exported=true]</t>
    </r>
  </si>
  <si>
    <r>
      <t>Broadcast Receiver</t>
    </r>
    <r>
      <rPr>
        <sz val="11"/>
        <color theme="1"/>
        <rFont val="Aptos Narrow"/>
        <family val="2"/>
        <scheme val="minor"/>
      </rPr>
      <t xml:space="preserve"> (com.google.android.apps.photos.metasync.periodic.PackageUpdatedReceiver) is not Protected.
[android:exported=true]</t>
    </r>
  </si>
  <si>
    <r>
      <t>Broadcast Receiver</t>
    </r>
    <r>
      <rPr>
        <sz val="11"/>
        <color theme="1"/>
        <rFont val="Aptos Narrow"/>
        <family val="2"/>
        <scheme val="minor"/>
      </rPr>
      <t xml:space="preserve"> (com.google.android.apps.photos.pixel.offer.full.PixelOfferReceiver) is not Protected.
[android:exported=true]</t>
    </r>
  </si>
  <si>
    <r>
      <t>Broadcast Receiver</t>
    </r>
    <r>
      <rPr>
        <sz val="11"/>
        <color theme="1"/>
        <rFont val="Aptos Narrow"/>
        <family val="2"/>
        <scheme val="minor"/>
      </rPr>
      <t xml:space="preserve"> (com.google.android.apps.photos.restore.service.RestoreRestartReceiver) is not Protected.
[android:exported=true]</t>
    </r>
  </si>
  <si>
    <r>
      <t>Broadcast Receiver</t>
    </r>
    <r>
      <rPr>
        <sz val="11"/>
        <color theme="1"/>
        <rFont val="Aptos Narrow"/>
        <family val="2"/>
        <scheme val="minor"/>
      </rPr>
      <t xml:space="preserve"> (com.google.android.apps.photos.scheduler.LpbjWorkSchedulerOnBroadcast) is not Protected.
[android:exported=true]</t>
    </r>
  </si>
  <si>
    <r>
      <t>Broadcast Receiver</t>
    </r>
    <r>
      <rPr>
        <sz val="11"/>
        <color theme="1"/>
        <rFont val="Aptos Narrow"/>
        <family val="2"/>
        <scheme val="minor"/>
      </rPr>
      <t xml:space="preserve"> (com.google.android.apps.photos.sdcard.envcache.ExternalStorageStateChangeBroadcastReceiver) is not Protected.
[android:exported=true]</t>
    </r>
  </si>
  <si>
    <r>
      <t>Broadcast Receiver</t>
    </r>
    <r>
      <rPr>
        <sz val="11"/>
        <color theme="1"/>
        <rFont val="Aptos Narrow"/>
        <family val="2"/>
        <scheme val="minor"/>
      </rPr>
      <t xml:space="preserve"> (com.google.android.libraries.social.jobscheduler.JobSchedulerOnPackageUpgrade) is not Protected.
[android:exported=true]</t>
    </r>
  </si>
  <si>
    <r>
      <t>Broadcast Receiver</t>
    </r>
    <r>
      <rPr>
        <sz val="11"/>
        <color theme="1"/>
        <rFont val="Aptos Narrow"/>
        <family val="2"/>
        <scheme val="minor"/>
      </rPr>
      <t xml:space="preserve"> (com.google.android.libraries.social.jobscheduler.JobSchedulerOnBootComplete) is not Protected.
[android:exported=true]</t>
    </r>
  </si>
  <si>
    <r>
      <t>Broadcast Receiver</t>
    </r>
    <r>
      <rPr>
        <sz val="11"/>
        <color theme="1"/>
        <rFont val="Aptos Narrow"/>
        <family val="2"/>
        <scheme val="minor"/>
      </rPr>
      <t xml:space="preserve"> (com.google.android.libraries.social.mediamonitor.MediaMonitor) is not Protected.
[android:exported=true]</t>
    </r>
  </si>
  <si>
    <r>
      <t>Broadcast Receiver</t>
    </r>
    <r>
      <rPr>
        <sz val="11"/>
        <color theme="1"/>
        <rFont val="Aptos Narrow"/>
        <family val="2"/>
        <scheme val="minor"/>
      </rPr>
      <t xml:space="preserve"> (com.google.android.libraries.social.mediamonitor.AlarmReceiver) is not Protected.
[android:exported=true]</t>
    </r>
  </si>
  <si>
    <r>
      <t>Broadcast Receiver</t>
    </r>
    <r>
      <rPr>
        <sz val="11"/>
        <color theme="1"/>
        <rFont val="Aptos Narrow"/>
        <family val="2"/>
        <scheme val="minor"/>
      </rPr>
      <t xml:space="preserve"> (com.google.android.libraries.social.mediastoresync.reset.impl.MediaStoreClearedReceiver) is not Protected.
[android:exported=true]</t>
    </r>
  </si>
  <si>
    <r>
      <t>Content Provider</t>
    </r>
    <r>
      <rPr>
        <sz val="11"/>
        <color theme="1"/>
        <rFont val="Aptos Narrow"/>
        <family val="2"/>
        <scheme val="minor"/>
      </rPr>
      <t xml:space="preserve"> (com.google.android.apps.photos.devicemanagement.contentprovider.FreeUpSpaceContentProvider) is not Protected.
[android:exported=true]</t>
    </r>
  </si>
  <si>
    <r>
      <t>Content Provider</t>
    </r>
    <r>
      <rPr>
        <sz val="11"/>
        <color theme="1"/>
        <rFont val="Aptos Narrow"/>
        <family val="2"/>
        <scheme val="minor"/>
      </rPr>
      <t xml:space="preserve"> (com.google.android.apps.photos.mars.contentprovider.impl.MarsStoreProvider) is not Protected.
[android:exported=true]</t>
    </r>
  </si>
  <si>
    <r>
      <t>Content Provider</t>
    </r>
    <r>
      <rPr>
        <sz val="11"/>
        <color theme="1"/>
        <rFont val="Aptos Narrow"/>
        <family val="2"/>
        <scheme val="minor"/>
      </rPr>
      <t xml:space="preserve"> (com.google.android.apps.photos.partnercontentprovider.PartnerContentProvider) is not Protected.
[android:exported=true]</t>
    </r>
  </si>
  <si>
    <r>
      <t>Content Provider</t>
    </r>
    <r>
      <rPr>
        <sz val="11"/>
        <color theme="1"/>
        <rFont val="Aptos Narrow"/>
        <family val="2"/>
        <scheme val="minor"/>
      </rPr>
      <t xml:space="preserve"> (com.google.android.apps.photos.photoprovider.PhotoProvider) is Protected by a permission, but the protection level of the permission should be checked.</t>
    </r>
    <r>
      <rPr>
        <b/>
        <sz val="11"/>
        <color theme="1"/>
        <rFont val="Aptos Narrow"/>
        <family val="2"/>
        <scheme val="minor"/>
      </rPr>
      <t xml:space="preserve">
Permission: </t>
    </r>
    <r>
      <rPr>
        <sz val="11"/>
        <color theme="1"/>
        <rFont val="Aptos Narrow"/>
        <family val="2"/>
        <scheme val="minor"/>
      </rPr>
      <t>android.permission.MANAGE_DOCUMENTS
[android:exported=true]</t>
    </r>
  </si>
  <si>
    <t xml:space="preserve">A Content Provider is found to be shared with other apps on the device therefore leaving it accessible to any other application on the device. It is protected by a permission which is not defined in the analysed application. As a result, the protection level of the permission should be checked where it is defined. If it is set to normal or dangerous, a malicious application can request and obtain the permission and interact with the component. If it is set to signature, only applications signed with the same certificate can obtain the permission. </t>
  </si>
  <si>
    <r>
      <t>Service</t>
    </r>
    <r>
      <rPr>
        <sz val="11"/>
        <color theme="1"/>
        <rFont val="Aptos Narrow"/>
        <family val="2"/>
        <scheme val="minor"/>
      </rPr>
      <t xml:space="preserve"> (com.google.android.apps.photos.backup.apiservice.PhotosBackupApiService) is not Protected.
[android:exported=true]</t>
    </r>
  </si>
  <si>
    <r>
      <t>Service</t>
    </r>
    <r>
      <rPr>
        <sz val="11"/>
        <color theme="1"/>
        <rFont val="Aptos Narrow"/>
        <family val="2"/>
        <scheme val="minor"/>
      </rPr>
      <t xml:space="preserve"> (com.google.android.apps.photos.backup.apiservice.PhotosCustomBackupApiService) is not Protected.
[android:exported=true]</t>
    </r>
  </si>
  <si>
    <r>
      <t>Service</t>
    </r>
    <r>
      <rPr>
        <sz val="11"/>
        <color theme="1"/>
        <rFont val="Aptos Narrow"/>
        <family val="2"/>
        <scheme val="minor"/>
      </rPr>
      <t xml:space="preserve"> (com.google.android.apps.photos.backup.apiservice.extensions.BackupExtensionsApiService) is not Protected.
[android:exported=true]</t>
    </r>
  </si>
  <si>
    <r>
      <t>Service</t>
    </r>
    <r>
      <rPr>
        <sz val="11"/>
        <color theme="1"/>
        <rFont val="Aptos Narrow"/>
        <family val="2"/>
        <scheme val="minor"/>
      </rPr>
      <t xml:space="preserve"> (com.google.android.apps.photos.cameraassistant.CameraAssistantService) is not Protected.
[android:exported=true]</t>
    </r>
  </si>
  <si>
    <r>
      <t>Service</t>
    </r>
    <r>
      <rPr>
        <sz val="11"/>
        <color theme="1"/>
        <rFont val="Aptos Narrow"/>
        <family val="2"/>
        <scheme val="minor"/>
      </rPr>
      <t xml:space="preserve"> (com.google.android.apps.photos.devicemanagement.overdrive.DeletionService) is not Protected.
[android:exported=true]</t>
    </r>
  </si>
  <si>
    <r>
      <t>Service</t>
    </r>
    <r>
      <rPr>
        <sz val="11"/>
        <color theme="1"/>
        <rFont val="Aptos Narrow"/>
        <family val="2"/>
        <scheme val="minor"/>
      </rPr>
      <t xml:space="preserve"> (com.google.android.apps.photos.restore.apiservice.PhotosRestoreApiService) is not Protected.
[android:exported=true]</t>
    </r>
  </si>
  <si>
    <r>
      <t>Service</t>
    </r>
    <r>
      <rPr>
        <sz val="11"/>
        <color theme="1"/>
        <rFont val="Aptos Narrow"/>
        <family val="2"/>
        <scheme val="minor"/>
      </rPr>
      <t xml:space="preserve"> (com.google.android.apps.photos.daydream.PhotosDreamService) is Protected by a permission, but the protection level of the permission should be checked.</t>
    </r>
    <r>
      <rPr>
        <b/>
        <sz val="11"/>
        <color theme="1"/>
        <rFont val="Aptos Narrow"/>
        <family val="2"/>
        <scheme val="minor"/>
      </rPr>
      <t xml:space="preserve">
Permission: </t>
    </r>
    <r>
      <rPr>
        <sz val="11"/>
        <color theme="1"/>
        <rFont val="Aptos Narrow"/>
        <family val="2"/>
        <scheme val="minor"/>
      </rPr>
      <t>android.permission.BIND_DREAM_SERVICE
[android:exported=true]</t>
    </r>
  </si>
  <si>
    <r>
      <t>Activity</t>
    </r>
    <r>
      <rPr>
        <sz val="11"/>
        <color theme="1"/>
        <rFont val="Aptos Narrow"/>
        <family val="2"/>
        <scheme val="minor"/>
      </rPr>
      <t xml:space="preserve"> (com.google.android.apps.photos.autobackup.datatransparency.DataTransparencyActivity) is not Protected.
[android:exported=true]</t>
    </r>
  </si>
  <si>
    <r>
      <t>Activity</t>
    </r>
    <r>
      <rPr>
        <sz val="11"/>
        <color theme="1"/>
        <rFont val="Aptos Narrow"/>
        <family val="2"/>
        <scheme val="minor"/>
      </rPr>
      <t xml:space="preserve"> (com.google.android.apps.photos.cloudstorage.ui.backupoptions.BackupOptionsActivity) is not Protected.
[android:exported=true]</t>
    </r>
  </si>
  <si>
    <r>
      <t>Activity</t>
    </r>
    <r>
      <rPr>
        <sz val="11"/>
        <color theme="1"/>
        <rFont val="Aptos Narrow"/>
        <family val="2"/>
        <scheme val="minor"/>
      </rPr>
      <t xml:space="preserve"> (com.google.android.apps.photos.create.movie.deeplink.ConceptMovieDeepLinkActivity) is not Protected.
[android:exported=true]</t>
    </r>
  </si>
  <si>
    <r>
      <t>Activity</t>
    </r>
    <r>
      <rPr>
        <sz val="11"/>
        <color theme="1"/>
        <rFont val="Aptos Narrow"/>
        <family val="2"/>
        <scheme val="minor"/>
      </rPr>
      <t xml:space="preserve"> (com.google.android.apps.photos.editor.intents.EditActivity) is not Protected.
[android:exported=true]</t>
    </r>
  </si>
  <si>
    <r>
      <t>Activity</t>
    </r>
    <r>
      <rPr>
        <sz val="11"/>
        <color theme="1"/>
        <rFont val="Aptos Narrow"/>
        <family val="2"/>
        <scheme val="minor"/>
      </rPr>
      <t xml:space="preserve"> (com.google.android.apps.photos.envelope.AlbumActivity) is not Protected.
[android:exported=true]</t>
    </r>
  </si>
  <si>
    <r>
      <t>Activity</t>
    </r>
    <r>
      <rPr>
        <sz val="11"/>
        <color theme="1"/>
        <rFont val="Aptos Narrow"/>
        <family val="2"/>
        <scheme val="minor"/>
      </rPr>
      <t xml:space="preserve"> (com.google.android.apps.photos.home.entrypoint.deeplink.HomeDeepLinkActivity) is not Protected.
[android:exported=true]</t>
    </r>
  </si>
  <si>
    <r>
      <t>Activity</t>
    </r>
    <r>
      <rPr>
        <sz val="11"/>
        <color theme="1"/>
        <rFont val="Aptos Narrow"/>
        <family val="2"/>
        <scheme val="minor"/>
      </rPr>
      <t xml:space="preserve"> (com.google.android.apps.photos.mars.review.impl.MarsGatewayActivity) is not Protected.
[android:exported=true]</t>
    </r>
  </si>
  <si>
    <r>
      <t>Activity</t>
    </r>
    <r>
      <rPr>
        <sz val="11"/>
        <color theme="1"/>
        <rFont val="Aptos Narrow"/>
        <family val="2"/>
        <scheme val="minor"/>
      </rPr>
      <t xml:space="preserve"> (com.google.android.apps.photos.pager.HostPhotoPagerActivity) is not Protected.
[android:exported=true]</t>
    </r>
  </si>
  <si>
    <r>
      <t>Activity</t>
    </r>
    <r>
      <rPr>
        <sz val="11"/>
        <color theme="1"/>
        <rFont val="Aptos Narrow"/>
        <family val="2"/>
        <scheme val="minor"/>
      </rPr>
      <t xml:space="preserve"> (com.google.android.apps.photos.picker.external.ExternalPickerActivity) is not Protected.
[android:exported=true]</t>
    </r>
  </si>
  <si>
    <r>
      <t>Activity</t>
    </r>
    <r>
      <rPr>
        <sz val="11"/>
        <color theme="1"/>
        <rFont val="Aptos Narrow"/>
        <family val="2"/>
        <scheme val="minor"/>
      </rPr>
      <t xml:space="preserve"> (com.google.android.apps.photos.search.guidedperson.GuidedPersonConfirmationActivity) is not Protected.
[android:exported=true]</t>
    </r>
  </si>
  <si>
    <r>
      <t>Activity</t>
    </r>
    <r>
      <rPr>
        <sz val="11"/>
        <color theme="1"/>
        <rFont val="Aptos Narrow"/>
        <family val="2"/>
        <scheme val="minor"/>
      </rPr>
      <t xml:space="preserve"> (com.google.android.apps.photos.search.guidedthings.GuidedThingsConfirmationActivity) is not Protected.
[android:exported=true]</t>
    </r>
  </si>
  <si>
    <r>
      <t>Activity</t>
    </r>
    <r>
      <rPr>
        <sz val="11"/>
        <color theme="1"/>
        <rFont val="Aptos Narrow"/>
        <family val="2"/>
        <scheme val="minor"/>
      </rPr>
      <t xml:space="preserve"> (com.google.android.apps.photos.search.SearchActivity) is not Protected.
[android:exported=true]</t>
    </r>
  </si>
  <si>
    <r>
      <t>Activity</t>
    </r>
    <r>
      <rPr>
        <sz val="11"/>
        <color theme="1"/>
        <rFont val="Aptos Narrow"/>
        <family val="2"/>
        <scheme val="minor"/>
      </rPr>
      <t xml:space="preserve"> (com.google.android.apps.photos.setwallpaper.SetWallpaperActivity) is not Protected.
[android:exported=true]</t>
    </r>
  </si>
  <si>
    <r>
      <t>Activity</t>
    </r>
    <r>
      <rPr>
        <sz val="11"/>
        <color theme="1"/>
        <rFont val="Aptos Narrow"/>
        <family val="2"/>
        <scheme val="minor"/>
      </rPr>
      <t xml:space="preserve"> (com.google.android.apps.photos.uploadtoalbum.UploadContentActivity) is not Protected.
[android:exported=true]</t>
    </r>
  </si>
  <si>
    <r>
      <t>Activity</t>
    </r>
    <r>
      <rPr>
        <sz val="11"/>
        <color theme="1"/>
        <rFont val="Aptos Narrow"/>
        <family val="2"/>
        <scheme val="minor"/>
      </rPr>
      <t xml:space="preserve"> (com.google.android.apps.photos.videoeditor.partner.PartnerVideoStabilizeEditActivity) is not Protected.
[android:exported=true]</t>
    </r>
  </si>
  <si>
    <r>
      <t>Activity</t>
    </r>
    <r>
      <rPr>
        <sz val="11"/>
        <color theme="1"/>
        <rFont val="Aptos Narrow"/>
        <family val="2"/>
        <scheme val="minor"/>
      </rPr>
      <t xml:space="preserve"> (com.google.android.apps.photos.vrviewer.v2.cardboard.CardboardActivity) is not Protected.
[android:exported=true]</t>
    </r>
  </si>
  <si>
    <r>
      <t>Activity</t>
    </r>
    <r>
      <rPr>
        <sz val="11"/>
        <color theme="1"/>
        <rFont val="Aptos Narrow"/>
        <family val="2"/>
        <scheme val="minor"/>
      </rPr>
      <t xml:space="preserve"> (com.google.android.libraries.social.debug.settings.TracingTokenQrCodeActivity) is not Protected.
[android:exported=true]</t>
    </r>
  </si>
  <si>
    <r>
      <t>Activity</t>
    </r>
    <r>
      <rPr>
        <sz val="11"/>
        <color theme="1"/>
        <rFont val="Aptos Narrow"/>
        <family val="2"/>
        <scheme val="minor"/>
      </rPr>
      <t xml:space="preserve"> (com.google.android.libraries.social.ingest.IngestActivity) is not Protected.
[android:exported=true]</t>
    </r>
  </si>
  <si>
    <r>
      <t>Activity-Alias</t>
    </r>
    <r>
      <rPr>
        <sz val="11"/>
        <color theme="1"/>
        <rFont val="Aptos Narrow"/>
        <family val="2"/>
        <scheme val="minor"/>
      </rPr>
      <t xml:space="preserve"> (com.google.android.apps.photos.autoadd.api.LiveAlbumCreationActivityAlias) is not Protected.
[android:exported=true]</t>
    </r>
  </si>
  <si>
    <r>
      <t>Activity-Alias</t>
    </r>
    <r>
      <rPr>
        <sz val="11"/>
        <color theme="1"/>
        <rFont val="Aptos Narrow"/>
        <family val="2"/>
        <scheme val="minor"/>
      </rPr>
      <t xml:space="preserve"> (com.google.android.apps.photos.create.movie.deeplink.ConceptMovieDeepLinkActivityAlias) is not Protected.
[android:exported=true]</t>
    </r>
  </si>
  <si>
    <r>
      <t>Activity-Alias</t>
    </r>
    <r>
      <rPr>
        <sz val="11"/>
        <color theme="1"/>
        <rFont val="Aptos Narrow"/>
        <family val="2"/>
        <scheme val="minor"/>
      </rPr>
      <t xml:space="preserve"> (com.google.android.apps.photos.editor.intents.EditVideoActivity) is not Protected.
[android:exported=true]</t>
    </r>
  </si>
  <si>
    <r>
      <t>Activity-Alias</t>
    </r>
    <r>
      <rPr>
        <sz val="11"/>
        <color theme="1"/>
        <rFont val="Aptos Narrow"/>
        <family val="2"/>
        <scheme val="minor"/>
      </rPr>
      <t xml:space="preserve"> (com.google.android.apps.photos.envelope.pullbasedsharing.deeplink.PullBasedSharingDeepLinkActivityAlias) is not Protected.
[android:exported=true]</t>
    </r>
  </si>
  <si>
    <r>
      <t>Activity-Alias</t>
    </r>
    <r>
      <rPr>
        <sz val="11"/>
        <color theme="1"/>
        <rFont val="Aptos Narrow"/>
        <family val="2"/>
        <scheme val="minor"/>
      </rPr>
      <t xml:space="preserve"> (com.google.android.apps.photos.home.HomeActivityAlias) is not Protected.
[android:exported=true]</t>
    </r>
  </si>
  <si>
    <r>
      <t>Activity-Alias</t>
    </r>
    <r>
      <rPr>
        <sz val="11"/>
        <color theme="1"/>
        <rFont val="Aptos Narrow"/>
        <family val="2"/>
        <scheme val="minor"/>
      </rPr>
      <t xml:space="preserve"> (com.google.android.apps.photos.partneraccount.receive.deeplink.PartnerSharingInvitationGatewayActivityAlias) is not Protected.
[android:exported=true]</t>
    </r>
  </si>
  <si>
    <r>
      <t>Activity-Alias</t>
    </r>
    <r>
      <rPr>
        <sz val="11"/>
        <color theme="1"/>
        <rFont val="Aptos Narrow"/>
        <family val="2"/>
        <scheme val="minor"/>
      </rPr>
      <t xml:space="preserve"> (com.google.android.apps.photos.photoframes.devices.deeplink.PhotoFrameDeviceDeepLinkActivityAlias) is not Protected.
[android:exported=true]</t>
    </r>
  </si>
  <si>
    <r>
      <t>Activity-Alias</t>
    </r>
    <r>
      <rPr>
        <sz val="11"/>
        <color theme="1"/>
        <rFont val="Aptos Narrow"/>
        <family val="2"/>
        <scheme val="minor"/>
      </rPr>
      <t xml:space="preserve"> (com.google.android.apps.photos.printingskus.deeplinks.PrintingDeepLinkGatewayActivityAlias) is not Protected.
[android:exported=true]</t>
    </r>
  </si>
  <si>
    <r>
      <t>Activity-Alias</t>
    </r>
    <r>
      <rPr>
        <sz val="11"/>
        <color theme="1"/>
        <rFont val="Aptos Narrow"/>
        <family val="2"/>
        <scheme val="minor"/>
      </rPr>
      <t xml:space="preserve"> (com.google.android.apps.photos.search.SearchActivityAlias) is not Protected.
[android:exported=true]</t>
    </r>
  </si>
  <si>
    <t>TaskAffinity is set for activity
(com.google.android.apps.photos.memories.notifications.MemoriesNotificationTrampolineActivity)</t>
  </si>
  <si>
    <t>TaskAffinity is set for activity
(com.google.android.apps.photos.permissions.accessmedialocation.AccessMediaLocationPermissionsCheckActivity)</t>
  </si>
  <si>
    <t>TaskAffinity is set for activity
(com.google.android.libraries.social.ingest.IngestActivity)</t>
  </si>
  <si>
    <t>App can be installed on a vulnerable upatched Android version
Android 5.0-5.0.2, [minSdk=21]</t>
  </si>
  <si>
    <r>
      <t>Broadcast Receiver</t>
    </r>
    <r>
      <rPr>
        <sz val="11"/>
        <color theme="1"/>
        <rFont val="Aptos Narrow"/>
        <family val="2"/>
        <scheme val="minor"/>
      </rPr>
      <t xml:space="preserve"> (com.google.android.libraries.youtube.player.ui.mediasession.MediaButtonIntentReceiverProvider$DefaultMediaButtonIntentReceiver) is not Protected.
[android:exported=true]</t>
    </r>
  </si>
  <si>
    <r>
      <t>Activity</t>
    </r>
    <r>
      <rPr>
        <sz val="11"/>
        <color theme="1"/>
        <rFont val="Aptos Narrow"/>
        <family val="2"/>
        <scheme val="minor"/>
      </rPr>
      <t xml:space="preserve"> (net.openid.appauth.RedirectUriReceiverActivity) is not Protected.
[android:exported=true]</t>
    </r>
  </si>
  <si>
    <r>
      <t>Activity</t>
    </r>
    <r>
      <rPr>
        <sz val="11"/>
        <color theme="1"/>
        <rFont val="Aptos Narrow"/>
        <family val="2"/>
        <scheme val="minor"/>
      </rPr>
      <t xml:space="preserve"> (com.google.android.youtube.api.StandalonePlayerActivity) is Protected by a permission, but the protection level of the permission should be checked.</t>
    </r>
    <r>
      <rPr>
        <b/>
        <sz val="11"/>
        <color theme="1"/>
        <rFont val="Aptos Narrow"/>
        <family val="2"/>
        <scheme val="minor"/>
      </rPr>
      <t xml:space="preserve">
Permission: </t>
    </r>
    <r>
      <rPr>
        <sz val="11"/>
        <color theme="1"/>
        <rFont val="Aptos Narrow"/>
        <family val="2"/>
        <scheme val="minor"/>
      </rPr>
      <t>android.permission.INTERNET
[android:exported=true]</t>
    </r>
  </si>
  <si>
    <r>
      <t>Service</t>
    </r>
    <r>
      <rPr>
        <sz val="11"/>
        <color theme="1"/>
        <rFont val="Aptos Narrow"/>
        <family val="2"/>
        <scheme val="minor"/>
      </rPr>
      <t xml:space="preserve"> (com.google.android.youtube.api.service.YouTubeService) is Protected by a permission, but the protection level of the permission should be checked.</t>
    </r>
    <r>
      <rPr>
        <b/>
        <sz val="11"/>
        <color theme="1"/>
        <rFont val="Aptos Narrow"/>
        <family val="2"/>
        <scheme val="minor"/>
      </rPr>
      <t xml:space="preserve">
Permission: </t>
    </r>
    <r>
      <rPr>
        <sz val="11"/>
        <color theme="1"/>
        <rFont val="Aptos Narrow"/>
        <family val="2"/>
        <scheme val="minor"/>
      </rPr>
      <t>android.permission.INTERNET
[android:exported=true]</t>
    </r>
  </si>
  <si>
    <r>
      <t>Activity</t>
    </r>
    <r>
      <rPr>
        <sz val="11"/>
        <color theme="1"/>
        <rFont val="Aptos Narrow"/>
        <family val="2"/>
        <scheme val="minor"/>
      </rPr>
      <t xml:space="preserve"> (com.google.android.apps.youtube.app.application.Shell_HomeActivity) is not Protected.
[android:exported=true]</t>
    </r>
  </si>
  <si>
    <r>
      <t>Activity-Alias</t>
    </r>
    <r>
      <rPr>
        <sz val="11"/>
        <color theme="1"/>
        <rFont val="Aptos Narrow"/>
        <family val="2"/>
        <scheme val="minor"/>
      </rPr>
      <t xml:space="preserve"> (com.google.android.youtube.HomeActivity) is not Protected.
[android:exported=true]</t>
    </r>
  </si>
  <si>
    <r>
      <t>Activity-Alias</t>
    </r>
    <r>
      <rPr>
        <sz val="11"/>
        <color theme="1"/>
        <rFont val="Aptos Narrow"/>
        <family val="2"/>
        <scheme val="minor"/>
      </rPr>
      <t xml:space="preserve"> (com.google.android.youtube.app.application.Shell$HomeActivity) is not Protected.
[android:exported=true]</t>
    </r>
  </si>
  <si>
    <r>
      <t>Activity-Alias</t>
    </r>
    <r>
      <rPr>
        <sz val="11"/>
        <color theme="1"/>
        <rFont val="Aptos Narrow"/>
        <family val="2"/>
        <scheme val="minor"/>
      </rPr>
      <t xml:space="preserve"> (com.google.android.youtube.app.honeycomb.Shell$HomeActivity) is not Protected.
[android:exported=true]</t>
    </r>
  </si>
  <si>
    <r>
      <t>Activity</t>
    </r>
    <r>
      <rPr>
        <sz val="11"/>
        <color theme="1"/>
        <rFont val="Aptos Narrow"/>
        <family val="2"/>
        <scheme val="minor"/>
      </rPr>
      <t xml:space="preserve"> (com.google.android.apps.youtube.app.application.Shell_UrlActivity) is not Protected.
[android:exported=true]</t>
    </r>
  </si>
  <si>
    <r>
      <t>Activity-Alias</t>
    </r>
    <r>
      <rPr>
        <sz val="11"/>
        <color theme="1"/>
        <rFont val="Aptos Narrow"/>
        <family val="2"/>
        <scheme val="minor"/>
      </rPr>
      <t xml:space="preserve"> (com.google.android.apps.youtube.app.application.Shell$UrlActivity) is not Protected.
[android:exported=true]</t>
    </r>
  </si>
  <si>
    <r>
      <t>Activity-Alias</t>
    </r>
    <r>
      <rPr>
        <sz val="11"/>
        <color theme="1"/>
        <rFont val="Aptos Narrow"/>
        <family val="2"/>
        <scheme val="minor"/>
      </rPr>
      <t xml:space="preserve"> (com.google.android.youtube.UrlActivity) is not Protected.
[android:exported=true]</t>
    </r>
  </si>
  <si>
    <r>
      <t>Activity</t>
    </r>
    <r>
      <rPr>
        <sz val="11"/>
        <color theme="1"/>
        <rFont val="Aptos Narrow"/>
        <family val="2"/>
        <scheme val="minor"/>
      </rPr>
      <t xml:space="preserve"> (com.google.android.apps.youtube.app.application.Shell_ResultsActivity) is not Protected.
[android:exported=true]</t>
    </r>
  </si>
  <si>
    <r>
      <t>Activity-Alias</t>
    </r>
    <r>
      <rPr>
        <sz val="11"/>
        <color theme="1"/>
        <rFont val="Aptos Narrow"/>
        <family val="2"/>
        <scheme val="minor"/>
      </rPr>
      <t xml:space="preserve"> (com.google.android.apps.youtube.app.application.Shell$ResultsActivity) is not Protected.
[android:exported=true]</t>
    </r>
  </si>
  <si>
    <r>
      <t>Activity</t>
    </r>
    <r>
      <rPr>
        <sz val="11"/>
        <color theme="1"/>
        <rFont val="Aptos Narrow"/>
        <family val="2"/>
        <scheme val="minor"/>
      </rPr>
      <t xml:space="preserve"> (com.google.android.apps.youtube.app.application.Shell_MediaSearchActivity) is not Protected.
[android:exported=true]</t>
    </r>
  </si>
  <si>
    <r>
      <t>Activity-Alias</t>
    </r>
    <r>
      <rPr>
        <sz val="11"/>
        <color theme="1"/>
        <rFont val="Aptos Narrow"/>
        <family val="2"/>
        <scheme val="minor"/>
      </rPr>
      <t xml:space="preserve"> (com.google.android.apps.youtube.app.application.Shell$MediaSearchActivity) is not Protected.
[android:exported=true]</t>
    </r>
  </si>
  <si>
    <r>
      <t>Activity</t>
    </r>
    <r>
      <rPr>
        <sz val="11"/>
        <color theme="1"/>
        <rFont val="Aptos Narrow"/>
        <family val="2"/>
        <scheme val="minor"/>
      </rPr>
      <t xml:space="preserve"> (com.google.android.apps.youtube.app.application.Shell_UploadActivity) is not Protected.
[android:exported=true]</t>
    </r>
  </si>
  <si>
    <r>
      <t>Activity-Alias</t>
    </r>
    <r>
      <rPr>
        <sz val="11"/>
        <color theme="1"/>
        <rFont val="Aptos Narrow"/>
        <family val="2"/>
        <scheme val="minor"/>
      </rPr>
      <t xml:space="preserve"> (com.google.android.youtube.UploadIntentHandlingActivity) is not Protected.
[android:exported=true]</t>
    </r>
  </si>
  <si>
    <r>
      <t>Activity-Alias</t>
    </r>
    <r>
      <rPr>
        <sz val="11"/>
        <color theme="1"/>
        <rFont val="Aptos Narrow"/>
        <family val="2"/>
        <scheme val="minor"/>
      </rPr>
      <t xml:space="preserve"> (com.google.android.apps.youtube.app.application.Shell$UploadActivity) is not Protected.
[android:exported=true]</t>
    </r>
  </si>
  <si>
    <r>
      <t>Activity</t>
    </r>
    <r>
      <rPr>
        <sz val="11"/>
        <color theme="1"/>
        <rFont val="Aptos Narrow"/>
        <family val="2"/>
        <scheme val="minor"/>
      </rPr>
      <t xml:space="preserve"> (com.google.android.apps.youtube.app.application.Shell_LiveCreationActivity) is not Protected.
[android:exported=true]</t>
    </r>
  </si>
  <si>
    <r>
      <t>Activity-Alias</t>
    </r>
    <r>
      <rPr>
        <sz val="11"/>
        <color theme="1"/>
        <rFont val="Aptos Narrow"/>
        <family val="2"/>
        <scheme val="minor"/>
      </rPr>
      <t xml:space="preserve"> (com.google.android.apps.youtube.app.application.Shell$LiveCreationActivity) is not Protected.
[android:exported=true]</t>
    </r>
  </si>
  <si>
    <r>
      <t>Activity-Alias</t>
    </r>
    <r>
      <rPr>
        <sz val="11"/>
        <color theme="1"/>
        <rFont val="Aptos Narrow"/>
        <family val="2"/>
        <scheme val="minor"/>
      </rPr>
      <t xml:space="preserve"> (com.google.android.apps.youtube.app.application.Shell$SettingsActivity) is not Protected.
[android:exported=true]</t>
    </r>
  </si>
  <si>
    <r>
      <t>Activity-Alias</t>
    </r>
    <r>
      <rPr>
        <sz val="11"/>
        <color theme="1"/>
        <rFont val="Aptos Narrow"/>
        <family val="2"/>
        <scheme val="minor"/>
      </rPr>
      <t xml:space="preserve"> (com.google.android.youtube.ManageNetworkUsageActivity) is not Protected.
[android:exported=true]</t>
    </r>
  </si>
  <si>
    <r>
      <t>Broadcast Receiver</t>
    </r>
    <r>
      <rPr>
        <sz val="11"/>
        <color theme="1"/>
        <rFont val="Aptos Narrow"/>
        <family val="2"/>
        <scheme val="minor"/>
      </rPr>
      <t xml:space="preserve"> (com.google.android.apps.youtube.app.application.backup.PackageReplacedReceiver) is not Protected.
An intent-filter exists.</t>
    </r>
  </si>
  <si>
    <t xml:space="preserve">A Broadcast Receiver is found to be shared with other apps on the device therefore leaving it accessible to any other application on the device. The presence of intent-filter indicates that the Broadcast Receiver is explicitly exported. </t>
  </si>
  <si>
    <r>
      <t>Broadcast Receiver</t>
    </r>
    <r>
      <rPr>
        <sz val="11"/>
        <color theme="1"/>
        <rFont val="Aptos Narrow"/>
        <family val="2"/>
        <scheme val="minor"/>
      </rPr>
      <t xml:space="preserve"> (com.google.android.apps.youtube.app.application.system.LocaleUpdatedReceiver) is not Protected.
[android:exported=true]</t>
    </r>
  </si>
  <si>
    <r>
      <t>Service</t>
    </r>
    <r>
      <rPr>
        <sz val="11"/>
        <color theme="1"/>
        <rFont val="Aptos Narrow"/>
        <family val="2"/>
        <scheme val="minor"/>
      </rPr>
      <t xml:space="preserve"> (com.google.android.apps.youtube.app.common.notification.FcmMessageListenerService) is not Protected.
[android:exported=true]</t>
    </r>
  </si>
  <si>
    <r>
      <t>Activity</t>
    </r>
    <r>
      <rPr>
        <sz val="11"/>
        <color theme="1"/>
        <rFont val="Aptos Narrow"/>
        <family val="2"/>
        <scheme val="minor"/>
      </rPr>
      <t xml:space="preserve"> (com.google.android.apps.youtube.app.extensions.accountlinking.UriFlowActivity) is not Protected.
[android:exported=true]</t>
    </r>
  </si>
  <si>
    <r>
      <t>Activity</t>
    </r>
    <r>
      <rPr>
        <sz val="11"/>
        <color theme="1"/>
        <rFont val="Aptos Narrow"/>
        <family val="2"/>
        <scheme val="minor"/>
      </rPr>
      <t xml:space="preserve"> (com.google.android.libraries.accountlinking.activity.AccountLinkingActivity) is not Protected.
[android:exported=true]</t>
    </r>
  </si>
  <si>
    <r>
      <t>Service</t>
    </r>
    <r>
      <rPr>
        <sz val="11"/>
        <color theme="1"/>
        <rFont val="Aptos Narrow"/>
        <family val="2"/>
        <scheme val="minor"/>
      </rPr>
      <t xml:space="preserve"> (com.google.android.apps.youtube.app.extensions.mediabrowser.impl.MainAppMediaBrowserService) is not Protected.
[android:exported=true]</t>
    </r>
  </si>
  <si>
    <r>
      <t>Activity</t>
    </r>
    <r>
      <rPr>
        <sz val="11"/>
        <color theme="1"/>
        <rFont val="Aptos Narrow"/>
        <family val="2"/>
        <scheme val="minor"/>
      </rPr>
      <t xml:space="preserve"> (com.google.android.apps.youtube.app.watchwhile.WatchWhileActivity) is not Protected.
[android:exported=true]</t>
    </r>
  </si>
  <si>
    <r>
      <t>Activity-Alias</t>
    </r>
    <r>
      <rPr>
        <sz val="11"/>
        <color theme="1"/>
        <rFont val="Aptos Narrow"/>
        <family val="2"/>
        <scheme val="minor"/>
      </rPr>
      <t xml:space="preserve"> (com.google.android.apps.youtube.app.WatchWhileActivity) is not Protected.
[android:exported=true]</t>
    </r>
  </si>
  <si>
    <r>
      <t>Broadcast Receiver</t>
    </r>
    <r>
      <rPr>
        <sz val="11"/>
        <color theme="1"/>
        <rFont val="Aptos Narrow"/>
        <family val="2"/>
        <scheme val="minor"/>
      </rPr>
      <t xml:space="preserve"> (com.google.android.libraries.youtube.account.service.AccountsChangedReceiver) is not Protected.
[android:exported=true]</t>
    </r>
  </si>
  <si>
    <r>
      <t>Activity</t>
    </r>
    <r>
      <rPr>
        <sz val="11"/>
        <color theme="1"/>
        <rFont val="Aptos Narrow"/>
        <family val="2"/>
        <scheme val="minor"/>
      </rPr>
      <t xml:space="preserve"> (com.google.cardboard.sdk.HeadsetDetectionActivity) is not Protected.
[android:exported=true]</t>
    </r>
  </si>
  <si>
    <r>
      <t>Broadcast Receiver</t>
    </r>
    <r>
      <rPr>
        <sz val="11"/>
        <color theme="1"/>
        <rFont val="Aptos Narrow"/>
        <family val="2"/>
        <scheme val="minor"/>
      </rPr>
      <t xml:space="preserve"> (com.google.android.apps.youtube.music.offline.OfflineStorePackageReplacedReceiver) is not Protected.
An intent-filter exists.</t>
    </r>
  </si>
  <si>
    <r>
      <t>Activity</t>
    </r>
    <r>
      <rPr>
        <sz val="11"/>
        <color theme="1"/>
        <rFont val="Aptos Narrow"/>
        <family val="2"/>
        <scheme val="minor"/>
      </rPr>
      <t xml:space="preserve"> (com.google.android.apps.youtube.music.activities.MusicPickerActivity) is not Protected.
[android:exported=true]</t>
    </r>
  </si>
  <si>
    <r>
      <t>Activity</t>
    </r>
    <r>
      <rPr>
        <sz val="11"/>
        <color theme="1"/>
        <rFont val="Aptos Narrow"/>
        <family val="2"/>
        <scheme val="minor"/>
      </rPr>
      <t xml:space="preserve"> (com.google.android.apps.youtube.music.audiopreview.AudioPreviewPlayerActivity) is not Protected.
[android:exported=true]</t>
    </r>
  </si>
  <si>
    <t>TaskAffinity is set for activity
(com.google.android.apps.youtube.music.deeplink.MusicServiceDeepLinkActivity)</t>
  </si>
  <si>
    <r>
      <t>Activity</t>
    </r>
    <r>
      <rPr>
        <sz val="11"/>
        <color theme="1"/>
        <rFont val="Aptos Narrow"/>
        <family val="2"/>
        <scheme val="minor"/>
      </rPr>
      <t xml:space="preserve"> (com.google.android.apps.youtube.music.deeplink.MusicServiceDeepLinkActivity) is not Protected.
[android:exported=true]</t>
    </r>
  </si>
  <si>
    <r>
      <t>Broadcast Receiver</t>
    </r>
    <r>
      <rPr>
        <sz val="11"/>
        <color theme="1"/>
        <rFont val="Aptos Narrow"/>
        <family val="2"/>
        <scheme val="minor"/>
      </rPr>
      <t xml:space="preserve"> (androidx.media.session.MediaButtonReceiver) is not Protected.
An intent-filter exists.</t>
    </r>
  </si>
  <si>
    <r>
      <t>Service</t>
    </r>
    <r>
      <rPr>
        <sz val="11"/>
        <color theme="1"/>
        <rFont val="Aptos Narrow"/>
        <family val="2"/>
        <scheme val="minor"/>
      </rPr>
      <t xml:space="preserve"> (com.google.android.apps.youtube.music.mediabrowser.MusicBrowserService) is not Protected.
[android:exported=true]</t>
    </r>
  </si>
  <si>
    <r>
      <t>Broadcast Receiver</t>
    </r>
    <r>
      <rPr>
        <sz val="11"/>
        <color theme="1"/>
        <rFont val="Aptos Narrow"/>
        <family val="2"/>
        <scheme val="minor"/>
      </rPr>
      <t xml:space="preserve"> (com.google.android.apps.youtube.music.mediabrowser.waze.MusicWazeBroadcastReceiver) is not Protected.
[android:exported=true]</t>
    </r>
  </si>
  <si>
    <r>
      <t>Service</t>
    </r>
    <r>
      <rPr>
        <sz val="11"/>
        <color theme="1"/>
        <rFont val="Aptos Narrow"/>
        <family val="2"/>
        <scheme val="minor"/>
      </rPr>
      <t xml:space="preserve"> (com.google.android.apps.youtube.music.notifications.FcmMessageListenerService) is not Protected.
[android:exported=true]</t>
    </r>
  </si>
  <si>
    <r>
      <t>Broadcast Receiver</t>
    </r>
    <r>
      <rPr>
        <sz val="11"/>
        <color theme="1"/>
        <rFont val="Aptos Narrow"/>
        <family val="2"/>
        <scheme val="minor"/>
      </rPr>
      <t xml:space="preserve"> (com.google.android.libraries.youtube.account.AccountsChangedReceiver) is not Protected.
[android:exported=true]</t>
    </r>
  </si>
  <si>
    <r>
      <t>Broadcast Receiver</t>
    </r>
    <r>
      <rPr>
        <sz val="11"/>
        <color theme="1"/>
        <rFont val="Aptos Narrow"/>
        <family val="2"/>
        <scheme val="minor"/>
      </rPr>
      <t xml:space="preserve"> (com.google.android.apps.youtube.music.player.widget.MusicWidgetProvider) is not Protected.
[android:exported=true]</t>
    </r>
  </si>
  <si>
    <r>
      <t>Broadcast Receiver</t>
    </r>
    <r>
      <rPr>
        <sz val="11"/>
        <color theme="1"/>
        <rFont val="Aptos Narrow"/>
        <family val="2"/>
        <scheme val="minor"/>
      </rPr>
      <t xml:space="preserve"> (com.google.android.apps.youtube.music.player.widget.PendingIntentReceiver) is not Protected.
[android:exported=true]</t>
    </r>
  </si>
  <si>
    <r>
      <t>Broadcast Receiver</t>
    </r>
    <r>
      <rPr>
        <sz val="11"/>
        <color theme="1"/>
        <rFont val="Aptos Narrow"/>
        <family val="2"/>
        <scheme val="minor"/>
      </rPr>
      <t xml:space="preserve"> (com.google.android.libraries.phenotype.client.stable.PhenotypeStickyAccount$AccountRemovedBroadcastReceiver) is not Protected.
[android:exported=true]</t>
    </r>
  </si>
  <si>
    <r>
      <t>Activity</t>
    </r>
    <r>
      <rPr>
        <sz val="11"/>
        <color theme="1"/>
        <rFont val="Aptos Narrow"/>
        <family val="2"/>
        <scheme val="minor"/>
      </rPr>
      <t xml:space="preserve"> (androidx.biometric.DeviceCredentialHandlerActivity) is not Protected.
[android:exported=true]</t>
    </r>
  </si>
  <si>
    <t>app-measurement.com</t>
  </si>
  <si>
    <t xml:space="preserve">IP: 74.125.68.138
Country: United States of America
Region: California
City: Mountain View
Latitude: 37.405991
Longitude: -122.078514 </t>
  </si>
  <si>
    <t>OK</t>
  </si>
  <si>
    <t>calculator-app-eng.firebaseio.com</t>
  </si>
  <si>
    <t xml:space="preserve"> IP: 34.120.206.254
Country: United States of America
Region: Missouri
City: Kansas City
Latitude: 39.099731
Longitude: -94.578568</t>
  </si>
  <si>
    <t>firebase.google.com</t>
  </si>
  <si>
    <t>IP: 172.217.194.139
Country: United States of America
Region: California
City: Mountain View
Latitude: 37.405991
Longitude: -122.078514</t>
  </si>
  <si>
    <t>goo.gl</t>
  </si>
  <si>
    <t xml:space="preserve"> IP: 172.217.194.100
Country: United States of America
Region: California
City: Mountain View
Latitude: 37.405991
Longitude: -122.078514</t>
  </si>
  <si>
    <t>google.com</t>
  </si>
  <si>
    <t xml:space="preserve"> IP: 74.125.68.113
Country: United States of America
Region: California
City: Mountain View
Latitude: 37.405991
Longitude: -122.078514</t>
  </si>
  <si>
    <t>pagead2.googlesyndication.com</t>
  </si>
  <si>
    <t xml:space="preserve"> IP: 64.233.170.157
Country: United States of America
Region: California
City: Mountain View
Latitude: 37.405991
Longitude: -122.078514</t>
  </si>
  <si>
    <t>plus.google.com</t>
  </si>
  <si>
    <t xml:space="preserve"> IP: 172.253.118.101
Country: United States of America
Region: California
City: Mountain View
Latitude: 37.405991
Longitude: -122.078514</t>
  </si>
  <si>
    <t>schemas.android.com</t>
  </si>
  <si>
    <t xml:space="preserve">No Geolocation information available. </t>
  </si>
  <si>
    <t>www.google.com</t>
  </si>
  <si>
    <t>IP: 142.251.175.99
Country: United States of America
Region: California
City: Mountain View
Latitude: 37.405991
Longitude: -122.078514</t>
  </si>
  <si>
    <t>www.googleadservices.com</t>
  </si>
  <si>
    <t xml:space="preserve">IP: 172.217.194.157
Country: United States of America
Region: California
City: Mountain View
Latitude: 37.405991
Longitude: -122.078514 </t>
  </si>
  <si>
    <t>autopush-notifications-pa.sandbox.googleapis.com</t>
  </si>
  <si>
    <t>IP: 142.251.175.81
Country: United States of America
Region: California
City: Mountain View
Latitude: 37.405991
Longitude: -122.078514</t>
  </si>
  <si>
    <t>autopush-proddata-notifications-pa.sandbox.googleapis.com</t>
  </si>
  <si>
    <t>IP: 74.125.24.81
Country: United States of America
Region: California
City: Mountain View
Latitude: 37.405991
Longitude: -122.078514</t>
  </si>
  <si>
    <t>calendar.google.com</t>
  </si>
  <si>
    <t>IP: 142.250.4.139
Country: United States of America
Region: California
City: Mountain View
Latitude: 37.405991
Longitude: -122.078514</t>
  </si>
  <si>
    <t>dev-notifications-pa.corp.googleapis.com</t>
  </si>
  <si>
    <t>IP: 172.253.118.129
Country: United States of America
Region: California
City: Mountain View
Latitude: 37.405991
Longitude: -122.078514</t>
  </si>
  <si>
    <t>lh3.googleusercontent.com</t>
  </si>
  <si>
    <t>IP: 172.217.194.132
Country: United States of America
Region: California
City: Mountain View
Latitude: 37.405991
Longitude: -122.078514</t>
  </si>
  <si>
    <t>maps.googleapis.com</t>
  </si>
  <si>
    <t xml:space="preserve">IP: 74.125.68.95
Country: United States of America
Region: California
City: Mountain View
Latitude: 37.405991
Longitude: -122.078514 </t>
  </si>
  <si>
    <t>notifications-pa.googleapis.com</t>
  </si>
  <si>
    <t>IP: 74.125.24.95
Country: United States of America
Region: California
City: Mountain View
Latitude: 37.405991
Longitude: -122.078514</t>
  </si>
  <si>
    <t>ns.adobe.com</t>
  </si>
  <si>
    <t>-</t>
  </si>
  <si>
    <t>one.google.com</t>
  </si>
  <si>
    <t xml:space="preserve"> IP: 142.251.175.139
Country: United States of America
Region: California
City: Mountain View
Latitude: 37.405991
Longitude: -122.078514</t>
  </si>
  <si>
    <t>play.google.com</t>
  </si>
  <si>
    <t xml:space="preserve"> IP: 74.125.24.139
Country: United States of America
Region: California
City: Mountain View
Latitude: 37.405991
Longitude: -122.078514</t>
  </si>
  <si>
    <t xml:space="preserve">IP: 142.251.175.81
Country: United States of America
Region: California
City: Mountain View
Latitude: 37.405991
Longitude: -122.078514 </t>
  </si>
  <si>
    <t>bit.ly</t>
  </si>
  <si>
    <t xml:space="preserve">IP: 67.199.248.10
Country: United States of America
Region: New York
City: New York City
Latitude: 40.739288
Longitude: -73.984955 </t>
  </si>
  <si>
    <t>chromestatus.com</t>
  </si>
  <si>
    <t xml:space="preserve"> IP: 216.239.32.21
Country: United States of America
Region: California
City: Mountain View
Latitude: 37.405991
Longitude: -122.078514</t>
  </si>
  <si>
    <t>cloud.google.com</t>
  </si>
  <si>
    <t xml:space="preserve"> IP: 74.125.130.138
Country: United States of America
Region: California
City: Mountain View
Latitude: 37.405991
Longitude: -122.078514</t>
  </si>
  <si>
    <t>IP: 74.125.68.129
Country: United States of America
Region: California
City: Mountain View
Latitude: 37.405991
Longitude: -122.078514</t>
  </si>
  <si>
    <t>developer.android.com</t>
  </si>
  <si>
    <t xml:space="preserve"> IP: 172.253.118.102
Country: United States of America
Region: California
City: Mountain View
Latitude: 37.405991
Longitude: -122.078514</t>
  </si>
  <si>
    <t>developers.google.com</t>
  </si>
  <si>
    <t xml:space="preserve"> IP: 74.125.24.102
Country: United States of America
Region: California
City: Mountain View
Latitude: 37.405991
Longitude: -122.078514</t>
  </si>
  <si>
    <t>example.com</t>
  </si>
  <si>
    <t>IP: 93.184.216.34
Country: United States of America
Region: Virginia
City: Ashburn
Latitude: 39.043720
Longitude: -77.487488</t>
  </si>
  <si>
    <t>families.google.com</t>
  </si>
  <si>
    <t>IP: 142.251.10.138
Country: United States of America
Region: California
City: Mountain View
Latitude: 37.405991
Longitude: -122.078514</t>
  </si>
  <si>
    <t>foo.example.com</t>
  </si>
  <si>
    <t>IP: 142.251.10.139
Country: United States of America
Region: California
City: Mountain View
Latitude: 37.405991
Longitude: -122.078514</t>
  </si>
  <si>
    <t>IP: 74.125.200.132
Country: United States of America
Region: California
City: Mountain View
Latitude: 37.405991
Longitude: -122.078514</t>
  </si>
  <si>
    <t>memex-pa.googleapis.com</t>
  </si>
  <si>
    <t>IP: 142.251.10.95
Country: United States of America
Region: California
City: Mountain View
Latitude: 37.405991
Longitude: -122.078514</t>
  </si>
  <si>
    <t>myaccount.google.com</t>
  </si>
  <si>
    <t>IP: 74.125.130.84
Country: United States of America
Region: California
City: Mountain View
Latitude: 37.405991
Longitude: -122.078514</t>
  </si>
  <si>
    <t>IP: 74.125.200.95
Country: United States of America
Region: California
City: Mountain View
Latitude: 37.405991
Longitude: -122.078514</t>
  </si>
  <si>
    <t>IP: 142.251.10.100
Country: United States of America
Region: California
City: Mountain View
Latitude: 37.405991
Longitude: -122.078514</t>
  </si>
  <si>
    <t xml:space="preserve">IP: 64.233.170.102
Country: United States of America
Region: California
City: Mountain View
Latitude: 37.405991
Longitude: -122.078514 </t>
  </si>
  <si>
    <t>policies.google.com</t>
  </si>
  <si>
    <t>IP: 64.233.170.102
Country: United States of America
Region: California
City: Mountain View
Latitude: 37.405991
Longitude: -122.078514</t>
  </si>
  <si>
    <t>staging-notifications-pa.sandbox.googleapis.com</t>
  </si>
  <si>
    <t>IP: 64.233.170.81
Country: United States of America
Region: California
City: Mountain View
Latitude: 37.405991
Longitude: -122.078514</t>
  </si>
  <si>
    <t>support.google.com</t>
  </si>
  <si>
    <t>IP: 142.251.175.102
Country: United States of America
Region: California
City: Mountain View
Latitude: 37.405991
Longitude: -122.078514</t>
  </si>
  <si>
    <t>symbolize.corp.google.com</t>
  </si>
  <si>
    <t>IP: 142.251.12.129
Country: United States of America
Region: California
City: Mountain View
Latitude: 37.405991
Longitude: -122.078514</t>
  </si>
  <si>
    <t>www.chromestatus.com</t>
  </si>
  <si>
    <t xml:space="preserve"> IP: 74.125.130.121
Country: United States of America
Region: California
City: Mountain View
Latitude: 37.405991
Longitude: -122.078514</t>
  </si>
  <si>
    <t>www.chromium.org</t>
  </si>
  <si>
    <t>IP: 199.36.158.100
Country: United States of America
Region: California
City: Mountain View
Latitude: 37.405991
Longitude: -122.078514</t>
  </si>
  <si>
    <t>www.ejemplo.com</t>
  </si>
  <si>
    <t>IP: 199.59.243.225
Country: United States of America
Region: Florida
City: Tampa
Latitude: 27.943518
Longitude: -82.510269</t>
  </si>
  <si>
    <t>www.eksempel.dk</t>
  </si>
  <si>
    <t>IP: 193.163.102.59
Country: Sweden
Region: Stockholms lan
City: Stockholm
Latitude: 59.332581
Longitude: 18.064899</t>
  </si>
  <si>
    <t>www.example.com</t>
  </si>
  <si>
    <t>www.gov.uk</t>
  </si>
  <si>
    <t>IP: 199.232.44.144
Country: United States of America
Region: California
City: San Francisco
Latitude: 37.775700
Longitude: -122.395203</t>
  </si>
  <si>
    <t>www.primer.si</t>
  </si>
  <si>
    <t xml:space="preserve">IP: 151.101.192.119
Country: United States of America
Region: California
City: San Francisco
Latitude: 37.775700
Longitude: -122.395203 </t>
  </si>
  <si>
    <t>www.w3.org</t>
  </si>
  <si>
    <t xml:space="preserve">IP: 104.18.22.19
Country: United States of America
Region: California
City: San Francisco
Latitude: 37.775700
Longitude: -122.395203 </t>
  </si>
  <si>
    <t>accounts.google.com</t>
  </si>
  <si>
    <t xml:space="preserve">IP: 74.125.68.84
Country: United States of America
Region: California
City: Mountain View
Latitude: 37.405991
Longitude: -122.078514 </t>
  </si>
  <si>
    <t>appsitemsuggest-pa.googleapis.com</t>
  </si>
  <si>
    <t xml:space="preserve">IP: 172.217.194.81
Country: United States of America
Region: California
City: Mountain View
Latitude: 37.405991
Longitude: -122.078514 </t>
  </si>
  <si>
    <t>IP: 74.125.24.101
Country: United States of America
Region: California
City: Mountain View
Latitude: 37.405991
Longitude: -122.078514</t>
  </si>
  <si>
    <t>cloudsearch.googleapis.com</t>
  </si>
  <si>
    <t>com-cakemix.firebaseio.com</t>
  </si>
  <si>
    <t>IP: 34.120.206.254
Country: United States of America
Region: Missouri
City: Kansas City
Latitude: 39.099731
Longitude: -94.578568</t>
  </si>
  <si>
    <t>contacts.google.com</t>
  </si>
  <si>
    <t>cse.s</t>
  </si>
  <si>
    <t>daily-cloudsearch.sandbox.googleapis.com</t>
  </si>
  <si>
    <t>IP: 172.253.118.81
Country: United States of America
Region: California
City: Mountain View
Latitude: 37.405991
Longitude: -122.078514</t>
  </si>
  <si>
    <t>dev-driveactivity.corp.googleapis.com</t>
  </si>
  <si>
    <t>IP: 142.251.10.129
Country: United States of America
Region: California
City: Mountain View
Latitude: 37.405991
Longitude: -122.078514</t>
  </si>
  <si>
    <t>IP: 64.233.170.129
Country: United States of America
Region: California
City: Mountain View
Latitude: 37.405991
Longitude: -122.078514</t>
  </si>
  <si>
    <t>docs-qa.corp.google.com</t>
  </si>
  <si>
    <t>docs.google.com</t>
  </si>
  <si>
    <t>IP: 172.217.194.100
Country: United States of America
Region: California
City: Mountain View
Latitude: 37.405991
Longitude: -122.078514</t>
  </si>
  <si>
    <t>docs.sandbox.google.com</t>
  </si>
  <si>
    <t>drive-qa.corp.google.com</t>
  </si>
  <si>
    <t>drive.google.com</t>
  </si>
  <si>
    <t>IP: 74.125.130.138
Country: United States of America
Region: California
City: Mountain View
Latitude: 37.405991
Longitude: -122.078514</t>
  </si>
  <si>
    <t>drive.sandbox.google.com</t>
  </si>
  <si>
    <t>IP: 74.125.68.81
Country: United States of America
Region: California
City: Mountain View
Latitude: 37.405991
Longitude: -122.078514</t>
  </si>
  <si>
    <t>driveactivity.googleapis.com</t>
  </si>
  <si>
    <t>exoplayer.dev</t>
  </si>
  <si>
    <t>IP: 185.199.109.153
Country: United States of America
Region: Pennsylvania
City: California
Latitude: 40.065632
Longitude: -79.891708</t>
  </si>
  <si>
    <t>g.co</t>
  </si>
  <si>
    <t>IP: 172.217.194.138
Country: United States of America
Region: California
City: Mountain View
Latitude: 37.405991
Longitude: -122.078514</t>
  </si>
  <si>
    <t>github.com</t>
  </si>
  <si>
    <t>IP: 20.205.243.166
Country: United States of America
Region: Washington
City: Redmond
Latitude: 47.682899
Longitude: -122.120903</t>
  </si>
  <si>
    <t>krahsc.google.com</t>
  </si>
  <si>
    <t>IP: 74.125.130.101
Country: United States of America
Region: California
City: Mountain View
Latitude: 37.405991
Longitude: -122.078514</t>
  </si>
  <si>
    <t>IP: 142.250.4.132
Country: United States of America
Region: California
City: Mountain View
Latitude: 37.405991
Longitude: -122.078514</t>
  </si>
  <si>
    <t>photos.google.com</t>
  </si>
  <si>
    <t>IP: 64.233.170.139
Country: United States of America
Region: California
City: Mountain View
Latitude: 37.405991
Longitude: -122.078514</t>
  </si>
  <si>
    <t>IP: 142.251.12.100
Country: United States of America
Region: California
City: Mountain View
Latitude: 37.405991
Longitude: -122.078514</t>
  </si>
  <si>
    <t>IP: 142.251.10.113
Country: United States of America
Region: California
City: Mountain View
Latitude: 37.405991
Longitude: -122.078514</t>
  </si>
  <si>
    <t>preprod-driveactivity.corp.googleapis.com</t>
  </si>
  <si>
    <t>script.google.com</t>
  </si>
  <si>
    <t>IP: 74.125.130.139
Country: United States of America
Region: California
City: Mountain View
Latitude: 37.405991
Longitude: -122.078514</t>
  </si>
  <si>
    <t>ssl.google-analytics.com</t>
  </si>
  <si>
    <t xml:space="preserve"> IP: 74.125.200.97
Country: United States of America
Region: California
City: Mountain View
Latitude: 37.405991
Longitude: -122.078514</t>
  </si>
  <si>
    <t>ssl.gstatic.com</t>
  </si>
  <si>
    <t>IP: 74.125.24.94
Country: United States of America
Region: California
City: Mountain View
Latitude: 37.405991
Longitude: -122.078514</t>
  </si>
  <si>
    <t>staging-cloudsearch.sandbox.googleapis.com</t>
  </si>
  <si>
    <t>staging-drivequal-driveactivity.sandbox.googleapis.com</t>
  </si>
  <si>
    <t>IP: 142.250.4.81
Country: United States of America
Region: California
City: Mountain View
Latitude: 37.405991
Longitude: -122.078514</t>
  </si>
  <si>
    <t>IP: 74.125.200.81
Country: United States of America
Region: California
City: Mountain View
Latitude: 37.405991
Longitude: -122.078514</t>
  </si>
  <si>
    <t>staging-www.sandbox.googleapis.com</t>
  </si>
  <si>
    <t>IP: 74.125.130.113
Country: United States of America
Region: California
City: Mountain View
Latitude: 37.405991
Longitude: -122.078514</t>
  </si>
  <si>
    <t>test-www.sandbox.googleapis.com</t>
  </si>
  <si>
    <t>IP: 142.251.10.81
Country: United States of America
Region: California
City: Mountain View
Latitude: 37.405991
Longitude: -122.078514</t>
  </si>
  <si>
    <t>this.is-a-simple-domain-xyzzy.name</t>
  </si>
  <si>
    <t>www.google-analytics.com</t>
  </si>
  <si>
    <t xml:space="preserve"> IP: 216.239.32.178
Country: United States of America
Region: California
City: Mountain View
Latitude: 37.405991
Longitude: -122.078514</t>
  </si>
  <si>
    <t>IP: 142.250.4.105
Country: United States of America
Region: California
City: Mountain View
Latitude: 37.405991
Longitude: -122.078514</t>
  </si>
  <si>
    <t>www.googleapis.com</t>
  </si>
  <si>
    <t xml:space="preserve"> IP: 172.217.194.95
Country: United States of America
Region: California
City: Mountain View
Latitude: 37.405991
Longitude: -122.078514</t>
  </si>
  <si>
    <t>tactile-1035.firebaseio.com</t>
  </si>
  <si>
    <t>IP: 34.120.160.131
Country: United States of America
Region: Missouri
City: Kansas City
Latitude: 39.099731
Longitude: -94.578568</t>
  </si>
  <si>
    <t>alekberg.net</t>
  </si>
  <si>
    <t>android.googlesource.com</t>
  </si>
  <si>
    <t>IP: 142.251.12.82
Country: United States of America
Region: California
City: Mountain View
Latitude: 37.405991
Longitude: -122.078514</t>
  </si>
  <si>
    <t>chrome.cloudflare-dns.com</t>
  </si>
  <si>
    <t>IP: 172.64.41.3
Country: Japan
Region: Tokyo
City: Tokyo
Latitude: 35.689507
Longitude: 139.691696</t>
  </si>
  <si>
    <t>chromium.dns.nextdns.io</t>
  </si>
  <si>
    <t>IP: 149.28.148.222
Country: Singapore
Region: Singapore
City: Singapore
Latitude: 1.289670
Longitude: 103.850067</t>
  </si>
  <si>
    <t>cipa.jp</t>
  </si>
  <si>
    <t>IP: 118.82.81.189
Country: Japan
Region: Tokyo
City: Tokyo
Latitude: 35.689507
Longitude: 139.691696</t>
  </si>
  <si>
    <t>cleanbrowsing.org</t>
  </si>
  <si>
    <t>IP: 45.77.168.207
Country: Singapore
Region: Singapore
City: Singapore
Latitude: 1.289670
Longitude: 103.850067</t>
  </si>
  <si>
    <t>developers.cloudflare.com</t>
  </si>
  <si>
    <t xml:space="preserve">IP: 104.16.5.189
Country: United States of America
Region: California
City: San Francisco
Latitude: 37.775700
Longitude: -122.395203 </t>
  </si>
  <si>
    <t xml:space="preserve"> IP: 142.251.12.113
Country: United States of America
Region: California
City: Mountain View
Latitude: 37.405991
Longitude: -122.078514
View: Google Map </t>
  </si>
  <si>
    <t>dns.google</t>
  </si>
  <si>
    <t>IP: 8.8.4.4
Country: United States of America
Region: California
City: Mountain View
Latitude: 37.405991
Longitude: -122.078514</t>
  </si>
  <si>
    <t>dns.quad9.net</t>
  </si>
  <si>
    <t xml:space="preserve"> IP: 149.112.112.112
Country: United States of America
Region: California
City: San Francisco
Latitude: 37.796986
Longitude: -122.462738</t>
  </si>
  <si>
    <t>dns.sb</t>
  </si>
  <si>
    <t>IP: 185.222.222.222
Country: Belgium
Region: Brussels Hoofdstedelijk Gewest
City: Brussels
Latitude: 50.850449
Longitude: 4.348780</t>
  </si>
  <si>
    <t>dns.switch.ch</t>
  </si>
  <si>
    <t>IP: 130.59.31.251
Country: Switzerland
Region: Zurich
City: Zurich
Latitude: 47.366669
Longitude: 8.550000</t>
  </si>
  <si>
    <t>dns10.quad9.net</t>
  </si>
  <si>
    <t>IP: 9.9.9.10
Country: United States of America
Region: California
City: Berkeley
Latitude: 37.879318
Longitude: -122.265205</t>
  </si>
  <si>
    <t>dns11.quad9.net</t>
  </si>
  <si>
    <t xml:space="preserve">IP: 9.9.9.11
Country: United States of America
Region: California
City: Berkeley
Latitude: 37.879318
Longitude: -122.265205 </t>
  </si>
  <si>
    <t>dns64.dns.google</t>
  </si>
  <si>
    <t>dnsnl.alekberg.net</t>
  </si>
  <si>
    <t>IP: 89.38.131.38
Country: Romania
Region: Arges
City: Curtea de Arges
Latitude: 45.133331
Longitude: 24.683331</t>
  </si>
  <si>
    <t>doh-01.spectrum.com</t>
  </si>
  <si>
    <t>IP: 24.240.146.7
Country: United States of America
Region: Louisiana
City: Monroe
Latitude: 32.509312
Longitude: -92.119301</t>
  </si>
  <si>
    <t>doh-02.spectrum.com</t>
  </si>
  <si>
    <t xml:space="preserve"> IP: 24.240.146.8
Country: United States of America
Region: Louisiana
City: Monroe
Latitude: 32.509312
Longitude: -92.119301</t>
  </si>
  <si>
    <t>doh.cleanbrowsing.org</t>
  </si>
  <si>
    <t>IP: 185.228.168.10
Country: United States of America
Region: California
City: Temecula
Latitude: 33.530987
Longitude: -117.103394</t>
  </si>
  <si>
    <t>doh.dns.sb</t>
  </si>
  <si>
    <t xml:space="preserve"> IP: 165.22.61.129
Country: Singapore
Region: Singapore
City: Singapore
Latitude: 1.289670
Longitude: 103.850067</t>
  </si>
  <si>
    <t>doh.familyshield.opendns.com</t>
  </si>
  <si>
    <t xml:space="preserve"> IP: 146.112.41.3
Country: United Kingdom of Great Britain and Northern Ireland
Region: England
City: London
Latitude: 51.508530
Longitude: -0.125740</t>
  </si>
  <si>
    <t>doh.opendns.com</t>
  </si>
  <si>
    <t>IP: 146.112.41.2
Country: United Kingdom of Great Britain and Northern Ireland
Region: England
City: London
Latitude: 51.508530
Longitude: -0.125740</t>
  </si>
  <si>
    <t>doh.quickline.ch</t>
  </si>
  <si>
    <t>IP: 212.60.61.246
Country: Switzerland
Region: Bern
City: Biel
Latitude: 47.132401
Longitude: 7.244110</t>
  </si>
  <si>
    <t>doh.xfinity.com</t>
  </si>
  <si>
    <t>IP: 75.75.77.99
Country: United States of America
Region: New Jersey
City: Mount Laurel
Latitude: 39.947819
Longitude: -74.911682</t>
  </si>
  <si>
    <t>iptc.org</t>
  </si>
  <si>
    <t>IP: 3.64.29.21
Country: Germany
Region: Hessen
City: Frankfurt am Main
Latitude: 50.115520
Longitude: 8.684170</t>
  </si>
  <si>
    <t>nextdns.io</t>
  </si>
  <si>
    <t>IP: 172.67.68.89
Country: United States of America
Region: California
City: San Francisco
Latitude: 37.775700
Longitude: -122.395203</t>
  </si>
  <si>
    <t>ns.google.com</t>
  </si>
  <si>
    <t xml:space="preserve"> IP: 216.239.32.10
Country: United States of America
Region: California
City: Mountain View
Latitude: 37.405991
Longitude: -122.078514</t>
  </si>
  <si>
    <t>ns.useplus.org</t>
  </si>
  <si>
    <t xml:space="preserve"> IP: 54.83.4.77
Country: United States of America
Region: Virginia
City: Ashburn
Latitude: 39.043720
Longitude: -77.487488 </t>
  </si>
  <si>
    <t>odvr.nic.cz</t>
  </si>
  <si>
    <t>IP: 193.17.47.1
Country: Czechia
Region: Praha, Hlavni mesto
City: Prague
Latitude: 50.088039
Longitude: 14.420760</t>
  </si>
  <si>
    <t>photos-android.firebaseio.com</t>
  </si>
  <si>
    <t>public.dns.iij.jp</t>
  </si>
  <si>
    <t>IP: 103.2.57.5
Country: Japan
Region: Tokyo
City: Tokyo
Latitude: 35.689507
Longitude: 139.691696</t>
  </si>
  <si>
    <t>purl.org</t>
  </si>
  <si>
    <t>IP: 207.241.239.242
Country: United States of America
Region: California
City: San Francisco
Latitude: 37.781734
Longitude: -122.459435</t>
  </si>
  <si>
    <t>IP: 172.217.194.129
Country: United States of America
Region: California
City: Mountain View
Latitude: 37.405991
Longitude: -122.078514</t>
  </si>
  <si>
    <t>www.aiim.org</t>
  </si>
  <si>
    <t>IP: 199.60.103.225
Country: United States of America
Region: Massachusetts
City: Cambridge
Latitude: 42.370129
Longitude: -71.086304</t>
  </si>
  <si>
    <t>www.cisco.com</t>
  </si>
  <si>
    <t>IP: 23.54.57.29
Country: Singapore
Region: Singapore
City: Singapore
Latitude: 1.289670
Longitude: 103.850067</t>
  </si>
  <si>
    <t>IP: 172.217.194.103
Country: United States of America
Region: California
City: Mountain View
Latitude: 37.405991
Longitude: -122.078514</t>
  </si>
  <si>
    <t>www.gstatic.com</t>
  </si>
  <si>
    <t>www.ibm.com</t>
  </si>
  <si>
    <t>IP: 104.69.36.203
Country: India
Region: Tamil Nadu
City: Chennai
Latitude: 13.087840
Longitude: 80.278473</t>
  </si>
  <si>
    <t>www.nic.cz</t>
  </si>
  <si>
    <t>IP: 217.31.205.50
Country: Czechia
Region: Praha, Hlavni mesto
City: Prague
Latitude: 50.088039
Longitude: 14.420760</t>
  </si>
  <si>
    <t>www.npes.org</t>
  </si>
  <si>
    <t xml:space="preserve">IP: 172.67.183.61
Country: United States of America
Region: California
City: San Francisco
Latitude: 37.775700
Longitude: -122.395203 </t>
  </si>
  <si>
    <t>www.quad9.net</t>
  </si>
  <si>
    <t>IP: 216.21.3.77
Country: United States of America
Region: California
City: Berkeley
Latitude: 37.879318
Longitude: -122.265205</t>
  </si>
  <si>
    <t xml:space="preserve"> IP: 104.18.22.19
Country: United States of America
Region: California
City: San Francisco
Latitude: 37.775700
Longitude: -122.395203 </t>
  </si>
  <si>
    <t>aomediacodec.github.io</t>
  </si>
  <si>
    <t xml:space="preserve">IP: 185.199.108.153
Country: United States of America
Region: Pennsylvania
City: California
Latitude: 40.065632
Longitude: -79.891708 </t>
  </si>
  <si>
    <t>IP: 162.159.61.3
Country: United States of America
Region: California
City: San Francisco
Latitude: 37.775700
Longitude: -122.395203</t>
  </si>
  <si>
    <t>IP: 194.156.163.172
Country: Belgium
Region: Brussels Hoofdstedelijk Gewest
City: Brussels
Latitude: 50.850449
Longitude: 4.348780</t>
  </si>
  <si>
    <t xml:space="preserve">IP: 45.77.168.207
Country: Singapore
Region: Singapore
City: Singapore
Latitude: 1.289670
Longitude: 103.850067 </t>
  </si>
  <si>
    <t>com--android.firebaseio.com</t>
  </si>
  <si>
    <t>IP: 35.190.39.113
Country: United States of America
Region: Missouri
City: Kansas City
Latitude: 39.099731
Longitude: -94.578568</t>
  </si>
  <si>
    <t>crbug.com</t>
  </si>
  <si>
    <t xml:space="preserve">IP: 216.239.32.29
Country: United States of America
Region: California
City: Mountain View
Latitude: 37.405991
Longitude: -122.078514 </t>
  </si>
  <si>
    <t xml:space="preserve"> IP: 104.16.5.189
Country: United States of America
Region: California
City: San Francisco
Latitude: 37.775700
Longitude: -122.395203</t>
  </si>
  <si>
    <t>IP: 8.8.8.8
Country: United States of America
Region: California
City: Mountain View
Latitude: 37.405991
Longitude: -122.078514</t>
  </si>
  <si>
    <t>IP: 149.112.112.112
Country: United States of America
Region: California
City: San Francisco
Latitude: 37.796986
Longitude: -122.462738</t>
  </si>
  <si>
    <t>IP: 130.59.31.248
Country: Switzerland
Region: Zurich
City: Zurich
Latitude: 47.366669
Longitude: 8.550000</t>
  </si>
  <si>
    <t>IP: 149.112.112.10
Country: United States of America
Region: California
City: San Francisco
Latitude: 37.796986
Longitude: -122.462738</t>
  </si>
  <si>
    <t>IP: 149.112.112.11
Country: United States of America
Region: California
City: San Francisco
Latitude: 37.796986
Longitude: -122.462738</t>
  </si>
  <si>
    <t>IP: 24.240.146.8
Country: United States of America
Region: Louisiana
City: Monroe
Latitude: 32.509312
Longitude: -92.119301</t>
  </si>
  <si>
    <t xml:space="preserve"> IP: 185.228.168.10
Country: United States of America
Region: California
City: Temecula
Latitude: 33.530987
Longitude: -117.103394</t>
  </si>
  <si>
    <t>IP: 165.22.61.129
Country: Singapore
Region: Singapore
City: Singapore
Latitude: 1.289670
Longitude: 103.850067</t>
  </si>
  <si>
    <t xml:space="preserve">IP: 146.112.41.3
Country: United Kingdom of Great Britain and Northern Ireland
Region: England
City: London
Latitude: 51.508530
Longitude: -0.125740 </t>
  </si>
  <si>
    <t>IP: 212.60.63.246
Country: Switzerland
Region: Bern
City: Biel
Latitude: 47.132401
Longitude: 7.244110</t>
  </si>
  <si>
    <t>IP: 104.26.10.186
Country: United States of America
Region: California
City: San Francisco
Latitude: 37.775700
Longitude: -122.395203</t>
  </si>
  <si>
    <t>IP: 185.43.135.1
Country: Czechia
Region: Praha, Hlavni mesto
City: Prague
Latitude: 50.088039
Longitude: 14.420760</t>
  </si>
  <si>
    <t xml:space="preserve"> IP: 103.2.57.6
Country: Japan
Region: Tokyo
City: Tokyo
Latitude: 35.689507
Longitude: 139.691696</t>
  </si>
  <si>
    <t>storage.googleapis.com</t>
  </si>
  <si>
    <t xml:space="preserve"> IP: 74.125.24.207
Country: United States of America
Region: California
City: Mountain View
Latitude: 37.405991
Longitude: -122.078514</t>
  </si>
  <si>
    <t>IP: 172.217.194.101
Country: United States of America
Region: California
City: Mountain View
Latitude: 37.405991
Longitude: -122.078514</t>
  </si>
  <si>
    <t>IP: 96.16.117.60
Country: Singapore
Region: Singapore
City: Singapore
Latitude: 1.289670
Longitude: 103.850067</t>
  </si>
  <si>
    <t xml:space="preserve"> IP: 142.250.4.99
Country: United States of America
Region: California
City: Mountain View
Latitude: 37.405991
Longitude: -122.078514</t>
  </si>
  <si>
    <t>IP: 142.251.10.94
Country: United States of America
Region: California
City: Mountain View
Latitude: 37.405991
Longitude: -122.078514</t>
  </si>
  <si>
    <t>www.ietf.org</t>
  </si>
  <si>
    <t>IP: 104.16.45.99
Country: United States of America
Region: Texas
City: Dallas
Latitude: 32.783058
Longitude: -96.806671</t>
  </si>
  <si>
    <t>www.webrtc.org</t>
  </si>
  <si>
    <t>IP: 64.233.170.101
Country: United States of America
Region: California
City: Mountain View
Latitude: 37.405991
Longitude: -122.078514</t>
  </si>
  <si>
    <t>www.youtube.com</t>
  </si>
  <si>
    <t xml:space="preserve">IP: 172.253.118.190
Country: United States of America
Region: California
City: Mountain View
Latitude: 37.405991
Longitude: -122.078514 </t>
  </si>
  <si>
    <t>IP: 104.16.5.189
Country: United States of America
Region: California
City: San Francisco
Latitude: 37.775700
Longitude: -122.395203</t>
  </si>
  <si>
    <t xml:space="preserve"> IP: 185.222.222.222
Country: Belgium
Region: Brussels Hoofdstedelijk Gewest
City: Brussels
Latitude: 50.850449
Longitude: 4.348780</t>
  </si>
  <si>
    <t>IP: 146.112.41.3
Country: United Kingdom of Great Britain and Northern Ireland
Region: England
City: London
Latitude: 51.508530
Longitude: -0.125740</t>
  </si>
  <si>
    <t xml:space="preserve"> IP: 146.112.41.2
Country: United Kingdom of Great Britain and Northern Ireland
Region: England
City: London
Latitude: 51.508530
Longitude: -0.125740</t>
  </si>
  <si>
    <t>metal-dimension-646.firebaseio.com</t>
  </si>
  <si>
    <t>play.googleapis.com</t>
  </si>
  <si>
    <t xml:space="preserve"> IP: 216.21.3.77
Country: United States of America
Region: California
City: Berkeley
Latitude: 37.879318
Longitude: -122.265205</t>
  </si>
  <si>
    <t>IP: 64.233.170.91
Country: United States of America
Region: California
City: Mountain View
Latitude: 37.405991
Longitude: -122.078514</t>
  </si>
  <si>
    <t>File Information</t>
  </si>
  <si>
    <t>Security Score</t>
  </si>
  <si>
    <t>Trackers Detection</t>
  </si>
  <si>
    <t>Declared Permissions</t>
  </si>
  <si>
    <t>File Name (.apk)</t>
  </si>
  <si>
    <t>48 / 100</t>
  </si>
  <si>
    <t>0 / 432</t>
  </si>
  <si>
    <t>com.android.chrome.TOS_ACKED'</t>
  </si>
  <si>
    <t>Size</t>
  </si>
  <si>
    <t>23.9MB</t>
  </si>
  <si>
    <t>MD5</t>
  </si>
  <si>
    <t xml:space="preserve"> 14d4580ce102e24535073ea1351d9992</t>
  </si>
  <si>
    <t>com.android.chrome.permission.CHILD_SERVICE</t>
  </si>
  <si>
    <t>SHA1</t>
  </si>
  <si>
    <t xml:space="preserve"> 051ea74cf963634944a5776757271ddcfbe23b2f</t>
  </si>
  <si>
    <t>com.android.chrome.permission.DEBUG</t>
  </si>
  <si>
    <t>SHA256</t>
  </si>
  <si>
    <t>c49dadd6babf21216e37bd03e74e14d44a8a4191b727914b220b3e49616b7cea</t>
  </si>
  <si>
    <t>App Information</t>
  </si>
  <si>
    <t>com.android.chrome.permission.SHOW_COMPLIANCE_SCREEN'</t>
  </si>
  <si>
    <t xml:space="preserve"> Chrome</t>
  </si>
  <si>
    <t>com.android.chrome.permission.TRANSLATE</t>
  </si>
  <si>
    <t>com.android.chrome</t>
  </si>
  <si>
    <t>Main Activity</t>
  </si>
  <si>
    <t>Target SDK</t>
  </si>
  <si>
    <t>30 (Target), 29 (Min)</t>
  </si>
  <si>
    <t>Android Version Name</t>
  </si>
  <si>
    <t>91.0.4472.114</t>
  </si>
  <si>
    <t xml:space="preserve">Android Version Code </t>
  </si>
  <si>
    <t>PlayStore Information</t>
  </si>
  <si>
    <t>Score</t>
  </si>
  <si>
    <t>Installs</t>
  </si>
  <si>
    <t>Google Chrome: Fast &amp; Secure</t>
  </si>
  <si>
    <t xml:space="preserve">10,000,000,000+ </t>
  </si>
  <si>
    <t>PlayStore URL</t>
  </si>
  <si>
    <t xml:space="preserve"> Communication</t>
  </si>
  <si>
    <r>
      <rPr>
        <sz val="11"/>
        <color rgb="FF000000"/>
        <rFont val="Aptos Narrow"/>
        <scheme val="minor"/>
      </rPr>
      <t xml:space="preserve">Google LLC, </t>
    </r>
    <r>
      <rPr>
        <i/>
        <sz val="11"/>
        <color rgb="FF000000"/>
        <rFont val="Aptos Narrow"/>
        <scheme val="minor"/>
      </rPr>
      <t>5700313618786177705 (</t>
    </r>
    <r>
      <rPr>
        <b/>
        <i/>
        <sz val="11"/>
        <color rgb="FF000000"/>
        <rFont val="Aptos Narrow"/>
        <scheme val="minor"/>
      </rPr>
      <t>Developer ID</t>
    </r>
    <r>
      <rPr>
        <i/>
        <sz val="11"/>
        <color rgb="FF000000"/>
        <rFont val="Aptos Narrow"/>
        <scheme val="minor"/>
      </rPr>
      <t>)</t>
    </r>
  </si>
  <si>
    <t>Network Security</t>
  </si>
  <si>
    <t>Developer Address</t>
  </si>
  <si>
    <t>1600 Amphitheatre Parkway, Mountain View 94043</t>
  </si>
  <si>
    <t>API</t>
  </si>
  <si>
    <t>Scope</t>
  </si>
  <si>
    <t>Developer Website</t>
  </si>
  <si>
    <t xml:space="preserve">http://www.google.com/chrome/android </t>
  </si>
  <si>
    <t>*</t>
  </si>
  <si>
    <t>Base config is insecurely configured to permit clear text traffic to all domains.</t>
  </si>
  <si>
    <t>Developer Email</t>
  </si>
  <si>
    <t>apps-help@google.com</t>
  </si>
  <si>
    <t xml:space="preserve">Get SIM Provider Details </t>
  </si>
  <si>
    <t>Base config is configured to trust user installed certificates.</t>
  </si>
  <si>
    <t>Base config is configured to trust system certificates.</t>
  </si>
  <si>
    <t>Functions</t>
  </si>
  <si>
    <t>Provide web browsing with fast downloads, smart personalized recommendations &amp; features (e.g. Voice Search, Google Translate)</t>
  </si>
  <si>
    <t>Browsable Activities</t>
  </si>
  <si>
    <t>Activity</t>
  </si>
  <si>
    <t>Intent</t>
  </si>
  <si>
    <t>com.google.android.apps.chrome.IntentDispatcher</t>
  </si>
  <si>
    <t xml:space="preserve">Schemes: googlechrome://, http://, https://, about://, javascript://, content://, file://,
Hosts: *,
Mime Types: text/html, text/plain, application/xhtml+xml, multipart/related, message/rfc822, */*,
Path Patterns: /.*.mhtml, /.*.mht, /.*..*.mhtml, /.*..*.mht, /.*..*..*.mhtml, /.*..*..*.mht, /.*..*..*..*.mhtml, /.*..*..*..*.mht, /.*..*..*..*..*.mhtml, /.*..*..*..*..*.mht, /.*..*..*..*..*..*.mhtml, /.*..*..*..*..*..*.mht, /.*..*..*..*..*..*..*.mhtml, /.*..*..*..*..*..*..*.mht, /.*..*..*..*..*..*..*..*.mhtml, /.*..*..*..*..*..*..*..*.mht, /.*..*..*..*..*..*..*..*..*.mhtml, /.*..*..*..*..*..*..*..*..*.mht, /.*..*..*..*..*..*..*..*..*..*.mhtml, /.*..*..*..*..*..*..*..*..*..*.mht, </t>
  </si>
  <si>
    <t>Security Analysis</t>
  </si>
  <si>
    <t>Certificate Information</t>
  </si>
  <si>
    <t>Issuer</t>
  </si>
  <si>
    <t>C=US, ST=California, L=Mountain View, O=Google Inc., OU=Android, CN=Android</t>
  </si>
  <si>
    <t>Binary Analysis</t>
  </si>
  <si>
    <t>Shared Object</t>
  </si>
  <si>
    <t>NX</t>
  </si>
  <si>
    <t>Stack Canary</t>
  </si>
  <si>
    <t>Relro</t>
  </si>
  <si>
    <t>RPath</t>
  </si>
  <si>
    <t>RunPath</t>
  </si>
  <si>
    <t>Fortify</t>
  </si>
  <si>
    <t>Symbols Stripped</t>
  </si>
  <si>
    <t>armeabi-v7a/libmonochrome_stack_unwinder_partition.so</t>
  </si>
  <si>
    <r>
      <rPr>
        <b/>
        <sz val="11"/>
        <color rgb="FF000000"/>
        <rFont val="Aptos Narrow"/>
        <scheme val="minor"/>
      </rPr>
      <t xml:space="preserve">True
</t>
    </r>
    <r>
      <rPr>
        <sz val="11"/>
        <color rgb="FF000000"/>
        <rFont val="Aptos Narrow"/>
        <scheme val="minor"/>
      </rPr>
      <t>[INFO]
The binary has NX bit set. This marks a memory page non-executable making attacker injected shellcode non-executable.</t>
    </r>
  </si>
  <si>
    <r>
      <rPr>
        <b/>
        <sz val="11"/>
        <color rgb="FF000000"/>
        <rFont val="Aptos Narrow"/>
        <scheme val="minor"/>
      </rPr>
      <t xml:space="preserve">False
</t>
    </r>
    <r>
      <rPr>
        <sz val="11"/>
        <color rgb="FF000000"/>
        <rFont val="Aptos Narrow"/>
        <scheme val="minor"/>
      </rPr>
      <t>{HIGH]
This binary does not have a stack canary value added to the stack. Stack canaries are used to detect and prevent exploits from overwriting return address. Use the option -fstack-protector-all to enable stack canaries. Not applicable for Dart/Flutter libraries unless Dart FFI is used.</t>
    </r>
  </si>
  <si>
    <r>
      <rPr>
        <b/>
        <sz val="11"/>
        <color rgb="FF000000"/>
        <rFont val="Aptos Narrow"/>
        <scheme val="minor"/>
      </rPr>
      <t xml:space="preserve">Full RELRO
</t>
    </r>
    <r>
      <rPr>
        <sz val="11"/>
        <color rgb="FF000000"/>
        <rFont val="Aptos Narrow"/>
        <scheme val="minor"/>
      </rPr>
      <t>[INFO]
This shared object has full RELRO enabled. RELRO ensures that the GOT cannot be overwritten in vulnerable ELF binaries. In Full RELRO, the entire GOT (.got and .got.plt both) is marked as read-only.</t>
    </r>
  </si>
  <si>
    <r>
      <rPr>
        <b/>
        <sz val="11"/>
        <color rgb="FF000000"/>
        <rFont val="Aptos Narrow"/>
        <scheme val="minor"/>
      </rPr>
      <t xml:space="preserve">None
</t>
    </r>
    <r>
      <rPr>
        <sz val="11"/>
        <color rgb="FF000000"/>
        <rFont val="Aptos Narrow"/>
        <scheme val="minor"/>
      </rPr>
      <t>[INFO]
The binary does not have run-time search path or RPATH set.</t>
    </r>
  </si>
  <si>
    <r>
      <rPr>
        <b/>
        <sz val="11"/>
        <color rgb="FF000000"/>
        <rFont val="Aptos Narrow"/>
        <scheme val="minor"/>
      </rPr>
      <t xml:space="preserve">None
</t>
    </r>
    <r>
      <rPr>
        <sz val="11"/>
        <color rgb="FF000000"/>
        <rFont val="Aptos Narrow"/>
        <scheme val="minor"/>
      </rPr>
      <t>[INFO]
The binary does not have RUNPATH set.</t>
    </r>
  </si>
  <si>
    <r>
      <rPr>
        <b/>
        <sz val="11"/>
        <color rgb="FF000000"/>
        <rFont val="Aptos Narrow"/>
        <scheme val="minor"/>
      </rPr>
      <t xml:space="preserve">False
</t>
    </r>
    <r>
      <rPr>
        <sz val="11"/>
        <color rgb="FF000000"/>
        <rFont val="Aptos Narrow"/>
        <scheme val="minor"/>
      </rPr>
      <t>[WARNING]
The binary does not have any fortified functions. Fortified functions provides buffer overflow checks against glibc's commons insecure functions like strcpy, gets etc. Use the compiler option -D_FORTIFY_SOURCE=2 to fortify functions. This check is not applicable for Dart/Flutter libraries.</t>
    </r>
  </si>
  <si>
    <r>
      <rPr>
        <b/>
        <sz val="11"/>
        <color rgb="FF000000"/>
        <rFont val="Aptos Narrow"/>
        <scheme val="minor"/>
      </rPr>
      <t xml:space="preserve">False
</t>
    </r>
    <r>
      <rPr>
        <sz val="11"/>
        <color rgb="FF000000"/>
        <rFont val="Aptos Narrow"/>
        <scheme val="minor"/>
      </rPr>
      <t>[WARNING]
Symbols are available.</t>
    </r>
  </si>
  <si>
    <t>armeabi-v7a/libmonochrome_test_dummy_partition.so</t>
  </si>
  <si>
    <t>armeabi-v7a/libmonochrome_vr_partition.so</t>
  </si>
  <si>
    <r>
      <rPr>
        <b/>
        <sz val="11"/>
        <color rgb="FF000000"/>
        <rFont val="Aptos Narrow"/>
        <scheme val="minor"/>
      </rPr>
      <t xml:space="preserve">False
</t>
    </r>
    <r>
      <rPr>
        <sz val="11"/>
        <color rgb="FF000000"/>
        <rFont val="Aptos Narrow"/>
        <scheme val="minor"/>
      </rPr>
      <t>[HIGH]
This binary does not have a stack canary value added to the stack. Stack canaries are used to detect and prevent exploits from overwriting return address. Use the option -fstack-protector-all to enable stack canaries. Not applicable for Dart/Flutter libraries unless Dart FFI is used.</t>
    </r>
  </si>
  <si>
    <r>
      <t>False</t>
    </r>
    <r>
      <rPr>
        <sz val="11"/>
        <color theme="1"/>
        <rFont val="Aptos Narrow"/>
        <family val="2"/>
        <scheme val="minor"/>
      </rPr>
      <t xml:space="preserve">
warning
Symbols are available.</t>
    </r>
  </si>
  <si>
    <t>armeabi-v7a/libyoga.so</t>
  </si>
  <si>
    <r>
      <rPr>
        <b/>
        <sz val="11"/>
        <color rgb="FF000000"/>
        <rFont val="Aptos Narrow"/>
        <scheme val="minor"/>
      </rPr>
      <t xml:space="preserve">True
</t>
    </r>
    <r>
      <rPr>
        <sz val="11"/>
        <color rgb="FF000000"/>
        <rFont val="Aptos Narrow"/>
        <scheme val="minor"/>
      </rPr>
      <t>[INFO]
This binary has a stack canary value added to the stack so that it will be overwritten by a stack buffer that overflows the return address. This allows detection of overflows by verifying the integrity of the canary before function return.</t>
    </r>
  </si>
  <si>
    <r>
      <rPr>
        <b/>
        <sz val="11"/>
        <color rgb="FF000000"/>
        <rFont val="Aptos Narrow"/>
        <scheme val="minor"/>
      </rPr>
      <t xml:space="preserve">True
</t>
    </r>
    <r>
      <rPr>
        <sz val="11"/>
        <color rgb="FF000000"/>
        <rFont val="Aptos Narrow"/>
        <scheme val="minor"/>
      </rPr>
      <t>[INFO]
The binary has the following fortified functions: ['__vsnprintf_chk']</t>
    </r>
  </si>
  <si>
    <t>armeabi-v7a/libsketchology_native.so</t>
  </si>
  <si>
    <r>
      <rPr>
        <b/>
        <sz val="11"/>
        <color rgb="FF000000"/>
        <rFont val="Aptos Narrow"/>
        <scheme val="minor"/>
      </rPr>
      <t xml:space="preserve">True
</t>
    </r>
    <r>
      <rPr>
        <sz val="11"/>
        <color rgb="FF000000"/>
        <rFont val="Aptos Narrow"/>
        <scheme val="minor"/>
      </rPr>
      <t>[INFO]
The binary has the following fortified functions: ['__strlen_chk', '__strchr_chk', '__memcpy_chk', '__vsnprintf_chk']</t>
    </r>
  </si>
  <si>
    <t>armeabi-v7a/libarcore_sdk_c.so</t>
  </si>
  <si>
    <t>armeabi-v7a/libmonochrome_cablev2_authenticator_partition.so</t>
  </si>
  <si>
    <t>armeabi-v7a/libelements.so</t>
  </si>
  <si>
    <t>armeabi-v7a/libchromium_android_linker.so</t>
  </si>
  <si>
    <t>Malware Analysis</t>
  </si>
  <si>
    <t>APKID Analysis</t>
  </si>
  <si>
    <t>Abused Permissions</t>
  </si>
  <si>
    <t>Telephony Identifiers Leakage</t>
  </si>
  <si>
    <t>Dex</t>
  </si>
  <si>
    <t>Detection</t>
  </si>
  <si>
    <t>v1 signature</t>
  </si>
  <si>
    <t>This application reads the ISO country code equivalent for the SIM provider's country code</t>
  </si>
  <si>
    <t xml:space="preserve"> assets/webapk7.dex </t>
  </si>
  <si>
    <t>Complier</t>
  </si>
  <si>
    <t xml:space="preserve"> r8 without marker (suspicious)</t>
  </si>
  <si>
    <t>v2 signature</t>
  </si>
  <si>
    <t>This application reads the ISO country code equivalent of the current registered operator's MCC (Mobile Country Code)</t>
  </si>
  <si>
    <t xml:space="preserve"> classes.dex </t>
  </si>
  <si>
    <t xml:space="preserve"> Anti-VM Code </t>
  </si>
  <si>
    <t>Build.FINGERPRINT check
Build.MODEL check
Build.MANUFACTURER check
Build.PRODUCT check
Build.HARDWARE check</t>
  </si>
  <si>
    <t>v3 signature</t>
  </si>
  <si>
    <t>This application reads the MCC+MNC of the provider of the SIM</t>
  </si>
  <si>
    <t xml:space="preserve"> unknown (please file detection issue!)</t>
  </si>
  <si>
    <t>v4 signature</t>
  </si>
  <si>
    <t>This application reads the constant indicating the state of the device SIM card</t>
  </si>
  <si>
    <t>yara_issue</t>
  </si>
  <si>
    <t xml:space="preserve"> yara issue - dex file recognized by apkid but not yara module</t>
  </si>
  <si>
    <t>x.509 Subject</t>
  </si>
  <si>
    <t>This application reads the device phone type value</t>
  </si>
  <si>
    <t xml:space="preserve"> classes10.dex </t>
  </si>
  <si>
    <t>Signature Algorithm</t>
  </si>
  <si>
    <t>rsassa_pkcs1v15</t>
  </si>
  <si>
    <t>This application reads the numeric name (MCC+MNC) of current registered operator</t>
  </si>
  <si>
    <t>Valid From</t>
  </si>
  <si>
    <t>2008-08-21 23:13:34+00:00</t>
  </si>
  <si>
    <t>This application reads the type of activity on a data connection</t>
  </si>
  <si>
    <t xml:space="preserve"> classes11.dex </t>
  </si>
  <si>
    <t>Build.HARDWARE check</t>
  </si>
  <si>
    <t>android.permission.CHANGE_NETWORK_STATE,</t>
  </si>
  <si>
    <t>Valid To</t>
  </si>
  <si>
    <t>2036-01-07 23:13:34+00:00</t>
  </si>
  <si>
    <t>Serial Number</t>
  </si>
  <si>
    <t>0xc2e08746644a308d</t>
  </si>
  <si>
    <t xml:space="preserve"> classes2.dex </t>
  </si>
  <si>
    <t>Hash Algorithm</t>
  </si>
  <si>
    <t>md5</t>
  </si>
  <si>
    <t>cde9f6208d672b54b1dacc0b7029f5eb</t>
  </si>
  <si>
    <t>sha1</t>
  </si>
  <si>
    <t>38918a453d07199354f8b19af05ec6562ced5788</t>
  </si>
  <si>
    <t xml:space="preserve"> classes3.dex </t>
  </si>
  <si>
    <t>sha256</t>
  </si>
  <si>
    <t>f0fd6c5b410f25cb25c3b53346c8972fae30f8ee7411df910480ad6b2d60db83</t>
  </si>
  <si>
    <t>sha512</t>
  </si>
  <si>
    <t>edf99db872937471eb94cbe576512a0089527e28b5b65df96f18f539737955ef1ce2553a51156ee31b521dcdc1559c52e965899f13038487d03743742b634326</t>
  </si>
  <si>
    <t xml:space="preserve"> classes4.dex </t>
  </si>
  <si>
    <t>PublicKey</t>
  </si>
  <si>
    <t>rsa</t>
  </si>
  <si>
    <t xml:space="preserve">android.permission.REQUEST_INSTALL_PACKAGES </t>
  </si>
  <si>
    <t>Bit Size</t>
  </si>
  <si>
    <t xml:space="preserve"> classes5.dex </t>
  </si>
  <si>
    <t>Fingerprint</t>
  </si>
  <si>
    <t>843817f137559b510590075c0256a414a5767c6f32f91a46228077c065ba67fe</t>
  </si>
  <si>
    <t>Found 1 unique certificate</t>
  </si>
  <si>
    <t xml:space="preserve"> classes6.dex </t>
  </si>
  <si>
    <t>Build.MANUFACTURER check
Build.HARDWARE check</t>
  </si>
  <si>
    <t xml:space="preserve"> classes7.dex </t>
  </si>
  <si>
    <t xml:space="preserve"> classes8.dex </t>
  </si>
  <si>
    <t xml:space="preserve"> classes9.dex </t>
  </si>
  <si>
    <t>Build.FINGERPRINT check
Build.MODEL check
Build.MANUFACTURER check
Build.HARDWARE check"</t>
  </si>
  <si>
    <t>Domain Malware Check</t>
  </si>
  <si>
    <t>Domain</t>
  </si>
  <si>
    <t>Geolocation</t>
  </si>
  <si>
    <t>Dynamic Analysis</t>
  </si>
  <si>
    <t>TLS/SSL Security Test</t>
  </si>
  <si>
    <r>
      <rPr>
        <b/>
        <sz val="11"/>
        <color rgb="FF000000"/>
        <rFont val="Aptos Narrow"/>
        <scheme val="minor"/>
      </rPr>
      <t xml:space="preserve">TLS Misconfiguration Test: </t>
    </r>
    <r>
      <rPr>
        <sz val="11"/>
        <color rgb="FF000000"/>
        <rFont val="Aptos Narrow"/>
        <scheme val="minor"/>
      </rPr>
      <t xml:space="preserve">Passed
</t>
    </r>
    <r>
      <rPr>
        <b/>
        <sz val="11"/>
        <color rgb="FF000000"/>
        <rFont val="Aptos Narrow"/>
        <scheme val="minor"/>
      </rPr>
      <t xml:space="preserve">TLS Pinning/Certificate Transparency Test: </t>
    </r>
    <r>
      <rPr>
        <sz val="11"/>
        <color rgb="FF000000"/>
        <rFont val="Aptos Narrow"/>
        <scheme val="minor"/>
      </rPr>
      <t xml:space="preserve">Passed
</t>
    </r>
    <r>
      <rPr>
        <b/>
        <sz val="11"/>
        <color rgb="FF000000"/>
        <rFont val="Aptos Narrow"/>
        <scheme val="minor"/>
      </rPr>
      <t xml:space="preserve">TLS Pinning/Certificate Transparency Bypass Test: </t>
    </r>
    <r>
      <rPr>
        <sz val="11"/>
        <color rgb="FF000000"/>
        <rFont val="Aptos Narrow"/>
        <scheme val="minor"/>
      </rPr>
      <t xml:space="preserve">Passed
</t>
    </r>
    <r>
      <rPr>
        <b/>
        <sz val="11"/>
        <color rgb="FF000000"/>
        <rFont val="Aptos Narrow"/>
        <scheme val="minor"/>
      </rPr>
      <t xml:space="preserve">Cleartext Traffic Test: </t>
    </r>
    <r>
      <rPr>
        <sz val="11"/>
        <color rgb="FF000000"/>
        <rFont val="Aptos Narrow"/>
        <scheme val="minor"/>
      </rPr>
      <t>Passed</t>
    </r>
  </si>
  <si>
    <t>Frida Logs</t>
  </si>
  <si>
    <t>Loaded Frida Script - api_monitor
Loaded Frida Script - root_bypass
Loaded Frida Script - dump_clipboard
Loaded Frida Script - debugger_check_bypass
Loaded Frida Script - ssl_pinning_bypass
[API Monitor] Cannot find org.apache.http.impl.client.AbstractHttpClient.execute
[API Monitor] Cannot find com.android.okhttp.internal.http.HttpURLConnectionImpl.getInputStream
[SSL Pinning Bypass] okhttp CertificatePinner not found
[SSL Pinning Bypass] okhttp3 CertificatePinner not found
[SSL Pinning Bypass] DataTheorem trustkit not found
[SSL Pinning Bypass] Appcelerator PinningTrustManager not found
[SSL Pinning Bypass] Apache Cordova SSLCertificateChecker not found
[SSL Pinning Bypass] Wultra CertStore.validateFingerprint not found
[SSL Pinning Bypass] Xutils not found
[SSL Pinning Bypass] httpclientandroidlib not found
[SSL Pinning Bypass] Cronet not found
[SSL Pinning Bypass] certificatetransparency.CTInterceptorBuilder not found</t>
  </si>
  <si>
    <t>API Monitor logs</t>
  </si>
  <si>
    <t>{"name":"Device Info","class":"android.telephony.TelephonyManager","method":"getSimCountryIso","arguments":[],"result":"us","calledFrom":"MZ1.b(chromium-TrichromeChromeGoogle6432.aab-stable-626111938:16)","returnValue":"us"},{"name":"IPC","class":"android.content.ContextWrapper","method":"sendBroadcast","arguments":["&lt;instance: android.content.Intent&gt;"],"calledFrom":"c33.b(chromium-TrichromeChromeGoogle6432.aab-stable-626111938:34)"},{"name":"Binder","class":"android.app.ActivityThread","method":"handleReceiver","arguments":["&lt;instance: android.app.ActivityThread$ReceiverData&gt;"],"calledFrom":"android.app.ActivityThread.access$1400(ActivityThread.java:237)"},{"name":"File IO","class":"libcore.io.IoBridge","method":"open","arguments":["/data/user/0/com.android.chrome/shared_prefs/com.android.chrome_preferences.xml",577],"result":"java.io.FileDescriptor@e5b1106","calledFrom":"java.io.FileOutputStream.&lt;init&gt;(FileOutputStream.java:236)"},{"name":"Dex Class Loader","class":"dalvik.system.DexClassLoader","method":"$init","arguments":["/data/data/com.android.chrome/cache/frida868428621194902650.dex","/data/data/com.android.chrome/code_cache",null,"&lt;instance: java.lang.ClassLoader, $className: dalvik.system.PathClassLoader&gt;"]},{"name":"Binder","class":"android.app.ContextImpl","method":"registerReceiver","arguments":[null,"&lt;instance: android.content.IntentFilter&gt;",null,null,0],"result":"Intent { act=android.intent.action.BATTERY_CHANGED flg=0x60000010 (has extras) }","calledFrom":"android.content.ContextWrapper.registerReceiver(ContextWrapper.java:689)"},{"name":"IPC","class":"android.content.ContextWrapper","method":"registerReceiver","arguments":[null,"&lt;instance: android.content.IntentFilter&gt;",null,null,0],"result":"Intent { act=android.intent.action.BATTERY_CHANGED flg=0x60000010 (has extras) }","calledFrom":"yf0.c(chromium-TrichromeChromeGoogle6432.aab-stable-626111938:7)"},{"name":"File IO","class":"libcore.io.IoBridge","method":"open","arguments":["/data/user/0/com.android.chrome/shared_prefs/com.android.chrome_preferences.xml",577],"result":"java.io.FileDescriptor@2073792","calledFrom":"java.io.FileOutputStream.&lt;init&gt;(FileOutputStream.java:236)"},{"name":"File IO","class":"libcore.io.IoBridge","method":"open","arguments":["/data/user/0/com.android.chrome/shared_prefs/com.android.chrome_preferences.xml",577],"result":"java.io.FileDescriptor@f16d078","calledFrom":"java.io.FileOutputStream.&lt;init&gt;(FileOutputStream.java:236)"},{"name":"File IO","class":"libcore.io.IoBridge","method":"open","arguments":["/data/user/0/com.android.chrome/shared_prefs/com.android.chrome_preferences.xml",577],"result":"java.io.FileDescriptor@dd5acb7","calledFrom":"java.io.FileOutputStream.&lt;init&gt;(FileOutputStream.java:236)"},</t>
  </si>
  <si>
    <t>1 / 432</t>
  </si>
  <si>
    <t>55.88MB</t>
  </si>
  <si>
    <t xml:space="preserve"> e905b00e6c7a3401ba9c05ee060dc443</t>
  </si>
  <si>
    <t>e91e732f6ed4e650fea060061e271f43c8e81294</t>
  </si>
  <si>
    <t>be509759d55f46b64e4fdfc5d74d6b608eedc3c49350099060de9a5dad0bbe32</t>
  </si>
  <si>
    <t xml:space="preserve"> com.google.android.apps.docs</t>
  </si>
  <si>
    <t>com.google.android.apps.docs.preferences.DocsPreferencesActivity</t>
  </si>
  <si>
    <t>30 (Target), 23 (Min)</t>
  </si>
  <si>
    <t>2.21.241.10.40</t>
  </si>
  <si>
    <t>10,000,000,000+</t>
  </si>
  <si>
    <t xml:space="preserve"> Productivity</t>
  </si>
  <si>
    <t xml:space="preserve">1600 Amphitheatre Parkway, Mountain View 94043 </t>
  </si>
  <si>
    <t xml:space="preserve">https://support.google.com/drive/?p=android_drive_help </t>
  </si>
  <si>
    <t xml:space="preserve">apps-help@google.com </t>
  </si>
  <si>
    <t>Backup, store, share &amp; access files anywhere with options to set permission to view, edit or leave comments on files and even scan paper document with notifications received</t>
  </si>
  <si>
    <t>com.google.android.apps.docs.openurl.DriveOpenUrlActivityAlias</t>
  </si>
  <si>
    <r>
      <rPr>
        <b/>
        <sz val="11"/>
        <color rgb="FF000000"/>
        <rFont val="Aptos Narrow"/>
        <scheme val="minor"/>
      </rPr>
      <t>Schemes</t>
    </r>
    <r>
      <rPr>
        <sz val="11"/>
        <color rgb="FF000000"/>
        <rFont val="Aptos Narrow"/>
        <scheme val="minor"/>
      </rPr>
      <t xml:space="preserve">: http://, https://,
</t>
    </r>
    <r>
      <rPr>
        <b/>
        <sz val="11"/>
        <color rgb="FF000000"/>
        <rFont val="Aptos Narrow"/>
        <scheme val="minor"/>
      </rPr>
      <t>Hosts:</t>
    </r>
    <r>
      <rPr>
        <sz val="11"/>
        <color rgb="FF000000"/>
        <rFont val="Aptos Narrow"/>
        <scheme val="minor"/>
      </rPr>
      <t xml:space="preserve"> drive.google.com, icing.drive.google.com, docs.google.com,
</t>
    </r>
    <r>
      <rPr>
        <b/>
        <sz val="11"/>
        <color rgb="FF000000"/>
        <rFont val="Aptos Narrow"/>
        <scheme val="minor"/>
      </rPr>
      <t>Path Patterns:</t>
    </r>
    <r>
      <rPr>
        <sz val="11"/>
        <color rgb="FF000000"/>
        <rFont val="Aptos Narrow"/>
        <scheme val="minor"/>
      </rPr>
      <t xml:space="preserve"> /, /a/.*/, /m, /a/.*/m, /folder.*, /a/.*/folder.*, /file/.*, /a/.*/file/.*, /open, /a/.*/open, /leaf, /a/.*/leaf, /uc, /a/.*/uc, /viewer, /a/.*/viewer,</t>
    </r>
  </si>
  <si>
    <t>com.google.android.apps.docs.openurl.KixOpenUrlActivityAlias</t>
  </si>
  <si>
    <r>
      <t>Schemes</t>
    </r>
    <r>
      <rPr>
        <sz val="11"/>
        <color theme="1"/>
        <rFont val="Aptos Narrow"/>
        <family val="2"/>
        <scheme val="minor"/>
      </rPr>
      <t>: http://, https://,</t>
    </r>
    <r>
      <rPr>
        <b/>
        <sz val="11"/>
        <color theme="1"/>
        <rFont val="Aptos Narrow"/>
        <family val="2"/>
        <scheme val="minor"/>
      </rPr>
      <t xml:space="preserve">
Hosts:</t>
    </r>
    <r>
      <rPr>
        <sz val="11"/>
        <color theme="1"/>
        <rFont val="Aptos Narrow"/>
        <family val="2"/>
        <scheme val="minor"/>
      </rPr>
      <t xml:space="preserve"> docs.google.com,</t>
    </r>
    <r>
      <rPr>
        <b/>
        <sz val="11"/>
        <color theme="1"/>
        <rFont val="Aptos Narrow"/>
        <family val="2"/>
        <scheme val="minor"/>
      </rPr>
      <t xml:space="preserve">
Path Patterns:</t>
    </r>
    <r>
      <rPr>
        <sz val="11"/>
        <color theme="1"/>
        <rFont val="Aptos Narrow"/>
        <family val="2"/>
        <scheme val="minor"/>
      </rPr>
      <t xml:space="preserve"> /document/.*, /a/.*/document/.*, /Doc, /a/.*/Doc, /View, /a/.*/View,</t>
    </r>
  </si>
  <si>
    <t>com.google.android.apps.docs.openurl.PunchOpenUrlActivityAlias</t>
  </si>
  <si>
    <r>
      <t>Schemes</t>
    </r>
    <r>
      <rPr>
        <sz val="11"/>
        <color theme="1"/>
        <rFont val="Aptos Narrow"/>
        <family val="2"/>
        <scheme val="minor"/>
      </rPr>
      <t>: http://, https://,</t>
    </r>
    <r>
      <rPr>
        <b/>
        <sz val="11"/>
        <color theme="1"/>
        <rFont val="Aptos Narrow"/>
        <family val="2"/>
        <scheme val="minor"/>
      </rPr>
      <t xml:space="preserve">
Hosts:</t>
    </r>
    <r>
      <rPr>
        <sz val="11"/>
        <color theme="1"/>
        <rFont val="Aptos Narrow"/>
        <family val="2"/>
        <scheme val="minor"/>
      </rPr>
      <t xml:space="preserve"> docs.google.com,</t>
    </r>
    <r>
      <rPr>
        <b/>
        <sz val="11"/>
        <color theme="1"/>
        <rFont val="Aptos Narrow"/>
        <family val="2"/>
        <scheme val="minor"/>
      </rPr>
      <t xml:space="preserve">
Path Patterns:</t>
    </r>
    <r>
      <rPr>
        <sz val="11"/>
        <color theme="1"/>
        <rFont val="Aptos Narrow"/>
        <family val="2"/>
        <scheme val="minor"/>
      </rPr>
      <t xml:space="preserve"> /present/.*, /a/.*/present/.*, /presentation/.*, /a/.*/presentation/.*,</t>
    </r>
  </si>
  <si>
    <t>com.google.android.apps.docs.openurl.TrixOpenUrlActivityAlias</t>
  </si>
  <si>
    <r>
      <t>Schemes</t>
    </r>
    <r>
      <rPr>
        <sz val="11"/>
        <color theme="1"/>
        <rFont val="Aptos Narrow"/>
        <family val="2"/>
        <scheme val="minor"/>
      </rPr>
      <t>: http://, https://,</t>
    </r>
    <r>
      <rPr>
        <b/>
        <sz val="11"/>
        <color theme="1"/>
        <rFont val="Aptos Narrow"/>
        <family val="2"/>
        <scheme val="minor"/>
      </rPr>
      <t xml:space="preserve">
Hosts:</t>
    </r>
    <r>
      <rPr>
        <sz val="11"/>
        <color theme="1"/>
        <rFont val="Aptos Narrow"/>
        <family val="2"/>
        <scheme val="minor"/>
      </rPr>
      <t xml:space="preserve"> docs.google.com, spreadsheets.google.com,</t>
    </r>
    <r>
      <rPr>
        <b/>
        <sz val="11"/>
        <color theme="1"/>
        <rFont val="Aptos Narrow"/>
        <family val="2"/>
        <scheme val="minor"/>
      </rPr>
      <t xml:space="preserve">
Path Patterns:</t>
    </r>
    <r>
      <rPr>
        <sz val="11"/>
        <color theme="1"/>
        <rFont val="Aptos Narrow"/>
        <family val="2"/>
        <scheme val="minor"/>
      </rPr>
      <t xml:space="preserve"> /spreadsheets/.*, /spreadsheet/.*, /a/.*/spreadsheet/.*, /spreadsheets/d/.*, /a/.*/spreadsheets/d/.*,</t>
    </r>
  </si>
  <si>
    <t>googleapis.com
google.com
google.cn
gvt1.com</t>
  </si>
  <si>
    <t>Domain config is securely configured to disallow clear text traffic to these domains in scope.</t>
  </si>
  <si>
    <t>com.google.android.apps.viewer.PdfViewerActivity</t>
  </si>
  <si>
    <r>
      <t>Schemes</t>
    </r>
    <r>
      <rPr>
        <sz val="11"/>
        <color theme="1"/>
        <rFont val="Aptos Narrow"/>
        <family val="2"/>
        <scheme val="minor"/>
      </rPr>
      <t>: file://, content://, http://, https://,</t>
    </r>
    <r>
      <rPr>
        <b/>
        <sz val="11"/>
        <color theme="1"/>
        <rFont val="Aptos Narrow"/>
        <family val="2"/>
        <scheme val="minor"/>
      </rPr>
      <t xml:space="preserve">
Hosts:</t>
    </r>
    <r>
      <rPr>
        <sz val="11"/>
        <color theme="1"/>
        <rFont val="Aptos Narrow"/>
        <family val="2"/>
        <scheme val="minor"/>
      </rPr>
      <t xml:space="preserve"> *,</t>
    </r>
    <r>
      <rPr>
        <b/>
        <sz val="11"/>
        <color theme="1"/>
        <rFont val="Aptos Narrow"/>
        <family val="2"/>
        <scheme val="minor"/>
      </rPr>
      <t xml:space="preserve">
Mime Types:</t>
    </r>
    <r>
      <rPr>
        <sz val="11"/>
        <color theme="1"/>
        <rFont val="Aptos Narrow"/>
        <family val="2"/>
        <scheme val="minor"/>
      </rPr>
      <t xml:space="preserve"> application/pdf,</t>
    </r>
    <r>
      <rPr>
        <b/>
        <sz val="11"/>
        <color theme="1"/>
        <rFont val="Aptos Narrow"/>
        <family val="2"/>
        <scheme val="minor"/>
      </rPr>
      <t xml:space="preserve">
Path Patterns:</t>
    </r>
    <r>
      <rPr>
        <sz val="11"/>
        <color theme="1"/>
        <rFont val="Aptos Narrow"/>
        <family val="2"/>
        <scheme val="minor"/>
      </rPr>
      <t xml:space="preserve"> .*\\.pdf,</t>
    </r>
  </si>
  <si>
    <t>arm64-v8a/libframesequence.so</t>
  </si>
  <si>
    <t>arm64-v8a/libfoxit.so</t>
  </si>
  <si>
    <r>
      <rPr>
        <b/>
        <sz val="11"/>
        <color rgb="FF000000"/>
        <rFont val="Aptos Narrow"/>
        <scheme val="minor"/>
      </rPr>
      <t xml:space="preserve">True
</t>
    </r>
    <r>
      <rPr>
        <sz val="11"/>
        <color rgb="FF000000"/>
        <rFont val="Aptos Narrow"/>
        <scheme val="minor"/>
      </rPr>
      <t>[INFO]
The binary has the following fortified functions: ['__strlen_chk', '__strchr_chk',  '__vsnprintf_chk']</t>
    </r>
  </si>
  <si>
    <t>arm64-v8a/librectifier.so</t>
  </si>
  <si>
    <t>arm64-v8a/libcello_native.so</t>
  </si>
  <si>
    <r>
      <rPr>
        <b/>
        <sz val="11"/>
        <color rgb="FF000000"/>
        <rFont val="Aptos Narrow"/>
        <scheme val="minor"/>
      </rPr>
      <t xml:space="preserve">True
</t>
    </r>
    <r>
      <rPr>
        <sz val="11"/>
        <color rgb="FF000000"/>
        <rFont val="Aptos Narrow"/>
        <scheme val="minor"/>
      </rPr>
      <t>[INFO]
The binary has the following fortified functions: ['__strlen_chk', '__strchr_chk',  '__vsnprintf_chk', '__read_chk']</t>
    </r>
  </si>
  <si>
    <t>arm64-v8a/libbitmap_parcel.so</t>
  </si>
  <si>
    <t>arm64-v8a/libdocscanner_image.so</t>
  </si>
  <si>
    <t>File Analysis</t>
  </si>
  <si>
    <t>Files</t>
  </si>
  <si>
    <t xml:space="preserve"> Hardcoded Keystore found.</t>
  </si>
  <si>
    <t xml:space="preserve"> com/google/api/client/googleapis/google.jks</t>
  </si>
  <si>
    <t xml:space="preserve">/home/mobsf/.MobSF/uploads/e905b00e6c7a3401ba9c05ee060dc443/e905b00e6c7a3401ba9c05ee060dc443.apk </t>
  </si>
  <si>
    <t>Anti Disassembly Code</t>
  </si>
  <si>
    <t xml:space="preserve"> illegal class name</t>
  </si>
  <si>
    <t>Obfuscator</t>
  </si>
  <si>
    <t>DexGuard</t>
  </si>
  <si>
    <t>This application reads the radio technology (network type) currently in use on the device for data transmission</t>
  </si>
  <si>
    <t xml:space="preserve"> classes.dex</t>
  </si>
  <si>
    <t xml:space="preserve"> classes2.dex</t>
  </si>
  <si>
    <t>Build.FINGERPRINT check
Build.MANUFACTURER check
Build.HARDWARE check
possible Build.SERIAL check
Build.TAGS check</t>
  </si>
  <si>
    <t>classes3.dex</t>
  </si>
  <si>
    <r>
      <rPr>
        <b/>
        <sz val="11"/>
        <color rgb="FF000000"/>
        <rFont val="Aptos Narrow"/>
        <scheme val="minor"/>
      </rPr>
      <t xml:space="preserve">TLS Misconfiguration Test: </t>
    </r>
    <r>
      <rPr>
        <sz val="11"/>
        <color rgb="FF000000"/>
        <rFont val="Aptos Narrow"/>
        <scheme val="minor"/>
      </rPr>
      <t xml:space="preserve">Passed
</t>
    </r>
    <r>
      <rPr>
        <b/>
        <sz val="11"/>
        <color rgb="FF000000"/>
        <rFont val="Aptos Narrow"/>
        <scheme val="minor"/>
      </rPr>
      <t xml:space="preserve">TLS Pinning/Certificate Transparency Test: </t>
    </r>
    <r>
      <rPr>
        <sz val="11"/>
        <color rgb="FF000000"/>
        <rFont val="Aptos Narrow"/>
        <scheme val="minor"/>
      </rPr>
      <t xml:space="preserve">Failed
</t>
    </r>
    <r>
      <rPr>
        <b/>
        <sz val="11"/>
        <color rgb="FF000000"/>
        <rFont val="Aptos Narrow"/>
        <scheme val="minor"/>
      </rPr>
      <t xml:space="preserve">TLS Pinning/Certificate Transparency Bypass Test: </t>
    </r>
    <r>
      <rPr>
        <sz val="11"/>
        <color rgb="FF000000"/>
        <rFont val="Aptos Narrow"/>
        <scheme val="minor"/>
      </rPr>
      <t xml:space="preserve">Failed
</t>
    </r>
    <r>
      <rPr>
        <b/>
        <sz val="11"/>
        <color rgb="FF000000"/>
        <rFont val="Aptos Narrow"/>
        <scheme val="minor"/>
      </rPr>
      <t xml:space="preserve">Cleartext Traffic Test: </t>
    </r>
    <r>
      <rPr>
        <sz val="11"/>
        <color rgb="FF000000"/>
        <rFont val="Aptos Narrow"/>
        <scheme val="minor"/>
      </rPr>
      <t>Passed</t>
    </r>
  </si>
  <si>
    <t xml:space="preserve">Loaded Frida Script - root_bypass
Loaded Frida Script - debugger_check_bypass
Loaded Frida Script - ssl_pinning_bypass
Loaded Frida Script - api_monitor
Loaded Frida Script - root_bypass
Loaded Frida Script - dump_clipboard
Loaded Frida Script - debugger_check_bypass
Loaded Frida Script - ssl_pinning_bypass
[API Monitor] Cannot find com.android.okhttp.internal.http.HttpURLConnectionImpl.getInputStream
[SSL Pinning Bypass] okhttp CertificatePinner not found
[SSL Pinning Bypass] okhttp3 CertificatePinner not found
[SSL Pinning Bypass] DataTheorem trustkit not found
[SSL Pinning Bypass] Appcelerator PinningTrustManager not found
[SSL Pinning Bypass] Apache Cordova SSLCertificateChecker not found
[SSL Pinning Bypass] Wultra CertStore.validateFingerprint not found
[SSL Pinning Bypass] Xutils not found
[SSL Pinning Bypass] httpclientandroidlib not found
[SSL Pinning Bypass] Cronet Public Key pinning bypassed
[SSL Pinning Bypass] certificatetransparency.CTInterceptorBuilder not found
[SSL Pinning Bypass] checkTrustedRecursive() bypassed
[SSL Pinning Bypass] checkTrustedRecursive() bypassed
[SSL Pinning Bypass] checkTrustedRecursive() bypassed
[SSL Pinning Bypass] checkTrustedRecursive() bypassed
</t>
  </si>
  <si>
    <t>API Monitor Logs</t>
  </si>
  <si>
    <t>Too much information, check txt file</t>
  </si>
  <si>
    <t>47 / 100</t>
  </si>
  <si>
    <t>71.17MB</t>
  </si>
  <si>
    <t>88ec93bec644fc524be8264d8dede519</t>
  </si>
  <si>
    <t xml:space="preserve"> 93aec314c865f4adce536220fb7ab788a553541f</t>
  </si>
  <si>
    <t>d32cd14cac16bb3ccb6c8a2455a74fd9457ec701657795abb3785e7227b2927d</t>
  </si>
  <si>
    <t>com.google.android.apps.maps</t>
  </si>
  <si>
    <t>com.google.android.maps.MapsActivity</t>
  </si>
  <si>
    <t>31 (Target), 23 (Min)</t>
  </si>
  <si>
    <t xml:space="preserve"> 10.75.7</t>
  </si>
  <si>
    <t>Google Maps</t>
  </si>
  <si>
    <t>Travel &amp; Local</t>
  </si>
  <si>
    <t>Developer &amp; Developer ID</t>
  </si>
  <si>
    <t xml:space="preserve">http://maps.google.com/about/ </t>
  </si>
  <si>
    <t>Provide real-time GPS navigation, traffic, &amp; transit info for exploration experience</t>
  </si>
  <si>
    <t xml:space="preserve">Schemes: geo.replay://, google.navigation://, geo://, google.maps://, http://, https://, google.streetview://, google.maps.timeline://,
Hosts: business.google.com, ditu.google.com, local.google.com, maps.google.ad, maps.google.ae, maps.google.as, maps.google.at, maps.google.ba, maps.google.be, maps.google.bf, maps.google.bg, maps.google.bi, maps.google.bj, maps.google.bs, maps.google.bt, maps.google.by, maps.google.ca, maps.google.cat, maps.google.cd, maps.google.cf, maps.google.cg, maps.google.ch, maps.google.ci, maps.google.cl, maps.google.cm, maps.google.co.ao, maps.google.co.bw, maps.google.co.ck, maps.google.co.cr, maps.google.co.id, maps.google.co.il, maps.google.co.in, maps.google.co.jp, maps.google.co.ke, maps.google.co.kr, maps.google.co.ls, maps.google.co.mz, maps.google.co.nz, maps.google.co.th, maps.google.co.tz, maps.google.co.ug, maps.google.co.uk, maps.google.co.ve, maps.google.co.vi, maps.google.co.za, maps.google.co.zm, maps.google.co.zw, maps.google.com, maps.google.com.ag, maps.google.com.ai, maps.google.com.ar, maps.google.com.au, maps.google.com.bd, maps.google.com.bh, maps.google.com.bn, maps.google.com.bo, maps.google.com.br, maps.google.com.bz, maps.google.com.co, maps.google.com.cu, maps.google.com.do, maps.google.com.ec, maps.google.com.eg, maps.google.com.et, maps.google.com.fj, maps.google.com.gh, maps.google.com.gi, maps.google.com.gt, maps.google.com.hk, maps.google.com.jm, maps.google.com.kh, maps.google.com.kw, maps.google.com.lb, maps.google.com.ly, maps.google.com.mm, maps.google.com.mt, maps.google.com.mx, maps.google.com.my, maps.google.com.na, maps.google.com.ng, maps.google.com.ni, maps.google.com.np, maps.google.com.om, maps.google.com.pa, maps.google.com.pe, maps.google.com.pg, maps.google.com.ph, maps.google.com.pr, maps.google.com.py, maps.google.com.qa, maps.google.com.sa, maps.google.com.sb, maps.google.com.sg, maps.google.com.sl, maps.google.com.sv, maps.google.com.tr, maps.google.com.tw, maps.google.com.ua, maps.google.com.uy, maps.google.com.vc, maps.google.cv, maps.google.cz, maps.google.de, maps.google.dj, maps.google.dk, maps.google.dm, maps.google.dz, maps.google.ee, maps.google.es, maps.google.fi, maps.google.fm, maps.google.fr, maps.google.ga, maps.google.ge, maps.google.gg, maps.google.gl, maps.google.gm, maps.google.gp, maps.google.gr, maps.google.gy, maps.google.hn, maps.google.hr, maps.google.ht, maps.google.hu, maps.google.ie, maps.google.im, maps.google.iq, maps.google.is, maps.google.it, maps.google.it.ao, maps.google.je, maps.google.jo, maps.google.kg, maps.google.ki, maps.google.kz, maps.google.la, maps.google.li, maps.google.lk, maps.google.lt, maps.google.lu, maps.google.lv, maps.google.mg, maps.google.mk, maps.google.ml, maps.google.mn, maps.google.ms, maps.google.mu, maps.google.mv, maps.google.mw, maps.google.ne, maps.google.ng, maps.google.nl, maps.google.no, maps.google.nr, maps.google.nu, maps.google.pl, maps.google.pn, maps.google.pt, maps.google.ro, maps.google.rs, maps.google.ru, maps.google.rw, maps.google.sc, maps.google.se, maps.google.sh, maps.google.si, maps.google.sk, maps.google.sm, maps.google.sn, maps.google.so, maps.google.st, maps.google.td, maps.google.tg, maps.google.tk, maps.google.tl, maps.google.tn, maps.google.to, maps.google.tt, maps.google.vg, maps.google.vu, maps.google.ws, mapsengine.google.com, www.google.ad, google.com, www.google.ae, www.google.as, www.google.at, www.google.ba, www.google.be, www.google.bf, www.google.bg, www.google.bi, www.google.bj, www.google.bs, www.google.bt, www.google.by, www.google.ca, www.google.cat, www.google.cd, www.google.cf, www.google.cg, www.google.ch, www.google.ci, www.google.cl, www.google.cm, www.google.cn, www.google.co.ao, www.google.co.bw, www.google.co.ck, www.google.co.cr, www.google.co.id, www.google.co.il, www.google.co.in, www.google.co.jp, www.google.co.ke, www.google.co.kr, www.google.co.ls, www.google.co.ma, www.google.co.mz, www.google.co.nz, www.google.co.th, www.google.co.tz, www.google.co.ug, www.google.co.uk, www.google.co.ve, www.google.co.vi, www.google.co.za, www.google.co.zm, www.google.co.zw, www.google.com, www.google.com.ag, www.google.com.ai, www.google.com.ar, www.google.com.au, www.google.com.bd, www.google.com.bh, www.google.com.bn, www.google.com.bo, www.google.com.br, www.google.com.bz, www.google.com.co, www.google.com.cu, www.google.com.do, www.google.com.ec, www.google.com.eg, www.google.com.et, www.google.com.fj, www.google.com.gh, www.google.com.gi, www.google.com.gt, www.google.com.hk, www.google.com.iq, www.google.com.jm, www.google.com.kh, www.google.com.kw, www.google.com.lb, www.google.com.ly, www.google.com.mm, www.google.com.mt, www.google.com.mx, www.google.com.my, www.google.com.na, www.google.com.ng, www.google.com.ni, www.google.com.np, www.google.com.om, www.google.com.pa, www.google.com.pe, www.google.com.pg, www.google.com.ph, www.google.com.pr, www.google.com.py, www.google.com.qa, www.google.com.sa, www.google.com.sb, www.google.com.sg, www.google.com.sl, www.google.com.sv, www.google.com.tr, www.google.com.tw, www.google.com.ua, www.google.com.uy, www.google.com.vc, www.google.cv, www.google.cz, www.google.de, www.google.dj, www.google.dk, www.google.dm, www.google.dz, www.google.ee, www.google.es, www.google.fi, www.google.fm, www.google.fr, www.google.ga, www.google.ge, www.google.gg, www.google.gl, www.google.gm, www.google.gp, www.google.gr, www.google.gy, www.google.hn, www.google.hr, www.google.ht, www.google.hu, www.google.ie, www.google.im, www.google.iq, www.google.is, www.google.it, www.google.it.ao, www.google.je, www.google.jo, www.google.kg, www.google.ki, www.google.kz, www.google.la, www.google.li, www.google.lk, www.google.lt, www.google.lu, www.google.lv, www.google.mg, www.google.mk, www.google.ml, www.google.mn, www.google.ms, www.google.mu, www.google.mv, www.google.mw, www.google.ne, www.google.ng, www.google.nl, www.google.no, www.google.nr, www.google.nu, www.google.pl, www.google.pn, www.google.pt, www.google.ro, www.google.rs, www.google.ru, www.google.rw, www.google.sc, www.google.se, www.google.sh, www.google.si, www.google.sk, www.google.sm, www.google.sn, www.google.so, www.google.st, www.google.td, www.google.tg, www.google.tk, www.google.tl, www.google.tn, www.google.to, www.google.tt, www.google.vg, www.google.vu, www.google.ws, g.co, goo.gl, plus.codes, search.google.com,
Mime Types: application/vnd.google.panorama360+jpg, image/*, video/*, vnd.android.cursor.item/postal-address_v2,
Paths: /, /maps, /maps/, /maps/preview, /local/writereview/mobile,
Path Prefixes: /message, /messages/l, /conversations/l, /maps_message, /locationhistory, /maps, /maps/me, /localguides/signup, /map/viewer, /map/u/.*/viewer, /maps/timeline, /maps/contrib, /maps/match, /local/guides/signup, /local/ugc/interstitial, /maps/@, /maps/place/, /maps/search/, /maps/dir/, /maps/offline, /maps/placelists/all, /maps/placelists/list/, /maps/preview/@, /maps/preview/place/, /maps/preview/search/, /maps/preview/dir/, /maps/d/viewer, /maps/reserve/v/pickup, /2, /3, /4, /5, /6, /7, /8, /9, /C, /F, /G, /H, /J, /M, /P, /Q, /R, /V, /W, /X,
Path Patterns: /messages/l/.*/optout.*, /n/.*/reviews, /n/.*/reviews/.*, /maps/d/u/.*/viewer, </t>
  </si>
  <si>
    <t>com.spotify.sdk.android.authentication.AuthCallbackActivity</t>
  </si>
  <si>
    <t xml:space="preserve">Schemes: @string/com_spotify_sdk_redirect_scheme://,
Hosts: @string/com_spotify_sdk_redirect_host, </t>
  </si>
  <si>
    <t>arm64-v8a/libgmm-jni.so</t>
  </si>
  <si>
    <t>com/google/api/client/googleapis/google.jks</t>
  </si>
  <si>
    <t xml:space="preserve">/home/mobsf/.MobSF/uploads/88ec93bec644fc524be8264d8dede519/88ec93bec644fc524be8264d8dede519.apk </t>
  </si>
  <si>
    <t>Build.FINGERPRINT check
Build.MANUFACTURER check</t>
  </si>
  <si>
    <t xml:space="preserve"> classes6.dex</t>
  </si>
  <si>
    <t>Build.FINGERPRINT check
Build.MANUFACTURER check
Build.TAGS check</t>
  </si>
  <si>
    <t>classes7.dex</t>
  </si>
  <si>
    <t>HIGH</t>
  </si>
  <si>
    <t>WARNING</t>
  </si>
  <si>
    <t>INFO</t>
  </si>
  <si>
    <t>SECURE</t>
  </si>
  <si>
    <t>SUPPRESSED</t>
  </si>
  <si>
    <t>NO</t>
  </si>
  <si>
    <t>ISSUE</t>
  </si>
  <si>
    <t>SERVERITY</t>
  </si>
  <si>
    <t>STANDARDS</t>
  </si>
  <si>
    <r>
      <rPr>
        <b/>
        <sz val="11"/>
        <color rgb="FF000000"/>
        <rFont val="Aptos Narrow"/>
      </rPr>
      <t>CWE:</t>
    </r>
    <r>
      <rPr>
        <sz val="11"/>
        <color rgb="FF000000"/>
        <rFont val="Aptos Narrow"/>
      </rPr>
      <t xml:space="preserve"> CWE-330: Use of Insufficiently Random Values
</t>
    </r>
    <r>
      <rPr>
        <b/>
        <sz val="11"/>
        <color rgb="FF000000"/>
        <rFont val="Aptos Narrow"/>
      </rPr>
      <t xml:space="preserve">OWASP Top 10: </t>
    </r>
    <r>
      <rPr>
        <sz val="11"/>
        <color rgb="FF000000"/>
        <rFont val="Aptos Narrow"/>
      </rPr>
      <t xml:space="preserve">M5: Insufficient Cryptography
</t>
    </r>
    <r>
      <rPr>
        <b/>
        <sz val="11"/>
        <color rgb="FF000000"/>
        <rFont val="Aptos Narrow"/>
      </rPr>
      <t>OWASP MASVS:</t>
    </r>
    <r>
      <rPr>
        <sz val="11"/>
        <color rgb="FF000000"/>
        <rFont val="Aptos Narrow"/>
      </rPr>
      <t xml:space="preserve"> MSTG-CRYPTO-6</t>
    </r>
  </si>
  <si>
    <r>
      <rPr>
        <b/>
        <sz val="11"/>
        <color rgb="FF000000"/>
        <rFont val="Aptos Narrow"/>
      </rPr>
      <t>CWE:</t>
    </r>
    <r>
      <rPr>
        <sz val="11"/>
        <color rgb="FF000000"/>
        <rFont val="Aptos Narrow"/>
      </rPr>
      <t xml:space="preserve"> CWE-89: Improper Neutralization of Special Elements used in an SQL Command ('SQL Injection')
</t>
    </r>
    <r>
      <rPr>
        <b/>
        <sz val="11"/>
        <color rgb="FF000000"/>
        <rFont val="Aptos Narrow"/>
      </rPr>
      <t>OWASP Top 10:</t>
    </r>
    <r>
      <rPr>
        <sz val="11"/>
        <color rgb="FF000000"/>
        <rFont val="Aptos Narrow"/>
      </rPr>
      <t xml:space="preserve"> M7: Client Code Quality</t>
    </r>
  </si>
  <si>
    <r>
      <rPr>
        <b/>
        <sz val="11"/>
        <color rgb="FF000000"/>
        <rFont val="Aptos Narrow"/>
        <scheme val="minor"/>
      </rPr>
      <t>OWASP MASVS:</t>
    </r>
    <r>
      <rPr>
        <sz val="11"/>
        <color rgb="FF000000"/>
        <rFont val="Aptos Narrow"/>
        <scheme val="minor"/>
      </rPr>
      <t xml:space="preserve"> MSTG-STORAGE-10</t>
    </r>
  </si>
  <si>
    <r>
      <rPr>
        <b/>
        <sz val="11"/>
        <color rgb="FF000000"/>
        <rFont val="Aptos Narrow"/>
        <scheme val="minor"/>
      </rPr>
      <t>CWE:</t>
    </r>
    <r>
      <rPr>
        <sz val="11"/>
        <color rgb="FF000000"/>
        <rFont val="Aptos Narrow"/>
        <scheme val="minor"/>
      </rPr>
      <t xml:space="preserve"> CWE-276: Incorrect Default Permissions
</t>
    </r>
    <r>
      <rPr>
        <b/>
        <sz val="11"/>
        <color rgb="FF000000"/>
        <rFont val="Aptos Narrow"/>
        <scheme val="minor"/>
      </rPr>
      <t>OWASP Top 10:</t>
    </r>
    <r>
      <rPr>
        <sz val="11"/>
        <color rgb="FF000000"/>
        <rFont val="Aptos Narrow"/>
        <scheme val="minor"/>
      </rPr>
      <t xml:space="preserve"> M2: Insecure Data Storage
</t>
    </r>
    <r>
      <rPr>
        <b/>
        <sz val="11"/>
        <color rgb="FF000000"/>
        <rFont val="Aptos Narrow"/>
        <scheme val="minor"/>
      </rPr>
      <t>OWASP MASVS:</t>
    </r>
    <r>
      <rPr>
        <sz val="11"/>
        <color rgb="FF000000"/>
        <rFont val="Aptos Narrow"/>
        <scheme val="minor"/>
      </rPr>
      <t xml:space="preserve"> MSTG-STORAGE-2</t>
    </r>
  </si>
  <si>
    <r>
      <rPr>
        <b/>
        <sz val="11"/>
        <color rgb="FF000000"/>
        <rFont val="Aptos Narrow"/>
        <scheme val="minor"/>
      </rPr>
      <t>CWE:</t>
    </r>
    <r>
      <rPr>
        <sz val="11"/>
        <color rgb="FF000000"/>
        <rFont val="Aptos Narrow"/>
        <scheme val="minor"/>
      </rPr>
      <t xml:space="preserve"> CWE-532: Insertion of Sensitive Information into Log File
</t>
    </r>
    <r>
      <rPr>
        <b/>
        <sz val="11"/>
        <color rgb="FF000000"/>
        <rFont val="Aptos Narrow"/>
        <scheme val="minor"/>
      </rPr>
      <t>OWASP MASVS:</t>
    </r>
    <r>
      <rPr>
        <sz val="11"/>
        <color rgb="FF000000"/>
        <rFont val="Aptos Narrow"/>
        <scheme val="minor"/>
      </rPr>
      <t xml:space="preserve"> MSTG-STORAGE-3</t>
    </r>
  </si>
  <si>
    <r>
      <rPr>
        <b/>
        <sz val="11"/>
        <color rgb="FF000000"/>
        <rFont val="Aptos Narrow"/>
        <scheme val="minor"/>
      </rPr>
      <t>CWE: CWE-327:</t>
    </r>
    <r>
      <rPr>
        <sz val="11"/>
        <color rgb="FF000000"/>
        <rFont val="Aptos Narrow"/>
        <scheme val="minor"/>
      </rPr>
      <t xml:space="preserve"> Use of a Broken or Risky Cryptographic Algorithm
</t>
    </r>
    <r>
      <rPr>
        <b/>
        <sz val="11"/>
        <color rgb="FF000000"/>
        <rFont val="Aptos Narrow"/>
        <scheme val="minor"/>
      </rPr>
      <t xml:space="preserve">OWASP Top 10: </t>
    </r>
    <r>
      <rPr>
        <sz val="11"/>
        <color rgb="FF000000"/>
        <rFont val="Aptos Narrow"/>
        <scheme val="minor"/>
      </rPr>
      <t xml:space="preserve">M5: Insufficient Cryptography
</t>
    </r>
    <r>
      <rPr>
        <b/>
        <sz val="11"/>
        <color rgb="FF000000"/>
        <rFont val="Aptos Narrow"/>
        <scheme val="minor"/>
      </rPr>
      <t>OWASP MASVS:</t>
    </r>
    <r>
      <rPr>
        <sz val="11"/>
        <color rgb="FF000000"/>
        <rFont val="Aptos Narrow"/>
        <scheme val="minor"/>
      </rPr>
      <t xml:space="preserve"> MSTG-CRYPTO-4</t>
    </r>
  </si>
  <si>
    <r>
      <rPr>
        <b/>
        <sz val="11"/>
        <color rgb="FF000000"/>
        <rFont val="Aptos Narrow"/>
      </rPr>
      <t>CWE:</t>
    </r>
    <r>
      <rPr>
        <sz val="11"/>
        <color rgb="FF000000"/>
        <rFont val="Aptos Narrow"/>
      </rPr>
      <t xml:space="preserve"> CWE-327: Use of a Broken or Risky Cryptographic Algorithm
</t>
    </r>
    <r>
      <rPr>
        <b/>
        <sz val="11"/>
        <color rgb="FF000000"/>
        <rFont val="Aptos Narrow"/>
      </rPr>
      <t>OWASP Top 10:</t>
    </r>
    <r>
      <rPr>
        <sz val="11"/>
        <color rgb="FF000000"/>
        <rFont val="Aptos Narrow"/>
      </rPr>
      <t xml:space="preserve"> M5: Insufficient Cryptography
</t>
    </r>
    <r>
      <rPr>
        <b/>
        <sz val="11"/>
        <color rgb="FF000000"/>
        <rFont val="Aptos Narrow"/>
      </rPr>
      <t>OWASP MASVS:</t>
    </r>
    <r>
      <rPr>
        <sz val="11"/>
        <color rgb="FF000000"/>
        <rFont val="Aptos Narrow"/>
      </rPr>
      <t xml:space="preserve"> MSTG-CRYPTO-4</t>
    </r>
  </si>
  <si>
    <r>
      <rPr>
        <b/>
        <sz val="11"/>
        <color rgb="FF000000"/>
        <rFont val="Aptos Narrow"/>
        <scheme val="minor"/>
      </rPr>
      <t xml:space="preserve">OWASP MASVS: </t>
    </r>
    <r>
      <rPr>
        <sz val="11"/>
        <color rgb="FF000000"/>
        <rFont val="Aptos Narrow"/>
        <scheme val="minor"/>
      </rPr>
      <t>MSTG-NETWORK-4</t>
    </r>
  </si>
  <si>
    <r>
      <rPr>
        <b/>
        <sz val="11"/>
        <color rgb="FF000000"/>
        <rFont val="Aptos Narrow"/>
        <scheme val="minor"/>
      </rPr>
      <t>CWE:</t>
    </r>
    <r>
      <rPr>
        <sz val="11"/>
        <color rgb="FF000000"/>
        <rFont val="Aptos Narrow"/>
        <scheme val="minor"/>
      </rPr>
      <t xml:space="preserve"> CWE-312: Cleartext Storage of Sensitive Information
</t>
    </r>
    <r>
      <rPr>
        <b/>
        <sz val="11"/>
        <color rgb="FF000000"/>
        <rFont val="Aptos Narrow"/>
        <scheme val="minor"/>
      </rPr>
      <t>OWASP Top 10:</t>
    </r>
    <r>
      <rPr>
        <sz val="11"/>
        <color rgb="FF000000"/>
        <rFont val="Aptos Narrow"/>
        <scheme val="minor"/>
      </rPr>
      <t xml:space="preserve"> M9: Reverse Engineering
</t>
    </r>
    <r>
      <rPr>
        <b/>
        <sz val="11"/>
        <color rgb="FF000000"/>
        <rFont val="Aptos Narrow"/>
        <scheme val="minor"/>
      </rPr>
      <t>OWASP MASVS:</t>
    </r>
    <r>
      <rPr>
        <sz val="11"/>
        <color rgb="FF000000"/>
        <rFont val="Aptos Narrow"/>
        <scheme val="minor"/>
      </rPr>
      <t xml:space="preserve"> MSTG-STORAGE-14</t>
    </r>
  </si>
  <si>
    <r>
      <rPr>
        <b/>
        <sz val="11"/>
        <color rgb="FF000000"/>
        <rFont val="Aptos Narrow"/>
        <scheme val="minor"/>
      </rPr>
      <t>CWE:</t>
    </r>
    <r>
      <rPr>
        <sz val="11"/>
        <color rgb="FF000000"/>
        <rFont val="Aptos Narrow"/>
        <scheme val="minor"/>
      </rPr>
      <t xml:space="preserve"> CWE-276: Incorrect Default Permissions
</t>
    </r>
    <r>
      <rPr>
        <b/>
        <sz val="11"/>
        <color rgb="FF000000"/>
        <rFont val="Aptos Narrow"/>
        <scheme val="minor"/>
      </rPr>
      <t>OWASP Top 10:</t>
    </r>
    <r>
      <rPr>
        <sz val="11"/>
        <color rgb="FF000000"/>
        <rFont val="Aptos Narrow"/>
        <scheme val="minor"/>
      </rPr>
      <t xml:space="preserve"> M2: Insecure Data Storage
</t>
    </r>
    <r>
      <rPr>
        <b/>
        <sz val="11"/>
        <color rgb="FF000000"/>
        <rFont val="Aptos Narrow"/>
        <scheme val="minor"/>
      </rPr>
      <t xml:space="preserve">OWASP MASVS: </t>
    </r>
    <r>
      <rPr>
        <sz val="11"/>
        <color rgb="FF000000"/>
        <rFont val="Aptos Narrow"/>
        <scheme val="minor"/>
      </rPr>
      <t>MSTG-STORAGE-2</t>
    </r>
  </si>
  <si>
    <r>
      <rPr>
        <b/>
        <sz val="11"/>
        <color rgb="FF000000"/>
        <rFont val="Aptos Narrow"/>
        <scheme val="minor"/>
      </rPr>
      <t>CWE:</t>
    </r>
    <r>
      <rPr>
        <sz val="11"/>
        <color rgb="FF000000"/>
        <rFont val="Aptos Narrow"/>
        <scheme val="minor"/>
      </rPr>
      <t xml:space="preserve"> CWE-749: Exposed Dangerous Method or Function
</t>
    </r>
    <r>
      <rPr>
        <b/>
        <sz val="11"/>
        <color rgb="FF000000"/>
        <rFont val="Aptos Narrow"/>
        <scheme val="minor"/>
      </rPr>
      <t>OWASP Top 10:</t>
    </r>
    <r>
      <rPr>
        <sz val="11"/>
        <color rgb="FF000000"/>
        <rFont val="Aptos Narrow"/>
        <scheme val="minor"/>
      </rPr>
      <t xml:space="preserve"> M1: Improper Platform Usage
</t>
    </r>
    <r>
      <rPr>
        <b/>
        <sz val="11"/>
        <color rgb="FF000000"/>
        <rFont val="Aptos Narrow"/>
        <scheme val="minor"/>
      </rPr>
      <t>OWASP MASVS:</t>
    </r>
    <r>
      <rPr>
        <sz val="11"/>
        <color rgb="FF000000"/>
        <rFont val="Aptos Narrow"/>
        <scheme val="minor"/>
      </rPr>
      <t xml:space="preserve"> MSTG-PLATFORM-7</t>
    </r>
  </si>
  <si>
    <r>
      <rPr>
        <b/>
        <sz val="11"/>
        <color rgb="FF000000"/>
        <rFont val="Aptos Narrow"/>
        <scheme val="minor"/>
      </rPr>
      <t>CWE:</t>
    </r>
    <r>
      <rPr>
        <sz val="11"/>
        <color rgb="FF000000"/>
        <rFont val="Aptos Narrow"/>
        <scheme val="minor"/>
      </rPr>
      <t xml:space="preserve"> CWE-200: Information Exposure
</t>
    </r>
    <r>
      <rPr>
        <b/>
        <sz val="11"/>
        <color rgb="FF000000"/>
        <rFont val="Aptos Narrow"/>
        <scheme val="minor"/>
      </rPr>
      <t>OWASP MASVS:</t>
    </r>
    <r>
      <rPr>
        <sz val="11"/>
        <color rgb="FF000000"/>
        <rFont val="Aptos Narrow"/>
        <scheme val="minor"/>
      </rPr>
      <t xml:space="preserve"> MSTG-CODE-2</t>
    </r>
  </si>
  <si>
    <r>
      <rPr>
        <b/>
        <sz val="11"/>
        <color rgb="FF000000"/>
        <rFont val="Aptos Narrow"/>
        <scheme val="minor"/>
      </rPr>
      <t xml:space="preserve">CWE: </t>
    </r>
    <r>
      <rPr>
        <sz val="11"/>
        <color rgb="FF000000"/>
        <rFont val="Aptos Narrow"/>
        <scheme val="minor"/>
      </rPr>
      <t xml:space="preserve">CWE-649: Reliance on Obfuscation or Encryption of Security-Relevant Inputs without Integrity Checking
</t>
    </r>
    <r>
      <rPr>
        <b/>
        <sz val="11"/>
        <color rgb="FF000000"/>
        <rFont val="Aptos Narrow"/>
        <scheme val="minor"/>
      </rPr>
      <t>OWASP Top 10:</t>
    </r>
    <r>
      <rPr>
        <sz val="11"/>
        <color rgb="FF000000"/>
        <rFont val="Aptos Narrow"/>
        <scheme val="minor"/>
      </rPr>
      <t xml:space="preserve"> M5: Insufficient Cryptography
</t>
    </r>
    <r>
      <rPr>
        <b/>
        <sz val="11"/>
        <color rgb="FF000000"/>
        <rFont val="Aptos Narrow"/>
        <scheme val="minor"/>
      </rPr>
      <t>OWASP MASVS:</t>
    </r>
    <r>
      <rPr>
        <sz val="11"/>
        <color rgb="FF000000"/>
        <rFont val="Aptos Narrow"/>
        <scheme val="minor"/>
      </rPr>
      <t xml:space="preserve"> MSTG-CRYPTO-3</t>
    </r>
  </si>
  <si>
    <r>
      <rPr>
        <b/>
        <sz val="11"/>
        <color rgb="FF000000"/>
        <rFont val="Aptos Narrow"/>
        <scheme val="minor"/>
      </rPr>
      <t xml:space="preserve">OWASP MASVS: </t>
    </r>
    <r>
      <rPr>
        <sz val="11"/>
        <color rgb="FF000000"/>
        <rFont val="Aptos Narrow"/>
        <scheme val="minor"/>
      </rPr>
      <t>MSTG-RESILIENCE-1</t>
    </r>
  </si>
  <si>
    <r>
      <rPr>
        <b/>
        <sz val="11"/>
        <color rgb="FF000000"/>
        <rFont val="Aptos Narrow"/>
        <scheme val="minor"/>
      </rPr>
      <t xml:space="preserve">TLS Misconfiguration Test: </t>
    </r>
    <r>
      <rPr>
        <sz val="11"/>
        <color rgb="FF000000"/>
        <rFont val="Aptos Narrow"/>
        <scheme val="minor"/>
      </rPr>
      <t xml:space="preserve">Passed
</t>
    </r>
    <r>
      <rPr>
        <b/>
        <sz val="11"/>
        <color rgb="FF000000"/>
        <rFont val="Aptos Narrow"/>
        <scheme val="minor"/>
      </rPr>
      <t xml:space="preserve">TLS Pinning/Certificate Transparency Test: </t>
    </r>
    <r>
      <rPr>
        <sz val="11"/>
        <color rgb="FF000000"/>
        <rFont val="Aptos Narrow"/>
        <scheme val="minor"/>
      </rPr>
      <t xml:space="preserve">Failed
</t>
    </r>
    <r>
      <rPr>
        <b/>
        <sz val="11"/>
        <color rgb="FF000000"/>
        <rFont val="Aptos Narrow"/>
        <scheme val="minor"/>
      </rPr>
      <t xml:space="preserve">TLS Pinning/Certificate Transparency Bypass Test: </t>
    </r>
    <r>
      <rPr>
        <sz val="11"/>
        <color rgb="FF000000"/>
        <rFont val="Aptos Narrow"/>
        <scheme val="minor"/>
      </rPr>
      <t xml:space="preserve">Failed
</t>
    </r>
    <r>
      <rPr>
        <b/>
        <sz val="11"/>
        <color rgb="FF000000"/>
        <rFont val="Aptos Narrow"/>
        <scheme val="minor"/>
      </rPr>
      <t>Cleartext Traffic Test:</t>
    </r>
    <r>
      <rPr>
        <sz val="11"/>
        <color rgb="FF000000"/>
        <rFont val="Aptos Narrow"/>
        <scheme val="minor"/>
      </rPr>
      <t xml:space="preserve"> Passed</t>
    </r>
  </si>
  <si>
    <t xml:space="preserve">Loaded Frida Script - api_monitor
Loaded Frida Script - root_bypass
Loaded Frida Script - dump_clipboard
Loaded Frida Script - debugger_check_bypass
Loaded Frida Script - ssl_pinning_bypass
[API Monitor] Cannot find com.android.okhttp.internal.http.HttpURLConnectionImpl.getInputStream
[SSL Pinning Bypass] okhttp CertificatePinner not found
[SSL Pinning Bypass] okhttp3 CertificatePinner not found
[SSL Pinning Bypass] DataTheorem trustkit not found
[SSL Pinning Bypass] Appcelerator PinningTrustManager not found
[SSL Pinning Bypass] Apache Cordova SSLCertificateChecker not found
[SSL Pinning Bypass] Wultra CertStore.validateFingerprint not found
[SSL Pinning Bypass] Xutils not found
[SSL Pinning Bypass] httpclientandroidlib not found
[SSL Pinning Bypass] Cronet Public Key pinning bypassed
[SSL Pinning Bypass] certificatetransparency.CTInterceptorBuilder not found
[SSL Pinning Bypass] checkTrustedRecursive() bypassed
</t>
  </si>
  <si>
    <t>Frida Scripts</t>
  </si>
  <si>
    <t>2 / 432</t>
  </si>
  <si>
    <t>93.41MB</t>
  </si>
  <si>
    <t>ed3904ea2e7edba134bb33877779aba1</t>
  </si>
  <si>
    <t>00dc7cb2d1436f58d59644eb177b8d1d73fd9098</t>
  </si>
  <si>
    <t>880364e2d82167c9ec11904d8d289acb2c8d831cf4f3e5ae940b9f3443a7e6a6</t>
  </si>
  <si>
    <t>C=US, ST=CA, L=Mountain View, O=Google, Inc, OU=Google, Inc, CN=Unknown</t>
  </si>
  <si>
    <t xml:space="preserve"> com.google.android.youtube</t>
  </si>
  <si>
    <t>2008-12-02 02:07:58+00:00</t>
  </si>
  <si>
    <t>com.google.android.apps.youtube.app.application.Shell_SettingsActivity</t>
  </si>
  <si>
    <t>2036-04-19 02:07:58+00:00</t>
  </si>
  <si>
    <t>30 (Target), 21 (Min)</t>
  </si>
  <si>
    <t>16.25.39</t>
  </si>
  <si>
    <t>0x4934987e</t>
  </si>
  <si>
    <t>d046fc5d1fc3cd0e57c5444097cd5449</t>
  </si>
  <si>
    <t>24bb24c05e47e0aefa68a58a766179d9b613a600</t>
  </si>
  <si>
    <t>696a69f617980d711da35cce1fe6bddf2f3b76714d51758c5d1cef8f28eb3033371561c693c0819a57d07391a8cde08c99c92688c962252ffab21297e2df8e8e</t>
  </si>
  <si>
    <t>Video Players &amp; Editors</t>
  </si>
  <si>
    <t xml:space="preserve">https://www.youtube.com </t>
  </si>
  <si>
    <t>516ad3a6ae407da983ae7fd992217217ef8b7959a0d1711546a7dcc67f8e7460</t>
  </si>
  <si>
    <t>ytandroid-support@google.com</t>
  </si>
  <si>
    <t>Watch &amp; subscribe from the hottest music video to what's popular in gaming, fashion, beauty, news, learning and more</t>
  </si>
  <si>
    <t>com.google.android.apps.youtube.app.extensions.accountlinking.UriFlowActivity</t>
  </si>
  <si>
    <r>
      <t>Schemes</t>
    </r>
    <r>
      <rPr>
        <sz val="11"/>
        <color theme="1"/>
        <rFont val="Aptos Narrow"/>
        <family val="2"/>
        <scheme val="minor"/>
      </rPr>
      <t>: vnd.youtube.uriflow://,</t>
    </r>
  </si>
  <si>
    <t>com.google.android.libraries.accountlinking.activity.AccountLinkingActivity</t>
  </si>
  <si>
    <r>
      <t>Schemes</t>
    </r>
    <r>
      <rPr>
        <sz val="11"/>
        <color theme="1"/>
        <rFont val="Aptos Narrow"/>
        <family val="2"/>
        <scheme val="minor"/>
      </rPr>
      <t>: com.google.android.apps.youtube://,</t>
    </r>
    <r>
      <rPr>
        <b/>
        <sz val="11"/>
        <color theme="1"/>
        <rFont val="Aptos Narrow"/>
        <family val="2"/>
        <scheme val="minor"/>
      </rPr>
      <t xml:space="preserve">
Hosts:</t>
    </r>
    <r>
      <rPr>
        <sz val="11"/>
        <color theme="1"/>
        <rFont val="Aptos Narrow"/>
        <family val="2"/>
        <scheme val="minor"/>
      </rPr>
      <t xml:space="preserve"> oauth2redirect,</t>
    </r>
  </si>
  <si>
    <t xml:space="preserve"> Base config is insecurely configured to permit clear text traffic to all domains. </t>
  </si>
  <si>
    <t>com.google.android.youtube.UrlActivity</t>
  </si>
  <si>
    <r>
      <t>Schemes</t>
    </r>
    <r>
      <rPr>
        <sz val="11"/>
        <color theme="1"/>
        <rFont val="Aptos Narrow"/>
        <family val="2"/>
        <scheme val="minor"/>
      </rPr>
      <t>: http://, https://, vnd.youtube://, vnd.youtube.launch://,</t>
    </r>
    <r>
      <rPr>
        <b/>
        <sz val="11"/>
        <color theme="1"/>
        <rFont val="Aptos Narrow"/>
        <family val="2"/>
        <scheme val="minor"/>
      </rPr>
      <t xml:space="preserve">
Hosts:</t>
    </r>
    <r>
      <rPr>
        <sz val="11"/>
        <color theme="1"/>
        <rFont val="Aptos Narrow"/>
        <family val="2"/>
        <scheme val="minor"/>
      </rPr>
      <t xml:space="preserve"> youtube.com, www.youtube.com, m.youtube.com, youtu.be,</t>
    </r>
    <r>
      <rPr>
        <b/>
        <sz val="11"/>
        <color theme="1"/>
        <rFont val="Aptos Narrow"/>
        <family val="2"/>
        <scheme val="minor"/>
      </rPr>
      <t xml:space="preserve">
Path Patterns:</t>
    </r>
    <r>
      <rPr>
        <sz val="11"/>
        <color theme="1"/>
        <rFont val="Aptos Narrow"/>
        <family val="2"/>
        <scheme val="minor"/>
      </rPr>
      <t xml:space="preserve"> .*,</t>
    </r>
  </si>
  <si>
    <t xml:space="preserve"> Base config is configured to trust system certificates. </t>
  </si>
  <si>
    <t>net.openid.appauth.RedirectUriReceiverActivity</t>
  </si>
  <si>
    <r>
      <t>Schemes</t>
    </r>
    <r>
      <rPr>
        <sz val="11"/>
        <color theme="1"/>
        <rFont val="Aptos Narrow"/>
        <family val="2"/>
        <scheme val="minor"/>
      </rPr>
      <t>: vnd.youtube.gdi://,</t>
    </r>
  </si>
  <si>
    <t>youtube.com
googleapis.com</t>
  </si>
  <si>
    <t xml:space="preserve"> Domain config is securely configured to disallow clear text traffic to these domains in scope. </t>
  </si>
  <si>
    <t>arm64-v8a/libvpxYTJNI.so</t>
  </si>
  <si>
    <t>arm64-v8a/libgvr.so</t>
  </si>
  <si>
    <r>
      <rPr>
        <b/>
        <sz val="11"/>
        <color rgb="FF000000"/>
        <rFont val="Aptos Narrow"/>
        <scheme val="minor"/>
      </rPr>
      <t xml:space="preserve">True
</t>
    </r>
    <r>
      <rPr>
        <sz val="11"/>
        <color rgb="FF000000"/>
        <rFont val="Aptos Narrow"/>
        <scheme val="minor"/>
      </rPr>
      <t>[INFO]
The binary has the following fortified functions: ['__strlen_chk', '__read_chk',  '__vsnprintf_chk']</t>
    </r>
  </si>
  <si>
    <t>arm64-v8a/libcronet.93.0.4542.0.so</t>
  </si>
  <si>
    <r>
      <rPr>
        <b/>
        <sz val="11"/>
        <color rgb="FF000000"/>
        <rFont val="Aptos Narrow"/>
        <scheme val="minor"/>
      </rPr>
      <t xml:space="preserve">True
</t>
    </r>
    <r>
      <rPr>
        <sz val="11"/>
        <color rgb="FF000000"/>
        <rFont val="Aptos Narrow"/>
        <scheme val="minor"/>
      </rPr>
      <t>[INFO]
The binary has the following fortified functions: ['__read_chk', '__vsnprintf_chk', '__memcpy_chk', '__FD_SET_chk', '__FD_CLR_chk', '__FD_ISSET_chk']</t>
    </r>
  </si>
  <si>
    <t>arm64-v8a/libfilterframework_jni.so</t>
  </si>
  <si>
    <r>
      <rPr>
        <b/>
        <sz val="11"/>
        <color rgb="FF000000"/>
        <rFont val="Aptos Narrow"/>
        <scheme val="minor"/>
      </rPr>
      <t xml:space="preserve">True
</t>
    </r>
    <r>
      <rPr>
        <sz val="11"/>
        <color rgb="FF000000"/>
        <rFont val="Aptos Narrow"/>
        <scheme val="minor"/>
      </rPr>
      <t>[INFO]
The binary has the following fortified functions: ['__strlen_chk']</t>
    </r>
  </si>
  <si>
    <t>arm64-v8a/libyoga.so</t>
  </si>
  <si>
    <r>
      <rPr>
        <b/>
        <sz val="11"/>
        <color rgb="FF000000"/>
        <rFont val="Aptos Narrow"/>
        <scheme val="minor"/>
      </rPr>
      <t xml:space="preserve">True
</t>
    </r>
    <r>
      <rPr>
        <sz val="11"/>
        <color rgb="FF000000"/>
        <rFont val="Aptos Narrow"/>
        <scheme val="minor"/>
      </rPr>
      <t>[INFO]
The binary has the following fortified functions: ['__strlen_chk',   '__vsnprintf_chk']</t>
    </r>
  </si>
  <si>
    <t>arm64-v8a/libgvr_audio.so</t>
  </si>
  <si>
    <t>arm64-v8a/libjsc.so</t>
  </si>
  <si>
    <t>arm64-v8a/libgav1JNI.so</t>
  </si>
  <si>
    <t>arm64-v8a/libcardboard_api_only_gles2.so</t>
  </si>
  <si>
    <t>arm64-v8a/libcardboard_sdk_jni.so</t>
  </si>
  <si>
    <t>arm64-v8a/libtensorflowlite_jni.so</t>
  </si>
  <si>
    <r>
      <rPr>
        <b/>
        <sz val="11"/>
        <color rgb="FF000000"/>
        <rFont val="Aptos Narrow"/>
        <scheme val="minor"/>
      </rPr>
      <t xml:space="preserve">True
</t>
    </r>
    <r>
      <rPr>
        <sz val="11"/>
        <color rgb="FF000000"/>
        <rFont val="Aptos Narrow"/>
        <scheme val="minor"/>
      </rPr>
      <t>[INFO]
The binary has the following fortified functions: ['__strlen_chk',   '__strlen_chk']</t>
    </r>
  </si>
  <si>
    <t>arm64-v8a/libopusJNI.so</t>
  </si>
  <si>
    <t>arm64-v8a/libvpx.so</t>
  </si>
  <si>
    <t>arm64-v8a/libdrishti_jni_native.so</t>
  </si>
  <si>
    <t>arm64-v8a/libjingle_peerconnection_so.so</t>
  </si>
  <si>
    <t>arm64-v8a/libnativecrashdetector.so</t>
  </si>
  <si>
    <t>arm64-v8a/libvpxV2JNI.so</t>
  </si>
  <si>
    <t>arm64-v8a/libelements.so</t>
  </si>
  <si>
    <t>arm64-v8a/libopusV2JNI.so</t>
  </si>
  <si>
    <t xml:space="preserve">/home/mobsf/.MobSF/uploads/ed3904ea2e7edba134bb33877779aba1/ed3904ea2e7edba134bb33877779aba1.apk </t>
  </si>
  <si>
    <t>Anti Debug Code</t>
  </si>
  <si>
    <t>Debug.isDebuggerConnected() check</t>
  </si>
  <si>
    <t>Build.FINGERPRINT check
Build.MANUFACTURER check
Build.HARDWARE check
Build.TAGS check
SIM operator check
network operator name check</t>
  </si>
  <si>
    <t>Build.FINGERPRINT check
Build.MANUFACTURER check
Build.HARDWARE check</t>
  </si>
  <si>
    <t xml:space="preserve"> classes3.dex</t>
  </si>
  <si>
    <t>Build.FINGERPRINT check
Build.MANUFACTURER check
Build.HARDWARE check
Build.BOARD check
Build.TAGS check
SIM operator check</t>
  </si>
  <si>
    <t xml:space="preserve"> classes4.dex</t>
  </si>
  <si>
    <t xml:space="preserve"> classes5.dex</t>
  </si>
  <si>
    <r>
      <rPr>
        <b/>
        <sz val="11"/>
        <color rgb="FF000000"/>
        <rFont val="Aptos Narrow"/>
        <scheme val="minor"/>
      </rPr>
      <t>CWE:</t>
    </r>
    <r>
      <rPr>
        <sz val="11"/>
        <color rgb="FF000000"/>
        <rFont val="Aptos Narrow"/>
        <scheme val="minor"/>
      </rPr>
      <t xml:space="preserve"> CWE-532: Insertion of Sensitive Information into Log File
</t>
    </r>
    <r>
      <rPr>
        <b/>
        <sz val="11"/>
        <color rgb="FF000000"/>
        <rFont val="Aptos Narrow"/>
        <scheme val="minor"/>
      </rPr>
      <t xml:space="preserve">OWASP MASVS: </t>
    </r>
    <r>
      <rPr>
        <sz val="11"/>
        <color rgb="FF000000"/>
        <rFont val="Aptos Narrow"/>
        <scheme val="minor"/>
      </rPr>
      <t>MSTG-STORAGE-3</t>
    </r>
  </si>
  <si>
    <r>
      <rPr>
        <b/>
        <sz val="11"/>
        <color rgb="FF000000"/>
        <rFont val="Aptos Narrow"/>
        <scheme val="minor"/>
      </rPr>
      <t>CWE:</t>
    </r>
    <r>
      <rPr>
        <sz val="11"/>
        <color rgb="FF000000"/>
        <rFont val="Aptos Narrow"/>
        <scheme val="minor"/>
      </rPr>
      <t xml:space="preserve"> CWE-649: Reliance on Obfuscation or Encryption of Security-Relevant Inputs without Integrity Checking
</t>
    </r>
    <r>
      <rPr>
        <b/>
        <sz val="11"/>
        <color rgb="FF000000"/>
        <rFont val="Aptos Narrow"/>
        <scheme val="minor"/>
      </rPr>
      <t>OWASP Top 10:</t>
    </r>
    <r>
      <rPr>
        <sz val="11"/>
        <color rgb="FF000000"/>
        <rFont val="Aptos Narrow"/>
        <scheme val="minor"/>
      </rPr>
      <t xml:space="preserve"> M5: Insufficient Cryptography
</t>
    </r>
    <r>
      <rPr>
        <b/>
        <sz val="11"/>
        <color rgb="FF000000"/>
        <rFont val="Aptos Narrow"/>
        <scheme val="minor"/>
      </rPr>
      <t xml:space="preserve">OWASP MASVS: </t>
    </r>
    <r>
      <rPr>
        <sz val="11"/>
        <color rgb="FF000000"/>
        <rFont val="Aptos Narrow"/>
        <scheme val="minor"/>
      </rPr>
      <t>MSTG-CRYPTO-3</t>
    </r>
  </si>
  <si>
    <r>
      <rPr>
        <b/>
        <sz val="11"/>
        <color rgb="FF000000"/>
        <rFont val="Aptos Narrow"/>
        <scheme val="minor"/>
      </rPr>
      <t>CWE:</t>
    </r>
    <r>
      <rPr>
        <sz val="11"/>
        <color rgb="FF000000"/>
        <rFont val="Aptos Narrow"/>
        <scheme val="minor"/>
      </rPr>
      <t xml:space="preserve"> CWE-330: Use of Insufficiently Random Values
</t>
    </r>
    <r>
      <rPr>
        <b/>
        <sz val="11"/>
        <color rgb="FF000000"/>
        <rFont val="Aptos Narrow"/>
        <scheme val="minor"/>
      </rPr>
      <t xml:space="preserve">OWASP Top 10: </t>
    </r>
    <r>
      <rPr>
        <sz val="11"/>
        <color rgb="FF000000"/>
        <rFont val="Aptos Narrow"/>
        <scheme val="minor"/>
      </rPr>
      <t xml:space="preserve">M5: Insufficient Cryptography
</t>
    </r>
    <r>
      <rPr>
        <b/>
        <sz val="11"/>
        <color rgb="FF000000"/>
        <rFont val="Aptos Narrow"/>
        <scheme val="minor"/>
      </rPr>
      <t xml:space="preserve">OWASP MASVS: </t>
    </r>
    <r>
      <rPr>
        <sz val="11"/>
        <color rgb="FF000000"/>
        <rFont val="Aptos Narrow"/>
        <scheme val="minor"/>
      </rPr>
      <t>MSTG-CRYPTO-6</t>
    </r>
  </si>
  <si>
    <r>
      <rPr>
        <b/>
        <sz val="11"/>
        <color rgb="FF000000"/>
        <rFont val="Aptos Narrow"/>
        <scheme val="minor"/>
      </rPr>
      <t>CWE:</t>
    </r>
    <r>
      <rPr>
        <sz val="11"/>
        <color rgb="FF000000"/>
        <rFont val="Aptos Narrow"/>
        <scheme val="minor"/>
      </rPr>
      <t xml:space="preserve"> CWE-89: Improper Neutralization of Special Elements used in an SQL Command ('SQL Injection')
</t>
    </r>
    <r>
      <rPr>
        <b/>
        <sz val="11"/>
        <color rgb="FF000000"/>
        <rFont val="Aptos Narrow"/>
        <scheme val="minor"/>
      </rPr>
      <t>OWASP Top 10:</t>
    </r>
    <r>
      <rPr>
        <sz val="11"/>
        <color rgb="FF000000"/>
        <rFont val="Aptos Narrow"/>
        <scheme val="minor"/>
      </rPr>
      <t xml:space="preserve"> M7: Client Code Quality</t>
    </r>
  </si>
  <si>
    <r>
      <rPr>
        <b/>
        <sz val="11"/>
        <color rgb="FF000000"/>
        <rFont val="Aptos Narrow"/>
        <scheme val="minor"/>
      </rPr>
      <t>CWE:</t>
    </r>
    <r>
      <rPr>
        <sz val="11"/>
        <color rgb="FF000000"/>
        <rFont val="Aptos Narrow"/>
        <scheme val="minor"/>
      </rPr>
      <t xml:space="preserve"> CWE-919: Weaknesses in Mobile Applications
</t>
    </r>
    <r>
      <rPr>
        <b/>
        <sz val="11"/>
        <color rgb="FF000000"/>
        <rFont val="Aptos Narrow"/>
        <scheme val="minor"/>
      </rPr>
      <t>OWASP Top 10:</t>
    </r>
    <r>
      <rPr>
        <sz val="11"/>
        <color rgb="FF000000"/>
        <rFont val="Aptos Narrow"/>
        <scheme val="minor"/>
      </rPr>
      <t xml:space="preserve"> M1: Improper Platform Usage
</t>
    </r>
    <r>
      <rPr>
        <b/>
        <sz val="11"/>
        <color rgb="FF000000"/>
        <rFont val="Aptos Narrow"/>
        <scheme val="minor"/>
      </rPr>
      <t>OWASP MASVS:</t>
    </r>
    <r>
      <rPr>
        <sz val="11"/>
        <color rgb="FF000000"/>
        <rFont val="Aptos Narrow"/>
        <scheme val="minor"/>
      </rPr>
      <t xml:space="preserve"> MSTG-RESILIENCE-2</t>
    </r>
  </si>
  <si>
    <r>
      <rPr>
        <b/>
        <sz val="11"/>
        <color rgb="FF000000"/>
        <rFont val="Aptos Narrow"/>
        <scheme val="minor"/>
      </rPr>
      <t xml:space="preserve">CWE: </t>
    </r>
    <r>
      <rPr>
        <sz val="11"/>
        <color rgb="FF000000"/>
        <rFont val="Aptos Narrow"/>
        <scheme val="minor"/>
      </rPr>
      <t xml:space="preserve">CWE-327: Use of a Broken or Risky Cryptographic Algorithm
</t>
    </r>
    <r>
      <rPr>
        <b/>
        <sz val="11"/>
        <color rgb="FF000000"/>
        <rFont val="Aptos Narrow"/>
        <scheme val="minor"/>
      </rPr>
      <t xml:space="preserve">OWASP Top 10: </t>
    </r>
    <r>
      <rPr>
        <sz val="11"/>
        <color rgb="FF000000"/>
        <rFont val="Aptos Narrow"/>
        <scheme val="minor"/>
      </rPr>
      <t xml:space="preserve">M5: Insufficient Cryptography
</t>
    </r>
    <r>
      <rPr>
        <b/>
        <sz val="11"/>
        <color rgb="FF000000"/>
        <rFont val="Aptos Narrow"/>
        <scheme val="minor"/>
      </rPr>
      <t>OWASP MASVS:</t>
    </r>
    <r>
      <rPr>
        <sz val="11"/>
        <color rgb="FF000000"/>
        <rFont val="Aptos Narrow"/>
        <scheme val="minor"/>
      </rPr>
      <t xml:space="preserve"> MSTG-CRYPTO-4</t>
    </r>
  </si>
  <si>
    <r>
      <rPr>
        <b/>
        <sz val="11"/>
        <color rgb="FF000000"/>
        <rFont val="Aptos Narrow"/>
        <scheme val="minor"/>
      </rPr>
      <t xml:space="preserve">CWE: </t>
    </r>
    <r>
      <rPr>
        <sz val="11"/>
        <color rgb="FF000000"/>
        <rFont val="Aptos Narrow"/>
        <scheme val="minor"/>
      </rPr>
      <t xml:space="preserve">CWE-327: Use of a Broken or Risky Cryptographic Algorithm
</t>
    </r>
    <r>
      <rPr>
        <b/>
        <sz val="11"/>
        <color rgb="FF000000"/>
        <rFont val="Aptos Narrow"/>
        <scheme val="minor"/>
      </rPr>
      <t>OWASP Top 10:</t>
    </r>
    <r>
      <rPr>
        <sz val="11"/>
        <color rgb="FF000000"/>
        <rFont val="Aptos Narrow"/>
        <scheme val="minor"/>
      </rPr>
      <t xml:space="preserve"> M5: Insufficient Cryptography
</t>
    </r>
    <r>
      <rPr>
        <b/>
        <sz val="11"/>
        <color rgb="FF000000"/>
        <rFont val="Aptos Narrow"/>
        <scheme val="minor"/>
      </rPr>
      <t>OWASP MASVS:</t>
    </r>
    <r>
      <rPr>
        <sz val="11"/>
        <color rgb="FF000000"/>
        <rFont val="Aptos Narrow"/>
        <scheme val="minor"/>
      </rPr>
      <t xml:space="preserve"> MSTG-CRYPTO-4</t>
    </r>
  </si>
  <si>
    <r>
      <rPr>
        <b/>
        <sz val="11"/>
        <color rgb="FF000000"/>
        <rFont val="Aptos Narrow"/>
        <scheme val="minor"/>
      </rPr>
      <t xml:space="preserve">CWE: </t>
    </r>
    <r>
      <rPr>
        <sz val="11"/>
        <color rgb="FF000000"/>
        <rFont val="Aptos Narrow"/>
        <scheme val="minor"/>
      </rPr>
      <t xml:space="preserve">CWE-749: Exposed Dangerous Method or Function
</t>
    </r>
    <r>
      <rPr>
        <b/>
        <sz val="11"/>
        <color rgb="FF000000"/>
        <rFont val="Aptos Narrow"/>
        <scheme val="minor"/>
      </rPr>
      <t>OWASP Top 10:</t>
    </r>
    <r>
      <rPr>
        <sz val="11"/>
        <color rgb="FF000000"/>
        <rFont val="Aptos Narrow"/>
        <scheme val="minor"/>
      </rPr>
      <t xml:space="preserve"> M1: Improper Platform Usage
</t>
    </r>
    <r>
      <rPr>
        <b/>
        <sz val="11"/>
        <color rgb="FF000000"/>
        <rFont val="Aptos Narrow"/>
        <scheme val="minor"/>
      </rPr>
      <t>OWASP MASVS:</t>
    </r>
    <r>
      <rPr>
        <sz val="11"/>
        <color rgb="FF000000"/>
        <rFont val="Aptos Narrow"/>
        <scheme val="minor"/>
      </rPr>
      <t xml:space="preserve"> MSTG-PLATFORM-7</t>
    </r>
  </si>
  <si>
    <r>
      <rPr>
        <b/>
        <sz val="11"/>
        <color rgb="FF000000"/>
        <rFont val="Aptos Narrow"/>
        <scheme val="minor"/>
      </rPr>
      <t>OWASP MASVS:</t>
    </r>
    <r>
      <rPr>
        <sz val="11"/>
        <color rgb="FF000000"/>
        <rFont val="Aptos Narrow"/>
        <scheme val="minor"/>
      </rPr>
      <t xml:space="preserve"> MSTG-RESILIENCE-1</t>
    </r>
  </si>
  <si>
    <r>
      <rPr>
        <b/>
        <sz val="11"/>
        <color rgb="FF000000"/>
        <rFont val="Aptos Narrow"/>
        <scheme val="minor"/>
      </rPr>
      <t xml:space="preserve">CWE: </t>
    </r>
    <r>
      <rPr>
        <sz val="11"/>
        <color rgb="FF000000"/>
        <rFont val="Aptos Narrow"/>
        <scheme val="minor"/>
      </rPr>
      <t xml:space="preserve">CWE-276: Incorrect Default Permissions
</t>
    </r>
    <r>
      <rPr>
        <b/>
        <sz val="11"/>
        <color rgb="FF000000"/>
        <rFont val="Aptos Narrow"/>
        <scheme val="minor"/>
      </rPr>
      <t>OWASP Top 10:</t>
    </r>
    <r>
      <rPr>
        <sz val="11"/>
        <color rgb="FF000000"/>
        <rFont val="Aptos Narrow"/>
        <scheme val="minor"/>
      </rPr>
      <t xml:space="preserve"> M2: Insecure Data Storage
</t>
    </r>
    <r>
      <rPr>
        <b/>
        <sz val="11"/>
        <color rgb="FF000000"/>
        <rFont val="Aptos Narrow"/>
        <scheme val="minor"/>
      </rPr>
      <t>OWASP MASVS:</t>
    </r>
    <r>
      <rPr>
        <sz val="11"/>
        <color rgb="FF000000"/>
        <rFont val="Aptos Narrow"/>
        <scheme val="minor"/>
      </rPr>
      <t xml:space="preserve"> MSTG-STORAGE-2</t>
    </r>
  </si>
  <si>
    <r>
      <rPr>
        <b/>
        <sz val="11"/>
        <color rgb="FF000000"/>
        <rFont val="Aptos Narrow"/>
        <scheme val="minor"/>
      </rPr>
      <t>CWE:</t>
    </r>
    <r>
      <rPr>
        <sz val="11"/>
        <color rgb="FF000000"/>
        <rFont val="Aptos Narrow"/>
        <scheme val="minor"/>
      </rPr>
      <t xml:space="preserve"> CWE-200: Information Exposure
</t>
    </r>
    <r>
      <rPr>
        <b/>
        <sz val="11"/>
        <color rgb="FF000000"/>
        <rFont val="Aptos Narrow"/>
        <scheme val="minor"/>
      </rPr>
      <t xml:space="preserve">OWASP MASVS: </t>
    </r>
    <r>
      <rPr>
        <sz val="11"/>
        <color rgb="FF000000"/>
        <rFont val="Aptos Narrow"/>
        <scheme val="minor"/>
      </rPr>
      <t>MSTG-CODE-2</t>
    </r>
  </si>
  <si>
    <r>
      <rPr>
        <b/>
        <sz val="11"/>
        <color rgb="FF000000"/>
        <rFont val="Aptos Narrow"/>
      </rPr>
      <t>TLS Misconfiguration Test:</t>
    </r>
    <r>
      <rPr>
        <sz val="11"/>
        <color rgb="FF000000"/>
        <rFont val="Aptos Narrow"/>
      </rPr>
      <t xml:space="preserve"> Passed
</t>
    </r>
    <r>
      <rPr>
        <b/>
        <sz val="11"/>
        <color rgb="FF000000"/>
        <rFont val="Aptos Narrow"/>
      </rPr>
      <t>TLS Pinning/Certificate Transparency Test:</t>
    </r>
    <r>
      <rPr>
        <sz val="11"/>
        <color rgb="FF000000"/>
        <rFont val="Aptos Narrow"/>
      </rPr>
      <t xml:space="preserve"> Passed
</t>
    </r>
    <r>
      <rPr>
        <b/>
        <sz val="11"/>
        <color rgb="FF000000"/>
        <rFont val="Aptos Narrow"/>
      </rPr>
      <t xml:space="preserve">TLS Pinning/Certificate Transparency Bypass Test: </t>
    </r>
    <r>
      <rPr>
        <sz val="11"/>
        <color rgb="FF000000"/>
        <rFont val="Aptos Narrow"/>
      </rPr>
      <t xml:space="preserve">Failed
</t>
    </r>
    <r>
      <rPr>
        <b/>
        <sz val="11"/>
        <color rgb="FF000000"/>
        <rFont val="Aptos Narrow"/>
      </rPr>
      <t xml:space="preserve">Cleartext Traffic Test: </t>
    </r>
    <r>
      <rPr>
        <sz val="11"/>
        <color rgb="FF000000"/>
        <rFont val="Aptos Narrow"/>
      </rPr>
      <t>Failed</t>
    </r>
  </si>
  <si>
    <t>Loaded Frida Script - debugger_check_bypass
Loaded Frida Script - root_bypass
Loaded Frida Script - ssl_pinning_bypass
[RootDetection Bypass] return value for binary: Superuser.apk
[Debugger Check] Play Store install source check bypassed. Original value: com.google.android.youtube
[SSL Pinning Bypass] okhttp CertificatePinner not found
[SSL Pinning Bypass] okhttp3 CertificatePinner not found
[SSL Pinning Bypass] DataTheorem trustkit not found
[SSL Pinning Bypass] Appcelerator PinningTrustManager not found
[SSL Pinning Bypass] Apache Cordova SSLCertificateChecker not found
[SSL Pinning Bypass] Wultra CertStore.validateFingerprint not found
[SSL Pinning Bypass] Xutils not found
[SSL Pinning Bypass] httpclientandroidlib not found
[SSL Pinning Bypass] Cronet Public Key pinning bypassed
[SSL Pinning Bypass] certificatetransparency.CTInterceptorBuilder not found
[RootDetection Bypass] return value for binary: Superuser.apk
[Debugger Check] Play Store install source check bypassed. Original value: com.google.android.youtube
[RootDetection Bypass] return value for binary: Superuser.apk
[Debugger Check] Play Store install source check bypassed. Original value: com.google.android.youtube
[SSL Pinning Bypass] checkTrustedRecursive() bypassed</t>
  </si>
  <si>
    <t>None</t>
  </si>
  <si>
    <t>106.07MB</t>
  </si>
  <si>
    <t xml:space="preserve"> 5b92d0e43898cde8aa28d763090355b8</t>
  </si>
  <si>
    <t xml:space="preserve"> 4674b789adf3189722ba316c859e4da9de81a972</t>
  </si>
  <si>
    <t>bdb010c65a46f60f16f501ca45ba27ae9ce2ce9772372c448f57fcfcd88dea37</t>
  </si>
  <si>
    <t xml:space="preserve"> com.google.android.apps.photos</t>
  </si>
  <si>
    <t>com.google.android.apps.photos.home.HomeActivity</t>
  </si>
  <si>
    <t>31 (Target), 21 (Min)</t>
  </si>
  <si>
    <t>5.48.0.381899534</t>
  </si>
  <si>
    <t>Google Photos</t>
  </si>
  <si>
    <t xml:space="preserve"> 5,000,000,000+</t>
  </si>
  <si>
    <t>Photography</t>
  </si>
  <si>
    <t>Implied Permissions</t>
  </si>
  <si>
    <t>android.permission.READ_EXTERNAL_STORAGE', None</t>
  </si>
  <si>
    <t xml:space="preserve">https://support.google.com/photos </t>
  </si>
  <si>
    <t>Manage &amp; share photos and video with essential features (e.g. shared albums, automatic creation, auto back-up etc)</t>
  </si>
  <si>
    <t>com.google.android.apps.photos.autobackup.datatransparency.DataTransparencyActivity</t>
  </si>
  <si>
    <r>
      <t>Schemes</t>
    </r>
    <r>
      <rPr>
        <sz val="11"/>
        <color theme="1"/>
        <rFont val="Aptos Narrow"/>
        <family val="2"/>
        <scheme val="minor"/>
      </rPr>
      <t>: http://, https://,</t>
    </r>
    <r>
      <rPr>
        <b/>
        <sz val="11"/>
        <color theme="1"/>
        <rFont val="Aptos Narrow"/>
        <family val="2"/>
        <scheme val="minor"/>
      </rPr>
      <t xml:space="preserve">
Hosts:</t>
    </r>
    <r>
      <rPr>
        <sz val="11"/>
        <color theme="1"/>
        <rFont val="Aptos Narrow"/>
        <family val="2"/>
        <scheme val="minor"/>
      </rPr>
      <t xml:space="preserve"> photos.google.com,</t>
    </r>
    <r>
      <rPr>
        <b/>
        <sz val="11"/>
        <color theme="1"/>
        <rFont val="Aptos Narrow"/>
        <family val="2"/>
        <scheme val="minor"/>
      </rPr>
      <t xml:space="preserve">
Path Patterns:</t>
    </r>
    <r>
      <rPr>
        <sz val="11"/>
        <color theme="1"/>
        <rFont val="Aptos Narrow"/>
        <family val="2"/>
        <scheme val="minor"/>
      </rPr>
      <t xml:space="preserve"> /yourdata,</t>
    </r>
  </si>
  <si>
    <t>com.google.android.apps.photos.cloudstorage.ui.backupoptions.BackupOptionsActivity</t>
  </si>
  <si>
    <r>
      <t>Schemes</t>
    </r>
    <r>
      <rPr>
        <sz val="11"/>
        <color theme="1"/>
        <rFont val="Aptos Narrow"/>
        <family val="2"/>
        <scheme val="minor"/>
      </rPr>
      <t>: http://, https://,</t>
    </r>
    <r>
      <rPr>
        <b/>
        <sz val="11"/>
        <color theme="1"/>
        <rFont val="Aptos Narrow"/>
        <family val="2"/>
        <scheme val="minor"/>
      </rPr>
      <t xml:space="preserve">
Hosts:</t>
    </r>
    <r>
      <rPr>
        <sz val="11"/>
        <color theme="1"/>
        <rFont val="Aptos Narrow"/>
        <family val="2"/>
        <scheme val="minor"/>
      </rPr>
      <t xml:space="preserve"> photos.google.com,</t>
    </r>
    <r>
      <rPr>
        <b/>
        <sz val="11"/>
        <color theme="1"/>
        <rFont val="Aptos Narrow"/>
        <family val="2"/>
        <scheme val="minor"/>
      </rPr>
      <t xml:space="preserve">
Path Patterns:</t>
    </r>
    <r>
      <rPr>
        <sz val="11"/>
        <color theme="1"/>
        <rFont val="Aptos Narrow"/>
        <family val="2"/>
        <scheme val="minor"/>
      </rPr>
      <t xml:space="preserve"> /link/backup-options,</t>
    </r>
  </si>
  <si>
    <t>com.google.android.apps.photos.create.movie.deeplink.ConceptMovieDeepLinkActivityAlias</t>
  </si>
  <si>
    <r>
      <t>Schemes</t>
    </r>
    <r>
      <rPr>
        <sz val="11"/>
        <color theme="1"/>
        <rFont val="Aptos Narrow"/>
        <family val="2"/>
        <scheme val="minor"/>
      </rPr>
      <t>: http://, https://,</t>
    </r>
    <r>
      <rPr>
        <b/>
        <sz val="11"/>
        <color theme="1"/>
        <rFont val="Aptos Narrow"/>
        <family val="2"/>
        <scheme val="minor"/>
      </rPr>
      <t xml:space="preserve">
Hosts:</t>
    </r>
    <r>
      <rPr>
        <sz val="11"/>
        <color theme="1"/>
        <rFont val="Aptos Narrow"/>
        <family val="2"/>
        <scheme val="minor"/>
      </rPr>
      <t xml:space="preserve"> photos.google.com,</t>
    </r>
    <r>
      <rPr>
        <b/>
        <sz val="11"/>
        <color theme="1"/>
        <rFont val="Aptos Narrow"/>
        <family val="2"/>
        <scheme val="minor"/>
      </rPr>
      <t xml:space="preserve">
Path Patterns:</t>
    </r>
    <r>
      <rPr>
        <sz val="11"/>
        <color theme="1"/>
        <rFont val="Aptos Narrow"/>
        <family val="2"/>
        <scheme val="minor"/>
      </rPr>
      <t xml:space="preserve"> /movies/create,</t>
    </r>
  </si>
  <si>
    <t>com.google.android.apps.photos.envelope.AlbumActivity</t>
  </si>
  <si>
    <r>
      <t>Schemes</t>
    </r>
    <r>
      <rPr>
        <sz val="11"/>
        <color theme="1"/>
        <rFont val="Aptos Narrow"/>
        <family val="2"/>
        <scheme val="minor"/>
      </rPr>
      <t>: http://, https://,</t>
    </r>
    <r>
      <rPr>
        <b/>
        <sz val="11"/>
        <color theme="1"/>
        <rFont val="Aptos Narrow"/>
        <family val="2"/>
        <scheme val="minor"/>
      </rPr>
      <t xml:space="preserve">
Hosts:</t>
    </r>
    <r>
      <rPr>
        <sz val="11"/>
        <color theme="1"/>
        <rFont val="Aptos Narrow"/>
        <family val="2"/>
        <scheme val="minor"/>
      </rPr>
      <t xml:space="preserve"> photos.google.com, goo.gl, photos.app.goo.gl,</t>
    </r>
    <r>
      <rPr>
        <b/>
        <sz val="11"/>
        <color theme="1"/>
        <rFont val="Aptos Narrow"/>
        <family val="2"/>
        <scheme val="minor"/>
      </rPr>
      <t xml:space="preserve">
Path Patterns:</t>
    </r>
    <r>
      <rPr>
        <sz val="11"/>
        <color theme="1"/>
        <rFont val="Aptos Narrow"/>
        <family val="2"/>
        <scheme val="minor"/>
      </rPr>
      <t xml:space="preserve"> /share/.*, /u/.*/share/.*, /photos/.*, /.*,</t>
    </r>
  </si>
  <si>
    <t>com.google.android.apps.photos.envelope.pullbasedsharing.deeplink.PullBasedSharingDeepLinkActivityAlias</t>
  </si>
  <si>
    <r>
      <t>Schemes</t>
    </r>
    <r>
      <rPr>
        <sz val="11"/>
        <color theme="1"/>
        <rFont val="Aptos Narrow"/>
        <family val="2"/>
        <scheme val="minor"/>
      </rPr>
      <t>: http://, https://,</t>
    </r>
    <r>
      <rPr>
        <b/>
        <sz val="11"/>
        <color theme="1"/>
        <rFont val="Aptos Narrow"/>
        <family val="2"/>
        <scheme val="minor"/>
      </rPr>
      <t xml:space="preserve">
Hosts:</t>
    </r>
    <r>
      <rPr>
        <sz val="11"/>
        <color theme="1"/>
        <rFont val="Aptos Narrow"/>
        <family val="2"/>
        <scheme val="minor"/>
      </rPr>
      <t xml:space="preserve"> photos.google.com,</t>
    </r>
    <r>
      <rPr>
        <b/>
        <sz val="11"/>
        <color theme="1"/>
        <rFont val="Aptos Narrow"/>
        <family val="2"/>
        <scheme val="minor"/>
      </rPr>
      <t xml:space="preserve">
Path Patterns:</t>
    </r>
    <r>
      <rPr>
        <sz val="11"/>
        <color theme="1"/>
        <rFont val="Aptos Narrow"/>
        <family val="2"/>
        <scheme val="minor"/>
      </rPr>
      <t xml:space="preserve"> /send/.*@.*,</t>
    </r>
  </si>
  <si>
    <t>com.google.android.apps.photos.home.entrypoint.deeplink.HomeDeepLinkActivity</t>
  </si>
  <si>
    <r>
      <t>Schemes</t>
    </r>
    <r>
      <rPr>
        <sz val="11"/>
        <color theme="1"/>
        <rFont val="Aptos Narrow"/>
        <family val="2"/>
        <scheme val="minor"/>
      </rPr>
      <t>: http://, https://,</t>
    </r>
    <r>
      <rPr>
        <b/>
        <sz val="11"/>
        <color theme="1"/>
        <rFont val="Aptos Narrow"/>
        <family val="2"/>
        <scheme val="minor"/>
      </rPr>
      <t xml:space="preserve">
Hosts:</t>
    </r>
    <r>
      <rPr>
        <sz val="11"/>
        <color theme="1"/>
        <rFont val="Aptos Narrow"/>
        <family val="2"/>
        <scheme val="minor"/>
      </rPr>
      <t xml:space="preserve"> photos.google.com,</t>
    </r>
    <r>
      <rPr>
        <b/>
        <sz val="11"/>
        <color theme="1"/>
        <rFont val="Aptos Narrow"/>
        <family val="2"/>
        <scheme val="minor"/>
      </rPr>
      <t xml:space="preserve">
Path Patterns:</t>
    </r>
    <r>
      <rPr>
        <sz val="11"/>
        <color theme="1"/>
        <rFont val="Aptos Narrow"/>
        <family val="2"/>
        <scheme val="minor"/>
      </rPr>
      <t xml:space="preserve"> /link/backup, /link/freeupspace, /u/.*/link/freeupspace, /link/googleone-paid-editing,</t>
    </r>
  </si>
  <si>
    <t>3d7a1223019aa39d9ea0e3436ab7c0896bfb4fb679f4de5fe7c23f326c8f994a</t>
  </si>
  <si>
    <r>
      <t>Schemes</t>
    </r>
    <r>
      <rPr>
        <sz val="11"/>
        <color theme="1"/>
        <rFont val="Aptos Narrow"/>
        <family val="2"/>
        <scheme val="minor"/>
      </rPr>
      <t>: http://, https://,</t>
    </r>
    <r>
      <rPr>
        <b/>
        <sz val="11"/>
        <color theme="1"/>
        <rFont val="Aptos Narrow"/>
        <family val="2"/>
        <scheme val="minor"/>
      </rPr>
      <t xml:space="preserve">
Hosts:</t>
    </r>
    <r>
      <rPr>
        <sz val="11"/>
        <color theme="1"/>
        <rFont val="Aptos Narrow"/>
        <family val="2"/>
        <scheme val="minor"/>
      </rPr>
      <t xml:space="preserve"> photos.google.com,</t>
    </r>
    <r>
      <rPr>
        <b/>
        <sz val="11"/>
        <color theme="1"/>
        <rFont val="Aptos Narrow"/>
        <family val="2"/>
        <scheme val="minor"/>
      </rPr>
      <t xml:space="preserve">
Paths:</t>
    </r>
    <r>
      <rPr>
        <sz val="11"/>
        <color theme="1"/>
        <rFont val="Aptos Narrow"/>
        <family val="2"/>
        <scheme val="minor"/>
      </rPr>
      <t xml:space="preserve"> /gallery,</t>
    </r>
  </si>
  <si>
    <t>com.google.android.apps.photos.home.HomeActivityAlias</t>
  </si>
  <si>
    <r>
      <t>Schemes</t>
    </r>
    <r>
      <rPr>
        <sz val="11"/>
        <color theme="1"/>
        <rFont val="Aptos Narrow"/>
        <family val="2"/>
        <scheme val="minor"/>
      </rPr>
      <t>: http://, https://,</t>
    </r>
    <r>
      <rPr>
        <b/>
        <sz val="11"/>
        <color theme="1"/>
        <rFont val="Aptos Narrow"/>
        <family val="2"/>
        <scheme val="minor"/>
      </rPr>
      <t xml:space="preserve">
Hosts:</t>
    </r>
    <r>
      <rPr>
        <sz val="11"/>
        <color theme="1"/>
        <rFont val="Aptos Narrow"/>
        <family val="2"/>
        <scheme val="minor"/>
      </rPr>
      <t xml:space="preserve"> photos.google.com,</t>
    </r>
    <r>
      <rPr>
        <b/>
        <sz val="11"/>
        <color theme="1"/>
        <rFont val="Aptos Narrow"/>
        <family val="2"/>
        <scheme val="minor"/>
      </rPr>
      <t xml:space="preserve">
Paths:</t>
    </r>
    <r>
      <rPr>
        <sz val="11"/>
        <color theme="1"/>
        <rFont val="Aptos Narrow"/>
        <family val="2"/>
        <scheme val="minor"/>
      </rPr>
      <t xml:space="preserve"> /assistant, /foryou, /sharing,</t>
    </r>
  </si>
  <si>
    <t>com.google.android.apps.photos.pager.HostPhotoPagerActivity</t>
  </si>
  <si>
    <r>
      <t>Schemes</t>
    </r>
    <r>
      <rPr>
        <sz val="11"/>
        <color theme="1"/>
        <rFont val="Aptos Narrow"/>
        <family val="2"/>
        <scheme val="minor"/>
      </rPr>
      <t>: http://, https://, content://, file://, rtsp://,</t>
    </r>
    <r>
      <rPr>
        <b/>
        <sz val="11"/>
        <color theme="1"/>
        <rFont val="Aptos Narrow"/>
        <family val="2"/>
        <scheme val="minor"/>
      </rPr>
      <t xml:space="preserve">
Mime Types:</t>
    </r>
    <r>
      <rPr>
        <sz val="11"/>
        <color theme="1"/>
        <rFont val="Aptos Narrow"/>
        <family val="2"/>
        <scheme val="minor"/>
      </rPr>
      <t xml:space="preserve"> image/*, application/vnd.google.panorama360+jpg, video/mpeg, video/mpeg4, video/mp4, video/3gp, video/3gpp, video/3gpp2, video/webm, video/avi, video/x-matroska, video/quicktime, audio/x-mpegurl, audio/mpegurl, application/vnd.apple.mpegurl, application/x-mpegurl, vnd.android.cursor.dir/image, vnd.android.cursor.dir/video,</t>
    </r>
  </si>
  <si>
    <t>com.google.android.apps.photos.partneraccount.receive.deeplink.PartnerSharingInvitationGatewayActivityAlias</t>
  </si>
  <si>
    <r>
      <t>Schemes</t>
    </r>
    <r>
      <rPr>
        <sz val="11"/>
        <color theme="1"/>
        <rFont val="Aptos Narrow"/>
        <family val="2"/>
        <scheme val="minor"/>
      </rPr>
      <t>: http://, https://,</t>
    </r>
    <r>
      <rPr>
        <b/>
        <sz val="11"/>
        <color theme="1"/>
        <rFont val="Aptos Narrow"/>
        <family val="2"/>
        <scheme val="minor"/>
      </rPr>
      <t xml:space="preserve">
Hosts:</t>
    </r>
    <r>
      <rPr>
        <sz val="11"/>
        <color theme="1"/>
        <rFont val="Aptos Narrow"/>
        <family val="2"/>
        <scheme val="minor"/>
      </rPr>
      <t xml:space="preserve"> photos.google.com,</t>
    </r>
    <r>
      <rPr>
        <b/>
        <sz val="11"/>
        <color theme="1"/>
        <rFont val="Aptos Narrow"/>
        <family val="2"/>
        <scheme val="minor"/>
      </rPr>
      <t xml:space="preserve">
Path Patterns:</t>
    </r>
    <r>
      <rPr>
        <sz val="11"/>
        <color theme="1"/>
        <rFont val="Aptos Narrow"/>
        <family val="2"/>
        <scheme val="minor"/>
      </rPr>
      <t xml:space="preserve"> /partner/.*,</t>
    </r>
  </si>
  <si>
    <t>com.google.android.apps.photos.photoframes.devices.deeplink.PhotoFrameDeviceDeepLinkActivityAlias</t>
  </si>
  <si>
    <r>
      <t>Schemes</t>
    </r>
    <r>
      <rPr>
        <sz val="11"/>
        <color theme="1"/>
        <rFont val="Aptos Narrow"/>
        <family val="2"/>
        <scheme val="minor"/>
      </rPr>
      <t>: http://, https://,</t>
    </r>
    <r>
      <rPr>
        <b/>
        <sz val="11"/>
        <color theme="1"/>
        <rFont val="Aptos Narrow"/>
        <family val="2"/>
        <scheme val="minor"/>
      </rPr>
      <t xml:space="preserve">
Hosts:</t>
    </r>
    <r>
      <rPr>
        <sz val="11"/>
        <color theme="1"/>
        <rFont val="Aptos Narrow"/>
        <family val="2"/>
        <scheme val="minor"/>
      </rPr>
      <t xml:space="preserve"> photos.google.com,</t>
    </r>
    <r>
      <rPr>
        <b/>
        <sz val="11"/>
        <color theme="1"/>
        <rFont val="Aptos Narrow"/>
        <family val="2"/>
        <scheme val="minor"/>
      </rPr>
      <t xml:space="preserve">
Path Patterns:</t>
    </r>
    <r>
      <rPr>
        <sz val="11"/>
        <color theme="1"/>
        <rFont val="Aptos Narrow"/>
        <family val="2"/>
        <scheme val="minor"/>
      </rPr>
      <t xml:space="preserve"> /photoframedevices,</t>
    </r>
  </si>
  <si>
    <t>com.google.android.apps.photos.printingskus.deeplinks.PrintingDeepLinkGatewayActivityAlias</t>
  </si>
  <si>
    <r>
      <t>Schemes</t>
    </r>
    <r>
      <rPr>
        <sz val="11"/>
        <color theme="1"/>
        <rFont val="Aptos Narrow"/>
        <family val="2"/>
        <scheme val="minor"/>
      </rPr>
      <t>: http://, https://,</t>
    </r>
    <r>
      <rPr>
        <b/>
        <sz val="11"/>
        <color theme="1"/>
        <rFont val="Aptos Narrow"/>
        <family val="2"/>
        <scheme val="minor"/>
      </rPr>
      <t xml:space="preserve">
Hosts:</t>
    </r>
    <r>
      <rPr>
        <sz val="11"/>
        <color theme="1"/>
        <rFont val="Aptos Narrow"/>
        <family val="2"/>
        <scheme val="minor"/>
      </rPr>
      <t xml:space="preserve"> photos.google.com,</t>
    </r>
    <r>
      <rPr>
        <b/>
        <sz val="11"/>
        <color theme="1"/>
        <rFont val="Aptos Narrow"/>
        <family val="2"/>
        <scheme val="minor"/>
      </rPr>
      <t xml:space="preserve">
Path Patterns:</t>
    </r>
    <r>
      <rPr>
        <sz val="11"/>
        <color theme="1"/>
        <rFont val="Aptos Narrow"/>
        <family val="2"/>
        <scheme val="minor"/>
      </rPr>
      <t xml:space="preserve"> /u/.*/printstore/.*, /u/.*/printstore, /printstore/.*, /printstore, /u/.*/photobooks/.*, /u/.*/photobooks, /photobooks/.*, /photobooks, /printorder/.*, /u/.*/printorder/.*, /u/.*/retailprint/.*, /u/.*/retailprint, /retailprint/.*, /retailprint, /u/.*/canvas/.*, /u/.*/canvas, /canvas/.*, /canvas, /u/.*/printseries/.*, /u/.*/printseries, /printseries/.*, /printseries, /u/.*/kioskprint/.*, /u/.*/kioskprint, /kioskprint/.*, /kioskprint,</t>
    </r>
  </si>
  <si>
    <t>com.google.android.apps.photos.search.SearchActivityAlias</t>
  </si>
  <si>
    <r>
      <t>Schemes</t>
    </r>
    <r>
      <rPr>
        <sz val="11"/>
        <color theme="1"/>
        <rFont val="Aptos Narrow"/>
        <family val="2"/>
        <scheme val="minor"/>
      </rPr>
      <t>: http://, https://,</t>
    </r>
    <r>
      <rPr>
        <b/>
        <sz val="11"/>
        <color theme="1"/>
        <rFont val="Aptos Narrow"/>
        <family val="2"/>
        <scheme val="minor"/>
      </rPr>
      <t xml:space="preserve">
Hosts:</t>
    </r>
    <r>
      <rPr>
        <sz val="11"/>
        <color theme="1"/>
        <rFont val="Aptos Narrow"/>
        <family val="2"/>
        <scheme val="minor"/>
      </rPr>
      <t xml:space="preserve"> photos.google.com,</t>
    </r>
    <r>
      <rPr>
        <b/>
        <sz val="11"/>
        <color theme="1"/>
        <rFont val="Aptos Narrow"/>
        <family val="2"/>
        <scheme val="minor"/>
      </rPr>
      <t xml:space="preserve">
Path Patterns:</t>
    </r>
    <r>
      <rPr>
        <sz val="11"/>
        <color theme="1"/>
        <rFont val="Aptos Narrow"/>
        <family val="2"/>
        <scheme val="minor"/>
      </rPr>
      <t xml:space="preserve"> /search, /search/.*, /u/.*/search/.*, /people, /u/.*/people, /oem/.*,</t>
    </r>
  </si>
  <si>
    <t>arm64-v8a/libnative_crash_handler_jni.so</t>
  </si>
  <si>
    <t>arm64-v8a/liboliveoil.so</t>
  </si>
  <si>
    <t>arm64-v8a/libnative.so</t>
  </si>
  <si>
    <r>
      <rPr>
        <b/>
        <sz val="11"/>
        <color rgb="FF000000"/>
        <rFont val="Aptos Narrow"/>
        <scheme val="minor"/>
      </rPr>
      <t xml:space="preserve">True
</t>
    </r>
    <r>
      <rPr>
        <sz val="11"/>
        <color rgb="FF000000"/>
        <rFont val="Aptos Narrow"/>
        <scheme val="minor"/>
      </rPr>
      <t>[INFO]
The binary has the following fortified functions: ['__FD_SET_chk', '__strlen_chk', '__vsnprintf_chk', '__read_chk', '__memmove_chk']</t>
    </r>
  </si>
  <si>
    <t>arm64-v8a/libphotos_release-nextsdk_alldpi_bytecode.so</t>
  </si>
  <si>
    <t>arm64-v8a/libflacJNI.so</t>
  </si>
  <si>
    <t>arm64-v8a/libwebp_android.so</t>
  </si>
  <si>
    <t xml:space="preserve">/home/mobsf/.MobSF/uploads/5b92d0e43898cde8aa28d763090355b8/5b92d0e43898cde8aa28d763090355b8.apk </t>
  </si>
  <si>
    <t>classes.dex</t>
  </si>
  <si>
    <t>classes2.dex</t>
  </si>
  <si>
    <t xml:space="preserve"> Build.FINGERPRINT check
Build.MODEL check
Build.MANUFACTURER check
Build.PRODUCT check
Build.HARDWARE check
Build.TAGS check</t>
  </si>
  <si>
    <t>Build.FINGERPRINT check
Build.MANUFACTURER check
Build.BOARD check</t>
  </si>
  <si>
    <t>Build.MANUFACTURER check</t>
  </si>
  <si>
    <r>
      <rPr>
        <b/>
        <sz val="11"/>
        <color rgb="FF000000"/>
        <rFont val="Aptos Narrow"/>
        <scheme val="minor"/>
      </rPr>
      <t xml:space="preserve">CWE: </t>
    </r>
    <r>
      <rPr>
        <sz val="11"/>
        <color rgb="FF000000"/>
        <rFont val="Aptos Narrow"/>
        <scheme val="minor"/>
      </rPr>
      <t xml:space="preserve">CWE-330: Use of Insufficiently Random Values
</t>
    </r>
    <r>
      <rPr>
        <b/>
        <sz val="11"/>
        <color rgb="FF000000"/>
        <rFont val="Aptos Narrow"/>
        <scheme val="minor"/>
      </rPr>
      <t>OWASP Top 10:</t>
    </r>
    <r>
      <rPr>
        <sz val="11"/>
        <color rgb="FF000000"/>
        <rFont val="Aptos Narrow"/>
        <scheme val="minor"/>
      </rPr>
      <t xml:space="preserve"> M5: Insufficient Cryptography
</t>
    </r>
    <r>
      <rPr>
        <b/>
        <sz val="11"/>
        <color rgb="FF000000"/>
        <rFont val="Aptos Narrow"/>
        <scheme val="minor"/>
      </rPr>
      <t>OWASP MASVS:</t>
    </r>
    <r>
      <rPr>
        <sz val="11"/>
        <color rgb="FF000000"/>
        <rFont val="Aptos Narrow"/>
        <scheme val="minor"/>
      </rPr>
      <t xml:space="preserve"> MSTG-CRYPTO-6</t>
    </r>
  </si>
  <si>
    <r>
      <rPr>
        <b/>
        <sz val="11"/>
        <color rgb="FF000000"/>
        <rFont val="Aptos Narrow"/>
        <scheme val="minor"/>
      </rPr>
      <t xml:space="preserve">CWE: </t>
    </r>
    <r>
      <rPr>
        <sz val="11"/>
        <color rgb="FF000000"/>
        <rFont val="Aptos Narrow"/>
        <scheme val="minor"/>
      </rPr>
      <t xml:space="preserve">CWE-312: Cleartext Storage of Sensitive Information
</t>
    </r>
    <r>
      <rPr>
        <b/>
        <sz val="11"/>
        <color rgb="FF000000"/>
        <rFont val="Aptos Narrow"/>
        <scheme val="minor"/>
      </rPr>
      <t xml:space="preserve">OWASP Top 10: </t>
    </r>
    <r>
      <rPr>
        <sz val="11"/>
        <color rgb="FF000000"/>
        <rFont val="Aptos Narrow"/>
        <scheme val="minor"/>
      </rPr>
      <t xml:space="preserve">M9: Reverse Engineering
</t>
    </r>
    <r>
      <rPr>
        <b/>
        <sz val="11"/>
        <color rgb="FF000000"/>
        <rFont val="Aptos Narrow"/>
        <scheme val="minor"/>
      </rPr>
      <t>OWASP MASVS:</t>
    </r>
    <r>
      <rPr>
        <sz val="11"/>
        <color rgb="FF000000"/>
        <rFont val="Aptos Narrow"/>
        <scheme val="minor"/>
      </rPr>
      <t xml:space="preserve"> MSTG-STORAGE-14</t>
    </r>
  </si>
  <si>
    <r>
      <rPr>
        <b/>
        <sz val="11"/>
        <color rgb="FF000000"/>
        <rFont val="Aptos Narrow"/>
        <scheme val="minor"/>
      </rPr>
      <t>CWE:</t>
    </r>
    <r>
      <rPr>
        <sz val="11"/>
        <color rgb="FF000000"/>
        <rFont val="Aptos Narrow"/>
        <scheme val="minor"/>
      </rPr>
      <t xml:space="preserve"> CWE-276: Incorrect Default Permissions
</t>
    </r>
    <r>
      <rPr>
        <b/>
        <sz val="11"/>
        <color rgb="FF000000"/>
        <rFont val="Aptos Narrow"/>
        <scheme val="minor"/>
      </rPr>
      <t xml:space="preserve">OWASP Top 10: </t>
    </r>
    <r>
      <rPr>
        <sz val="11"/>
        <color rgb="FF000000"/>
        <rFont val="Aptos Narrow"/>
        <scheme val="minor"/>
      </rPr>
      <t xml:space="preserve">M2: Insecure Data Storage
</t>
    </r>
    <r>
      <rPr>
        <b/>
        <sz val="11"/>
        <color rgb="FF000000"/>
        <rFont val="Aptos Narrow"/>
        <scheme val="minor"/>
      </rPr>
      <t xml:space="preserve">OWASP MASVS: </t>
    </r>
    <r>
      <rPr>
        <sz val="11"/>
        <color rgb="FF000000"/>
        <rFont val="Aptos Narrow"/>
        <scheme val="minor"/>
      </rPr>
      <t>MSTG-STORAGE-2</t>
    </r>
  </si>
  <si>
    <r>
      <rPr>
        <b/>
        <sz val="11"/>
        <color rgb="FF000000"/>
        <rFont val="Aptos Narrow"/>
        <scheme val="minor"/>
      </rPr>
      <t>CWE:</t>
    </r>
    <r>
      <rPr>
        <sz val="11"/>
        <color rgb="FF000000"/>
        <rFont val="Aptos Narrow"/>
        <scheme val="minor"/>
      </rPr>
      <t xml:space="preserve"> CWE-649: Reliance on Obfuscation or Encryption of Security-Relevant Inputs without Integrity Checking
</t>
    </r>
    <r>
      <rPr>
        <b/>
        <sz val="11"/>
        <color rgb="FF000000"/>
        <rFont val="Aptos Narrow"/>
        <scheme val="minor"/>
      </rPr>
      <t xml:space="preserve">OWASP Top 10: M5: </t>
    </r>
    <r>
      <rPr>
        <sz val="11"/>
        <color rgb="FF000000"/>
        <rFont val="Aptos Narrow"/>
        <scheme val="minor"/>
      </rPr>
      <t xml:space="preserve">Insufficient Cryptography
</t>
    </r>
    <r>
      <rPr>
        <b/>
        <sz val="11"/>
        <color rgb="FF000000"/>
        <rFont val="Aptos Narrow"/>
        <scheme val="minor"/>
      </rPr>
      <t xml:space="preserve">OWASP MASVS: </t>
    </r>
    <r>
      <rPr>
        <sz val="11"/>
        <color rgb="FF000000"/>
        <rFont val="Aptos Narrow"/>
        <scheme val="minor"/>
      </rPr>
      <t>MSTG-CRYPTO-3</t>
    </r>
  </si>
  <si>
    <r>
      <rPr>
        <b/>
        <sz val="11"/>
        <color rgb="FF000000"/>
        <rFont val="Aptos Narrow"/>
        <scheme val="minor"/>
      </rPr>
      <t xml:space="preserve">CWE: </t>
    </r>
    <r>
      <rPr>
        <sz val="11"/>
        <color rgb="FF000000"/>
        <rFont val="Aptos Narrow"/>
        <scheme val="minor"/>
      </rPr>
      <t xml:space="preserve">CWE-327: Use of a Broken or Risky Cryptographic Algorithm
</t>
    </r>
    <r>
      <rPr>
        <b/>
        <sz val="11"/>
        <color rgb="FF000000"/>
        <rFont val="Aptos Narrow"/>
        <scheme val="minor"/>
      </rPr>
      <t xml:space="preserve">OWASP Top 10: </t>
    </r>
    <r>
      <rPr>
        <sz val="11"/>
        <color rgb="FF000000"/>
        <rFont val="Aptos Narrow"/>
        <scheme val="minor"/>
      </rPr>
      <t xml:space="preserve">M5: Insufficient Cryptography
</t>
    </r>
    <r>
      <rPr>
        <b/>
        <sz val="11"/>
        <color rgb="FF000000"/>
        <rFont val="Aptos Narrow"/>
        <scheme val="minor"/>
      </rPr>
      <t xml:space="preserve">OWASP MASVS: </t>
    </r>
    <r>
      <rPr>
        <sz val="11"/>
        <color rgb="FF000000"/>
        <rFont val="Aptos Narrow"/>
        <scheme val="minor"/>
      </rPr>
      <t>MSTG-CRYPTO-4</t>
    </r>
  </si>
  <si>
    <r>
      <rPr>
        <b/>
        <sz val="11"/>
        <color rgb="FF000000"/>
        <rFont val="Aptos Narrow"/>
        <scheme val="minor"/>
      </rPr>
      <t xml:space="preserve">CWE: </t>
    </r>
    <r>
      <rPr>
        <sz val="11"/>
        <color rgb="FF000000"/>
        <rFont val="Aptos Narrow"/>
        <scheme val="minor"/>
      </rPr>
      <t xml:space="preserve">CWE-749: Exposed Dangerous Method or Function
</t>
    </r>
    <r>
      <rPr>
        <b/>
        <sz val="11"/>
        <color rgb="FF000000"/>
        <rFont val="Aptos Narrow"/>
        <scheme val="minor"/>
      </rPr>
      <t>OWASP Top 10:</t>
    </r>
    <r>
      <rPr>
        <sz val="11"/>
        <color rgb="FF000000"/>
        <rFont val="Aptos Narrow"/>
        <scheme val="minor"/>
      </rPr>
      <t xml:space="preserve"> M1: Improper Platform Usage
</t>
    </r>
    <r>
      <rPr>
        <b/>
        <sz val="11"/>
        <color rgb="FF000000"/>
        <rFont val="Aptos Narrow"/>
        <scheme val="minor"/>
      </rPr>
      <t xml:space="preserve">OWASP MASVS: </t>
    </r>
    <r>
      <rPr>
        <sz val="11"/>
        <color rgb="FF000000"/>
        <rFont val="Aptos Narrow"/>
        <scheme val="minor"/>
      </rPr>
      <t>MSTG-PLATFORM-7</t>
    </r>
  </si>
  <si>
    <r>
      <rPr>
        <b/>
        <sz val="11"/>
        <color rgb="FF000000"/>
        <rFont val="Aptos Narrow"/>
        <scheme val="minor"/>
      </rPr>
      <t>CWE:</t>
    </r>
    <r>
      <rPr>
        <sz val="11"/>
        <color rgb="FF000000"/>
        <rFont val="Aptos Narrow"/>
        <scheme val="minor"/>
      </rPr>
      <t xml:space="preserve"> CWE-327: Use of a Broken or Risky Cryptographic Algorithm
</t>
    </r>
    <r>
      <rPr>
        <b/>
        <sz val="11"/>
        <color rgb="FF000000"/>
        <rFont val="Aptos Narrow"/>
        <scheme val="minor"/>
      </rPr>
      <t xml:space="preserve">OWASP Top 10: </t>
    </r>
    <r>
      <rPr>
        <sz val="11"/>
        <color rgb="FF000000"/>
        <rFont val="Aptos Narrow"/>
        <scheme val="minor"/>
      </rPr>
      <t xml:space="preserve">M5: Insufficient Cryptography
</t>
    </r>
    <r>
      <rPr>
        <b/>
        <sz val="11"/>
        <color rgb="FF000000"/>
        <rFont val="Aptos Narrow"/>
        <scheme val="minor"/>
      </rPr>
      <t>OWASP MASVS:</t>
    </r>
    <r>
      <rPr>
        <sz val="11"/>
        <color rgb="FF000000"/>
        <rFont val="Aptos Narrow"/>
        <scheme val="minor"/>
      </rPr>
      <t xml:space="preserve"> MSTG-CRYPTO-4</t>
    </r>
  </si>
  <si>
    <r>
      <rPr>
        <b/>
        <sz val="11"/>
        <color rgb="FF000000"/>
        <rFont val="Aptos Narrow"/>
        <scheme val="minor"/>
      </rPr>
      <t xml:space="preserve">	CWE:</t>
    </r>
    <r>
      <rPr>
        <sz val="11"/>
        <color rgb="FF000000"/>
        <rFont val="Aptos Narrow"/>
        <scheme val="minor"/>
      </rPr>
      <t xml:space="preserve"> CWE-532: Insertion of Sensitive Information into Log File
</t>
    </r>
    <r>
      <rPr>
        <b/>
        <sz val="11"/>
        <color rgb="FF000000"/>
        <rFont val="Aptos Narrow"/>
        <scheme val="minor"/>
      </rPr>
      <t>OWASP MASVS:</t>
    </r>
    <r>
      <rPr>
        <sz val="11"/>
        <color rgb="FF000000"/>
        <rFont val="Aptos Narrow"/>
        <scheme val="minor"/>
      </rPr>
      <t xml:space="preserve"> MSTG-STORAGE-3</t>
    </r>
  </si>
  <si>
    <r>
      <rPr>
        <b/>
        <sz val="11"/>
        <color rgb="FF000000"/>
        <rFont val="Aptos Narrow"/>
        <scheme val="minor"/>
      </rPr>
      <t xml:space="preserve">CWE: </t>
    </r>
    <r>
      <rPr>
        <sz val="11"/>
        <color rgb="FF000000"/>
        <rFont val="Aptos Narrow"/>
        <scheme val="minor"/>
      </rPr>
      <t xml:space="preserve">CWE-200: Information Exposure
</t>
    </r>
    <r>
      <rPr>
        <b/>
        <sz val="11"/>
        <color rgb="FF000000"/>
        <rFont val="Aptos Narrow"/>
        <scheme val="minor"/>
      </rPr>
      <t xml:space="preserve">OWASP MASVS: </t>
    </r>
    <r>
      <rPr>
        <sz val="11"/>
        <color rgb="FF000000"/>
        <rFont val="Aptos Narrow"/>
        <scheme val="minor"/>
      </rPr>
      <t>MSTG-CODE-2</t>
    </r>
  </si>
  <si>
    <r>
      <rPr>
        <b/>
        <sz val="11"/>
        <color rgb="FF000000"/>
        <rFont val="Aptos Narrow"/>
        <scheme val="minor"/>
      </rPr>
      <t xml:space="preserve">TLS Misconfiguration Test: </t>
    </r>
    <r>
      <rPr>
        <sz val="11"/>
        <color rgb="FF000000"/>
        <rFont val="Aptos Narrow"/>
        <scheme val="minor"/>
      </rPr>
      <t xml:space="preserve">Failed
</t>
    </r>
    <r>
      <rPr>
        <b/>
        <sz val="11"/>
        <color rgb="FF000000"/>
        <rFont val="Aptos Narrow"/>
        <scheme val="minor"/>
      </rPr>
      <t>TLS Pinning/Certificate Transparency Test:</t>
    </r>
    <r>
      <rPr>
        <sz val="11"/>
        <color rgb="FF000000"/>
        <rFont val="Aptos Narrow"/>
        <scheme val="minor"/>
      </rPr>
      <t xml:space="preserve"> Failed
</t>
    </r>
    <r>
      <rPr>
        <b/>
        <sz val="11"/>
        <color rgb="FF000000"/>
        <rFont val="Aptos Narrow"/>
        <scheme val="minor"/>
      </rPr>
      <t xml:space="preserve">TLS Pinning/Certificate Transparency Bypass Test: </t>
    </r>
    <r>
      <rPr>
        <sz val="11"/>
        <color rgb="FF000000"/>
        <rFont val="Aptos Narrow"/>
        <scheme val="minor"/>
      </rPr>
      <t xml:space="preserve">Failed
</t>
    </r>
    <r>
      <rPr>
        <b/>
        <sz val="11"/>
        <color rgb="FF000000"/>
        <rFont val="Aptos Narrow"/>
        <scheme val="minor"/>
      </rPr>
      <t xml:space="preserve">Cleartext Traffic Test: </t>
    </r>
    <r>
      <rPr>
        <sz val="11"/>
        <color rgb="FF000000"/>
        <rFont val="Aptos Narrow"/>
        <scheme val="minor"/>
      </rPr>
      <t>Passed</t>
    </r>
  </si>
  <si>
    <t xml:space="preserve">Loaded Frida Script - api_monitor
Loaded Frida Script - root_bypass
Loaded Frida Script - dump_clipboard
Loaded Frida Script - debugger_check_bypass
Loaded Frida Script - ssl_pinning_bypass
[API Monitor] Cannot find com.android.okhttp.internal.http.HttpURLConnectionImpl.getInputStream
[SSL Pinning Bypass] okhttp CertificatePinner not found
[SSL Pinning Bypass] okhttp3 CertificatePinner not found
[SSL Pinning Bypass] DataTheorem trustkit not found
[SSL Pinning Bypass] Appcelerator PinningTrustManager not found
[SSL Pinning Bypass] Apache Cordova SSLCertificateChecker not found
[SSL Pinning Bypass] Wultra CertStore.validateFingerprint not found
[SSL Pinning Bypass] Xutils not found
[SSL Pinning Bypass] httpclientandroidlib not found
[SSL Pinning Bypass] Cronet Public Key pinning bypassed
[SSL Pinning Bypass] certificatetransparency.CTInterceptorBuilder not found
</t>
  </si>
  <si>
    <t>YouTubeMusicPrebuilt</t>
  </si>
  <si>
    <t>35.33MB</t>
  </si>
  <si>
    <t>1c5ffd8fe9ba7502db55167321404d2e</t>
  </si>
  <si>
    <t xml:space="preserve"> 91a1ff59b38131ff0c1075c536dff1ea1b3505e9</t>
  </si>
  <si>
    <t>b4c168e5db6d9ca257c25d608a6089b85c275a49c4d0fddd6fad43be185280f0</t>
  </si>
  <si>
    <t>C=US, ST=California, L=Mountain View, O=Google Inc., OU=Android, CN=ytmusic</t>
  </si>
  <si>
    <t>com.google.android.apps.youtube.music</t>
  </si>
  <si>
    <t>2014-10-10 19:18:10+00:00</t>
  </si>
  <si>
    <t xml:space="preserve"> com.google.android.apps.youtube.music.activities.MusicActivity</t>
  </si>
  <si>
    <t>2042-02-25 19:18:10+00:00</t>
  </si>
  <si>
    <t>29 (Target), 21 (Min)</t>
  </si>
  <si>
    <t>3.69.51</t>
  </si>
  <si>
    <t>0xa1243b67d0205a71</t>
  </si>
  <si>
    <t xml:space="preserve"> 48042f18b7070092ff80dc1a921ccfbd</t>
  </si>
  <si>
    <t>1,000,000,000+</t>
  </si>
  <si>
    <t>afb0fed5eeaebdd86f56a97742f4b6b33ef59875</t>
  </si>
  <si>
    <t>a2a1ad7ba7f41dfca4514e2afeb90691719af6d0fdbed4b09bbf0ed897701ceb</t>
  </si>
  <si>
    <t>Music &amp; Audio</t>
  </si>
  <si>
    <t>2866bb944318b8d3b7927e770015830367757ebf84c80b9916ab434342235e79bf154891d758960f0aa6d1913bba72a48d3362c92a34a70ea9ae60fb11c84f12</t>
  </si>
  <si>
    <t xml:space="preserve">https://music.youtube.com </t>
  </si>
  <si>
    <t>b791dadaea00f0be652d6d6be30a7b654c5d563f6ba21a123339ff8ad403f405</t>
  </si>
  <si>
    <t>ytmusic-support@google.com</t>
  </si>
  <si>
    <t>Listen to music (e.g. live performances, covers, remixes) from many genres and activties with personalized playlist and Mixes created to enhance user's experience</t>
  </si>
  <si>
    <t>com.google.android.apps.youtube.music.activities.MusicActivity</t>
  </si>
  <si>
    <r>
      <t>Schemes</t>
    </r>
    <r>
      <rPr>
        <sz val="11"/>
        <color theme="1"/>
        <rFont val="Aptos Narrow"/>
        <family val="2"/>
        <scheme val="minor"/>
      </rPr>
      <t>: vnd.youtube.music://, vnd.youtube.music.launch://,</t>
    </r>
  </si>
  <si>
    <t>com.google.android.apps.youtube.music.audiopreview.AudioPreviewPlayerActivity</t>
  </si>
  <si>
    <r>
      <t>Schemes</t>
    </r>
    <r>
      <rPr>
        <sz val="11"/>
        <color theme="1"/>
        <rFont val="Aptos Narrow"/>
        <family val="2"/>
        <scheme val="minor"/>
      </rPr>
      <t>: file://, http://, https://, content://,</t>
    </r>
    <r>
      <rPr>
        <b/>
        <sz val="11"/>
        <color theme="1"/>
        <rFont val="Aptos Narrow"/>
        <family val="2"/>
        <scheme val="minor"/>
      </rPr>
      <t xml:space="preserve">
Mime Types:</t>
    </r>
    <r>
      <rPr>
        <sz val="11"/>
        <color theme="1"/>
        <rFont val="Aptos Narrow"/>
        <family val="2"/>
        <scheme val="minor"/>
      </rPr>
      <t xml:space="preserve"> audio/*, application/ogg, application/x-ogg, application/itunes,</t>
    </r>
  </si>
  <si>
    <t>com.google.android.apps.youtube.music.deeplink.MusicServiceDeepLinkActivity</t>
  </si>
  <si>
    <r>
      <t>Schemes</t>
    </r>
    <r>
      <rPr>
        <sz val="11"/>
        <color theme="1"/>
        <rFont val="Aptos Narrow"/>
        <family val="2"/>
        <scheme val="minor"/>
      </rPr>
      <t>: http://, https://,</t>
    </r>
    <r>
      <rPr>
        <b/>
        <sz val="11"/>
        <color theme="1"/>
        <rFont val="Aptos Narrow"/>
        <family val="2"/>
        <scheme val="minor"/>
      </rPr>
      <t xml:space="preserve">
Hosts:</t>
    </r>
    <r>
      <rPr>
        <sz val="11"/>
        <color theme="1"/>
        <rFont val="Aptos Narrow"/>
        <family val="2"/>
        <scheme val="minor"/>
      </rPr>
      <t xml:space="preserve"> music.youtube.com, www.music.youtube.com, m.music.youtube.com, music.youtu.be, music.youtube, yt.be,</t>
    </r>
    <r>
      <rPr>
        <b/>
        <sz val="11"/>
        <color theme="1"/>
        <rFont val="Aptos Narrow"/>
        <family val="2"/>
        <scheme val="minor"/>
      </rPr>
      <t xml:space="preserve">
Path Patterns:</t>
    </r>
    <r>
      <rPr>
        <sz val="11"/>
        <color theme="1"/>
        <rFont val="Aptos Narrow"/>
        <family val="2"/>
        <scheme val="minor"/>
      </rPr>
      <t xml:space="preserve"> .*, /music/.*,</t>
    </r>
  </si>
  <si>
    <r>
      <rPr>
        <b/>
        <sz val="11"/>
        <color rgb="FF000000"/>
        <rFont val="Aptos Narrow"/>
        <scheme val="minor"/>
      </rPr>
      <t xml:space="preserve">$ORIGIN/../../../../../../_solib_arm64-v8a/_U_S_Sthird_Uparty_Slibvpx_Cvpx_Uandroid_Ushared_Uarm64-v8a_Uhighbd___Uthird_Uparty_Slibvpx_Slibs_Sdefault_Shighbd_Sarm64-v8a
</t>
    </r>
    <r>
      <rPr>
        <sz val="11"/>
        <color rgb="FF000000"/>
        <rFont val="Aptos Narrow"/>
        <scheme val="minor"/>
      </rPr>
      <t>[HIGH]
The binary has RUNPATH set. In certain cases, an attacker can abuse this feature and or modify environment variables to run arbitrary libraries for code execution and privilege escalation. The only time a library should set RUNPATH is when it is linked to private libraries in the same package. Remove the compiler option --enable-new-dtags,-rpath to remove RUNPATH.</t>
    </r>
  </si>
  <si>
    <r>
      <rPr>
        <b/>
        <sz val="11"/>
        <color rgb="FF000000"/>
        <rFont val="Aptos Narrow"/>
        <scheme val="minor"/>
      </rPr>
      <t xml:space="preserve">True
</t>
    </r>
    <r>
      <rPr>
        <sz val="11"/>
        <color rgb="FF000000"/>
        <rFont val="Aptos Narrow"/>
        <scheme val="minor"/>
      </rPr>
      <t>[INFO]
The binary has the following fortified functions: ['__read_chk',  '__vsnprintf_chk']</t>
    </r>
  </si>
  <si>
    <t>arm64-v8a/libcronet.84.0.4128.0.so</t>
  </si>
  <si>
    <t xml:space="preserve">/home/mobsf/.MobSF/uploads/1c5ffd8fe9ba7502db55167321404d2e/1c5ffd8fe9ba7502db55167321404d2e.apk </t>
  </si>
  <si>
    <t xml:space="preserve"> 	Build.FINGERPRINT check
Build.MANUFACTURER check
Build.HARDWARE check</t>
  </si>
  <si>
    <t xml:space="preserve"> r8</t>
  </si>
  <si>
    <t>Build.FINGERPRINT check
Build.MODEL check
Build.MANUFACTURER check
Build.HARDWARE check
Build.BOARD check
possible Build.SERIAL check
Build.TAGS check
SIM operator check
network operator name check</t>
  </si>
  <si>
    <r>
      <rPr>
        <b/>
        <sz val="11"/>
        <color rgb="FF000000"/>
        <rFont val="Aptos Narrow"/>
      </rPr>
      <t xml:space="preserve">TLS Misconfiguration Test: </t>
    </r>
    <r>
      <rPr>
        <sz val="11"/>
        <color rgb="FF000000"/>
        <rFont val="Aptos Narrow"/>
      </rPr>
      <t xml:space="preserve">Passed
</t>
    </r>
    <r>
      <rPr>
        <b/>
        <sz val="11"/>
        <color rgb="FF000000"/>
        <rFont val="Aptos Narrow"/>
      </rPr>
      <t xml:space="preserve">TLS Pinning/Certificate Transparency Test: </t>
    </r>
    <r>
      <rPr>
        <sz val="11"/>
        <color rgb="FF000000"/>
        <rFont val="Aptos Narrow"/>
      </rPr>
      <t xml:space="preserve">Passed
</t>
    </r>
    <r>
      <rPr>
        <b/>
        <sz val="11"/>
        <color rgb="FF000000"/>
        <rFont val="Aptos Narrow"/>
      </rPr>
      <t xml:space="preserve">TLS Pinning/Certificate Transparency Bypass Test: </t>
    </r>
    <r>
      <rPr>
        <sz val="11"/>
        <color rgb="FF000000"/>
        <rFont val="Aptos Narrow"/>
      </rPr>
      <t xml:space="preserve">Passed
</t>
    </r>
    <r>
      <rPr>
        <b/>
        <sz val="11"/>
        <color rgb="FF000000"/>
        <rFont val="Aptos Narrow"/>
      </rPr>
      <t xml:space="preserve">Cleartext Traffic Test: </t>
    </r>
    <r>
      <rPr>
        <sz val="11"/>
        <color rgb="FF000000"/>
        <rFont val="Aptos Narrow"/>
      </rPr>
      <t>Passed</t>
    </r>
  </si>
  <si>
    <t xml:space="preserve">Loaded Frida Script - root_bypass
Loaded Frida Script - debugger_check_bypass
Loaded Frida Script - ssl_pinning_bypass
[SSL Pinning Bypass] okhttp CertificatePinner not found
[SSL Pinning Bypass] okhttp3 CertificatePinner not found
[SSL Pinning Bypass] DataTheorem trustkit not found
[SSL Pinning Bypass] Appcelerator PinningTrustManager not found
[SSL Pinning Bypass] Apache Cordova SSLCertificateChecker not found
[SSL Pinning Bypass] Wultra CertStore.validateFingerprint not found
[SSL Pinning Bypass] Xutils not found
[SSL Pinning Bypass] httpclientandroidlib not found
[SSL Pinning Bypass] Cronet Public Key pinning bypassed
[SSL Pinning Bypass] certificatetransparency.CTInterceptorBuilder not found
[Debugger Check] isDebuggerConnected() check bypassed
[RootDetection Bypass] ProcessBuilder "&lt;instance: java.util.List, $className: java.util.ArrayList&gt;"
[RootDetection Bypass] ProcessBuilder "&lt;instance: java.util.List, $className: java.util.ArrayList&gt;"
[Debugger Check] isDebuggerConnected() check bypassed
[Debugger Check] isDebuggerConnected() check bypassed
[Debugger Check] isDebuggerConnected() check bypassed
[SSL Pinning Bypass] checkTrustedRecursive() bypassed
[SSL Pinning Bypass] checkTrustedRecursive() bypassed
[Debugger Check] isDebuggerConnected() check bypassed
</t>
  </si>
  <si>
    <t>If too much info save in txt file and put to drive</t>
  </si>
  <si>
    <t>CalculatorGooglePrebuilt</t>
  </si>
  <si>
    <t>51 / 100</t>
  </si>
  <si>
    <t>3.97 MB</t>
  </si>
  <si>
    <t>e336c32b86242f5e1a5283f9929adcfa</t>
  </si>
  <si>
    <t>c6d31a845526ec0808ae2d1824e4967e656af945</t>
  </si>
  <si>
    <t>043c0e03740f15eb3064fabc006f113f7ac4a337956f9ab83ed877d18be66b21</t>
  </si>
  <si>
    <t>com.google.android.calculator</t>
  </si>
  <si>
    <t>com.android.calculator2.Calculator</t>
  </si>
  <si>
    <t xml:space="preserve">8.0 (387657499) </t>
  </si>
  <si>
    <t>Tools</t>
  </si>
  <si>
    <t>http://www.google.com/</t>
  </si>
  <si>
    <t xml:space="preserve">android-calculator-feedback@google.com </t>
  </si>
  <si>
    <t>Provides simple and advanced mathematical functions (e.g. addition, trignometric, logarithmic etc.)</t>
  </si>
  <si>
    <t>C=US, ST=California, L=Mountain View, O=Google Inc., OU=Android, CN=calculator_google</t>
  </si>
  <si>
    <t>android.permission.INTERNET,</t>
  </si>
  <si>
    <t xml:space="preserve">/home/mobsf/.MobSF/uploads/e336c32b86242f5e1a5283f9929adcfa/e336c32b86242f5e1a5283f9929adcfa.apk </t>
  </si>
  <si>
    <t>AntiDisassembly</t>
  </si>
  <si>
    <t>Illegal class name</t>
  </si>
  <si>
    <t>Anti-VM code</t>
  </si>
  <si>
    <t xml:space="preserve"> Build.FINGERPRINT check
Build.HARDWARE check
Build.TAGS check</t>
  </si>
  <si>
    <t>Compiler</t>
  </si>
  <si>
    <t>49 / 100</t>
  </si>
  <si>
    <t>32.53MB</t>
  </si>
  <si>
    <t>ec04c4dc56f053c9ed9789e345ae8378</t>
  </si>
  <si>
    <t xml:space="preserve"> 633f87d807242ca3199a1fe6a681f4335d415144</t>
  </si>
  <si>
    <t>20bd5ed0a4041152119ec42d39fdd7bca330e225c41c0877dba7b014baa78f0e</t>
  </si>
  <si>
    <t xml:space="preserve"> Calendar</t>
  </si>
  <si>
    <t xml:space="preserve"> com.google.android.calendar</t>
  </si>
  <si>
    <t>2021.23.2-379299120-release</t>
  </si>
  <si>
    <t xml:space="preserve">Google Calendar </t>
  </si>
  <si>
    <t>5,000,000,000+</t>
  </si>
  <si>
    <t>com.google.android.calendar</t>
  </si>
  <si>
    <t>http://support.google.com/calendar?p=mobilesync</t>
  </si>
  <si>
    <t>Create, manage &amp; view tasks &amp; events in Calendar (Quickly switch between month, week, &amp; day view)</t>
  </si>
  <si>
    <t>com.android.calendar.event.LaunchInfoActivity</t>
  </si>
  <si>
    <t>Schemes: http://, https://,
Hosts: www.google.com, calendar.google.com,
Mime Types: vnd.android.cursor.item/event, vnd.android.cursor.dir/event,
Path Prefixes: /calendar/event, /calendar/mevent, /calendar/render,
Path Patterns: /calendar, /calendar/, /calendar/hosted/.*/event, /calendar/hosted/.*/render, /,</t>
  </si>
  <si>
    <t>"Service (com.google.android.calendar.timely.CalendarOobeService) is Protected by a permission.
Permission: com.google.android.calendar.permission.READ_OOBE
protectionLevel: signature
[android:exported=true] "</t>
  </si>
  <si>
    <t xml:space="preserve"> The App logs information. Sensitive information should never be logged.</t>
  </si>
  <si>
    <t xml:space="preserve">/home/mobsf/.MobSF/uploads/ec04c4dc56f053c9ed9789e345ae8378/ec04c4dc56f053c9ed9789e345ae8378.apk </t>
  </si>
  <si>
    <t xml:space="preserve"> android.permission.CALL_PHONE </t>
  </si>
  <si>
    <t xml:space="preserve"> Anti Debug Code </t>
  </si>
  <si>
    <t xml:space="preserve"> Anti Disassembly Code </t>
  </si>
  <si>
    <t>Anti-VM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</si>
</sst>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2"/>
      <color theme="1"/>
      <name val="Aptos Narrow"/>
      <family val="2"/>
      <scheme val="minor"/>
    </font>
    <font>
      <b/>
      <sz val="16"/>
      <color theme="1"/>
      <name val="Aptos Narrow"/>
      <family val="2"/>
      <scheme val="minor"/>
    </font>
    <font>
      <sz val="11"/>
      <color rgb="FF000000"/>
      <name val="Aptos Narrow"/>
      <scheme val="minor"/>
    </font>
    <font>
      <b/>
      <sz val="11"/>
      <color rgb="FF000000"/>
      <name val="Aptos Narrow"/>
      <scheme val="minor"/>
    </font>
    <font>
      <b/>
      <i/>
      <sz val="11"/>
      <color rgb="FF000000"/>
      <name val="Aptos Narrow"/>
      <scheme val="minor"/>
    </font>
    <font>
      <i/>
      <sz val="11"/>
      <color rgb="FF000000"/>
      <name val="Aptos Narrow"/>
      <scheme val="minor"/>
    </font>
    <font>
      <sz val="11"/>
      <color theme="10"/>
      <name val="Aptos Narrow"/>
      <family val="2"/>
      <scheme val="minor"/>
    </font>
    <font>
      <b/>
      <sz val="12"/>
      <color rgb="FF000000"/>
      <name val="Aptos Narrow"/>
      <scheme val="minor"/>
    </font>
    <font>
      <sz val="11"/>
      <color rgb="FF000000"/>
      <name val="Calibri"/>
      <family val="2"/>
      <charset val="1"/>
    </font>
    <font>
      <sz val="11"/>
      <color rgb="FF212529"/>
      <name val="Aptos Narrow"/>
      <scheme val="minor"/>
    </font>
    <font>
      <sz val="11"/>
      <color theme="1"/>
      <name val="Aptos Narrow"/>
      <scheme val="minor"/>
    </font>
    <font>
      <b/>
      <sz val="11"/>
      <color rgb="FF000000"/>
      <name val="Aptos Narrow"/>
    </font>
    <font>
      <sz val="11"/>
      <color rgb="FF000000"/>
      <name val="Aptos Narrow"/>
    </font>
    <font>
      <b/>
      <sz val="11"/>
      <color rgb="FF9C0006"/>
      <name val="Aptos Narrow"/>
      <scheme val="minor"/>
    </font>
    <font>
      <b/>
      <sz val="11"/>
      <color rgb="FF006100"/>
      <name val="Aptos Narrow"/>
      <scheme val="minor"/>
    </font>
    <font>
      <b/>
      <sz val="11"/>
      <color rgb="FF156082"/>
      <name val="Aptos Narrow"/>
      <scheme val="minor"/>
    </font>
    <font>
      <b/>
      <sz val="11"/>
      <color rgb="FF9C5700"/>
      <name val="Aptos Narrow"/>
      <scheme val="minor"/>
    </font>
    <font>
      <sz val="11"/>
      <color rgb="FF9C5700"/>
      <name val="Aptos Narrow"/>
      <scheme val="minor"/>
    </font>
    <font>
      <sz val="11"/>
      <color rgb="FF9C0006"/>
      <name val="Aptos Narrow"/>
      <scheme val="minor"/>
    </font>
    <font>
      <sz val="11"/>
      <color rgb="FF006100"/>
      <name val="Aptos Narrow"/>
      <scheme val="minor"/>
    </font>
    <font>
      <sz val="11"/>
      <color rgb="FF156082"/>
      <name val="Aptos Narrow"/>
      <scheme val="minor"/>
    </font>
    <font>
      <b/>
      <sz val="14"/>
      <color theme="1"/>
      <name val="Aptos Narrow"/>
      <family val="2"/>
      <scheme val="minor"/>
    </font>
    <font>
      <b/>
      <sz val="14"/>
      <color rgb="FF000000"/>
      <name val="Aptos Narrow"/>
      <family val="2"/>
    </font>
    <font>
      <sz val="11"/>
      <color rgb="FF000000"/>
      <name val="Aptos Narrow"/>
      <family val="2"/>
    </font>
    <font>
      <sz val="11"/>
      <color rgb="FF212529"/>
      <name val="Aptos Narrow"/>
      <family val="2"/>
      <scheme val="minor"/>
    </font>
    <font>
      <sz val="11"/>
      <color rgb="FF000000"/>
      <name val="Calibri"/>
      <charset val="1"/>
    </font>
    <font>
      <b/>
      <sz val="11"/>
      <color rgb="FF000000"/>
      <name val="Aptos Narrow"/>
      <family val="2"/>
    </font>
  </fonts>
  <fills count="8">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rgb="FFADADAD"/>
        <bgColor rgb="FF000000"/>
      </patternFill>
    </fill>
    <fill>
      <patternFill patternType="solid">
        <fgColor rgb="FFD0D0D0"/>
        <bgColor rgb="FF000000"/>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diagonal/>
    </border>
  </borders>
  <cellStyleXfs count="2">
    <xf numFmtId="0" fontId="0" fillId="0" borderId="0"/>
    <xf numFmtId="0" fontId="2" fillId="0" borderId="0" applyNumberFormat="0" applyFill="0" applyBorder="0" applyAlignment="0" applyProtection="0"/>
  </cellStyleXfs>
  <cellXfs count="210">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1" xfId="0" applyBorder="1" applyAlignment="1">
      <alignment horizontal="center" vertical="center"/>
    </xf>
    <xf numFmtId="0" fontId="1" fillId="2" borderId="1" xfId="0" applyFont="1" applyFill="1" applyBorder="1" applyAlignment="1">
      <alignment horizontal="center" vertical="center"/>
    </xf>
    <xf numFmtId="15" fontId="0" fillId="0" borderId="1" xfId="0" applyNumberFormat="1" applyBorder="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6"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9" fillId="0" borderId="1" xfId="1" applyFont="1" applyBorder="1" applyAlignment="1">
      <alignment horizontal="center" vertical="center" wrapText="1"/>
    </xf>
    <xf numFmtId="15" fontId="0" fillId="0" borderId="1" xfId="0" applyNumberFormat="1" applyBorder="1" applyAlignment="1">
      <alignment horizontal="center" vertical="center" wrapText="1"/>
    </xf>
    <xf numFmtId="0" fontId="10" fillId="3" borderId="1" xfId="0" applyFont="1" applyFill="1" applyBorder="1" applyAlignment="1">
      <alignment horizontal="center" vertical="center" wrapText="1"/>
    </xf>
    <xf numFmtId="0" fontId="0" fillId="0" borderId="1" xfId="0" applyBorder="1" applyAlignment="1">
      <alignment horizontal="left" vertical="center" wrapText="1"/>
    </xf>
    <xf numFmtId="0" fontId="3" fillId="3" borderId="1" xfId="0" applyFont="1" applyFill="1" applyBorder="1" applyAlignment="1">
      <alignment horizontal="left" vertical="center" wrapText="1"/>
    </xf>
    <xf numFmtId="0" fontId="1" fillId="3" borderId="3" xfId="0" applyFont="1" applyFill="1" applyBorder="1" applyAlignment="1">
      <alignment horizontal="center" vertical="center"/>
    </xf>
    <xf numFmtId="0" fontId="1" fillId="3" borderId="3" xfId="0" applyFont="1" applyFill="1" applyBorder="1" applyAlignment="1">
      <alignment horizontal="center" vertical="center" wrapText="1"/>
    </xf>
    <xf numFmtId="0" fontId="3" fillId="3" borderId="6" xfId="0" applyFont="1" applyFill="1" applyBorder="1" applyAlignment="1">
      <alignment horizontal="left" vertical="center" wrapText="1"/>
    </xf>
    <xf numFmtId="0" fontId="1" fillId="3" borderId="7" xfId="0" applyFont="1" applyFill="1" applyBorder="1" applyAlignment="1">
      <alignment horizontal="center" vertical="center" wrapText="1"/>
    </xf>
    <xf numFmtId="0" fontId="3" fillId="3" borderId="4" xfId="0" applyFont="1" applyFill="1" applyBorder="1" applyAlignment="1">
      <alignment horizontal="left" vertical="center"/>
    </xf>
    <xf numFmtId="0" fontId="1" fillId="3" borderId="5"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3" fillId="3" borderId="6" xfId="0" applyFont="1" applyFill="1" applyBorder="1" applyAlignment="1">
      <alignment horizontal="left" vertical="center"/>
    </xf>
    <xf numFmtId="0" fontId="1" fillId="3" borderId="11" xfId="0" applyFont="1" applyFill="1" applyBorder="1" applyAlignment="1">
      <alignment horizontal="center" vertical="center"/>
    </xf>
    <xf numFmtId="0" fontId="1" fillId="3" borderId="7" xfId="0" applyFont="1" applyFill="1" applyBorder="1" applyAlignment="1">
      <alignment horizontal="center" vertical="center"/>
    </xf>
    <xf numFmtId="0" fontId="4" fillId="4" borderId="0" xfId="0" applyFont="1" applyFill="1" applyAlignment="1">
      <alignment horizontal="left" vertical="center" wrapText="1"/>
    </xf>
    <xf numFmtId="0" fontId="0" fillId="4" borderId="0" xfId="0" applyFill="1" applyAlignment="1">
      <alignment horizontal="center" vertical="center" wrapText="1"/>
    </xf>
    <xf numFmtId="0" fontId="1" fillId="0" borderId="12" xfId="0" applyFon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vertical="center" wrapText="1"/>
    </xf>
    <xf numFmtId="0" fontId="1" fillId="3" borderId="6" xfId="0" applyFont="1" applyFill="1" applyBorder="1" applyAlignment="1">
      <alignment horizontal="center" vertical="center"/>
    </xf>
    <xf numFmtId="0" fontId="0" fillId="0" borderId="0" xfId="0" applyAlignment="1">
      <alignment horizontal="left"/>
    </xf>
    <xf numFmtId="0" fontId="0" fillId="0" borderId="1" xfId="0" applyBorder="1" applyAlignment="1">
      <alignment horizontal="left"/>
    </xf>
    <xf numFmtId="0" fontId="0" fillId="0" borderId="6" xfId="0" applyBorder="1" applyAlignment="1">
      <alignment horizontal="center" vertical="center" wrapText="1"/>
    </xf>
    <xf numFmtId="0" fontId="0" fillId="0" borderId="6" xfId="0" applyBorder="1" applyAlignment="1">
      <alignment horizontal="center" wrapText="1"/>
    </xf>
    <xf numFmtId="0" fontId="0" fillId="0" borderId="7" xfId="0" applyBorder="1" applyAlignment="1">
      <alignment horizontal="center" vertical="center" wrapText="1"/>
    </xf>
    <xf numFmtId="0" fontId="1" fillId="3" borderId="13" xfId="0" applyFont="1" applyFill="1" applyBorder="1" applyAlignment="1">
      <alignment horizontal="center" vertical="center"/>
    </xf>
    <xf numFmtId="0" fontId="1" fillId="3" borderId="1" xfId="0" applyFont="1" applyFill="1" applyBorder="1" applyAlignment="1">
      <alignment horizontal="center" vertical="center"/>
    </xf>
    <xf numFmtId="0" fontId="1" fillId="0" borderId="1" xfId="0" applyFont="1" applyBorder="1" applyAlignment="1">
      <alignment horizontal="right" vertical="center" wrapText="1"/>
    </xf>
    <xf numFmtId="0" fontId="2" fillId="0" borderId="1" xfId="1" applyBorder="1" applyAlignment="1">
      <alignment horizontal="center" wrapText="1"/>
    </xf>
    <xf numFmtId="0" fontId="2" fillId="0" borderId="1" xfId="1" applyBorder="1" applyAlignment="1">
      <alignment horizontal="center" vertical="center" wrapText="1"/>
    </xf>
    <xf numFmtId="0" fontId="0" fillId="0" borderId="0" xfId="0" applyAlignment="1">
      <alignment horizontal="left" vertical="center" wrapText="1"/>
    </xf>
    <xf numFmtId="0" fontId="0" fillId="0" borderId="2" xfId="0" applyBorder="1" applyAlignment="1">
      <alignment horizontal="left" vertical="center" wrapText="1"/>
    </xf>
    <xf numFmtId="0" fontId="1" fillId="0" borderId="0" xfId="0" applyFont="1" applyAlignment="1">
      <alignment horizontal="right" vertical="center" wrapText="1"/>
    </xf>
    <xf numFmtId="0" fontId="0" fillId="0" borderId="0" xfId="0" applyAlignment="1">
      <alignment horizontal="right" vertical="center" wrapText="1"/>
    </xf>
    <xf numFmtId="0" fontId="3" fillId="3" borderId="4" xfId="0" applyFont="1" applyFill="1" applyBorder="1" applyAlignment="1">
      <alignment horizontal="left" vertical="center" wrapText="1"/>
    </xf>
    <xf numFmtId="0" fontId="1" fillId="3" borderId="5"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0" fillId="0" borderId="3" xfId="0" applyBorder="1" applyAlignment="1">
      <alignment horizontal="left" vertical="center" wrapText="1"/>
    </xf>
    <xf numFmtId="0" fontId="0" fillId="0" borderId="6" xfId="0" applyBorder="1" applyAlignment="1">
      <alignment horizontal="left" vertical="center" wrapText="1"/>
    </xf>
    <xf numFmtId="0" fontId="0" fillId="0" borderId="0" xfId="0" applyAlignment="1">
      <alignment vertical="center" wrapText="1"/>
    </xf>
    <xf numFmtId="0" fontId="3" fillId="3" borderId="6" xfId="0" applyFont="1" applyFill="1" applyBorder="1" applyAlignment="1">
      <alignment vertical="center"/>
    </xf>
    <xf numFmtId="0" fontId="1" fillId="3" borderId="11" xfId="0" applyFont="1" applyFill="1" applyBorder="1" applyAlignment="1">
      <alignment vertical="center"/>
    </xf>
    <xf numFmtId="0" fontId="1" fillId="3" borderId="7" xfId="0" applyFont="1" applyFill="1" applyBorder="1" applyAlignment="1">
      <alignment vertical="center"/>
    </xf>
    <xf numFmtId="0" fontId="0" fillId="0" borderId="1" xfId="0" applyBorder="1" applyAlignment="1">
      <alignment wrapText="1"/>
    </xf>
    <xf numFmtId="0" fontId="0" fillId="0" borderId="1" xfId="0" applyBorder="1" applyAlignment="1">
      <alignment horizontal="left" wrapText="1"/>
    </xf>
    <xf numFmtId="0" fontId="1" fillId="3" borderId="13"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4" xfId="0" applyFont="1" applyFill="1" applyBorder="1" applyAlignment="1">
      <alignment horizontal="center" vertical="center"/>
    </xf>
    <xf numFmtId="0" fontId="0" fillId="0" borderId="3" xfId="0" applyBorder="1" applyAlignment="1">
      <alignment horizontal="center" vertical="center" wrapText="1"/>
    </xf>
    <xf numFmtId="0" fontId="2" fillId="0" borderId="0" xfId="1" applyAlignment="1">
      <alignment horizontal="center" vertical="center" wrapText="1"/>
    </xf>
    <xf numFmtId="0" fontId="0" fillId="0" borderId="13" xfId="0"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1" fillId="0" borderId="2" xfId="0" applyFont="1" applyBorder="1" applyAlignment="1">
      <alignment horizontal="right" vertical="center" wrapText="1"/>
    </xf>
    <xf numFmtId="0" fontId="6" fillId="0" borderId="2" xfId="0" applyFont="1" applyBorder="1" applyAlignment="1">
      <alignment horizontal="left" vertical="center" wrapText="1"/>
    </xf>
    <xf numFmtId="0" fontId="1" fillId="0" borderId="2" xfId="0" applyFont="1" applyBorder="1" applyAlignment="1">
      <alignment horizontal="left" vertical="center" wrapText="1"/>
    </xf>
    <xf numFmtId="0" fontId="6" fillId="0" borderId="1" xfId="0" applyFont="1" applyBorder="1" applyAlignment="1">
      <alignment vertical="center" wrapText="1"/>
    </xf>
    <xf numFmtId="0" fontId="0" fillId="0" borderId="6" xfId="0" applyBorder="1" applyAlignment="1">
      <alignment wrapText="1"/>
    </xf>
    <xf numFmtId="0" fontId="0" fillId="0" borderId="3" xfId="0" applyBorder="1" applyAlignment="1">
      <alignment horizontal="center" vertical="center"/>
    </xf>
    <xf numFmtId="0" fontId="1" fillId="0" borderId="1" xfId="0" applyFont="1" applyBorder="1" applyAlignment="1">
      <alignment vertical="center" wrapText="1"/>
    </xf>
    <xf numFmtId="0" fontId="0" fillId="0" borderId="14" xfId="0" applyBorder="1" applyAlignment="1">
      <alignment horizontal="center" vertical="center"/>
    </xf>
    <xf numFmtId="0" fontId="0" fillId="0" borderId="6" xfId="0" applyBorder="1" applyAlignment="1">
      <alignment horizontal="center" vertical="center"/>
    </xf>
    <xf numFmtId="0" fontId="3" fillId="3" borderId="4" xfId="0" applyFont="1" applyFill="1" applyBorder="1" applyAlignment="1">
      <alignment vertical="center"/>
    </xf>
    <xf numFmtId="0" fontId="1" fillId="3" borderId="5" xfId="0" applyFont="1" applyFill="1" applyBorder="1" applyAlignment="1">
      <alignment vertical="center"/>
    </xf>
    <xf numFmtId="0" fontId="1" fillId="3" borderId="8" xfId="0" applyFont="1" applyFill="1" applyBorder="1" applyAlignment="1">
      <alignment vertical="center"/>
    </xf>
    <xf numFmtId="0" fontId="0" fillId="0" borderId="11" xfId="0" applyBorder="1" applyAlignment="1">
      <alignment horizontal="left" vertical="center" wrapText="1"/>
    </xf>
    <xf numFmtId="0" fontId="1" fillId="0" borderId="1" xfId="0" applyFont="1" applyBorder="1" applyAlignment="1">
      <alignment horizontal="left" vertical="center" wrapText="1"/>
    </xf>
    <xf numFmtId="0" fontId="3" fillId="3" borderId="2" xfId="0" applyFont="1" applyFill="1" applyBorder="1" applyAlignment="1">
      <alignment horizontal="left"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0" xfId="0" applyFont="1" applyBorder="1" applyAlignment="1">
      <alignment horizontal="center" vertical="center" wrapText="1"/>
    </xf>
    <xf numFmtId="0" fontId="1" fillId="3" borderId="12" xfId="0" applyFont="1" applyFill="1" applyBorder="1" applyAlignment="1">
      <alignment horizontal="center" vertical="center"/>
    </xf>
    <xf numFmtId="0" fontId="1" fillId="3" borderId="2" xfId="0" applyFont="1" applyFill="1" applyBorder="1" applyAlignment="1">
      <alignment horizontal="center" vertical="center"/>
    </xf>
    <xf numFmtId="0" fontId="5" fillId="0" borderId="1" xfId="0" applyFont="1" applyBorder="1" applyAlignment="1">
      <alignment vertical="center" wrapText="1"/>
    </xf>
    <xf numFmtId="0" fontId="1" fillId="0" borderId="1" xfId="0" applyFont="1" applyBorder="1" applyAlignment="1">
      <alignment wrapText="1"/>
    </xf>
    <xf numFmtId="0" fontId="1" fillId="0" borderId="0" xfId="0" applyFont="1" applyAlignment="1">
      <alignment wrapText="1"/>
    </xf>
    <xf numFmtId="0" fontId="1" fillId="0" borderId="0" xfId="0" applyFont="1" applyAlignment="1">
      <alignment vertical="center" wrapText="1"/>
    </xf>
    <xf numFmtId="0" fontId="0" fillId="0" borderId="2" xfId="0" applyBorder="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vertical="center" wrapText="1"/>
    </xf>
    <xf numFmtId="0" fontId="1" fillId="0" borderId="0" xfId="0" applyFont="1" applyAlignment="1">
      <alignment horizontal="left" vertical="center" wrapText="1"/>
    </xf>
    <xf numFmtId="0" fontId="0" fillId="0" borderId="14" xfId="0" applyBorder="1" applyAlignment="1">
      <alignment horizontal="left" vertical="center" wrapText="1"/>
    </xf>
    <xf numFmtId="0" fontId="1" fillId="0" borderId="2" xfId="0" applyFont="1" applyBorder="1" applyAlignment="1">
      <alignment horizontal="center" vertical="center" wrapText="1"/>
    </xf>
    <xf numFmtId="0" fontId="10" fillId="3" borderId="6" xfId="0" applyFont="1" applyFill="1" applyBorder="1" applyAlignment="1">
      <alignment horizontal="center" vertical="center" wrapText="1"/>
    </xf>
    <xf numFmtId="0" fontId="1" fillId="0" borderId="1" xfId="0" applyFont="1" applyBorder="1" applyAlignment="1">
      <alignment vertical="center"/>
    </xf>
    <xf numFmtId="0" fontId="0" fillId="0" borderId="4" xfId="0" applyBorder="1" applyAlignment="1">
      <alignment horizontal="center" vertical="center" wrapText="1"/>
    </xf>
    <xf numFmtId="0" fontId="1" fillId="3" borderId="15" xfId="0" applyFon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wrapText="1"/>
    </xf>
    <xf numFmtId="0" fontId="0" fillId="0" borderId="11" xfId="0" applyBorder="1" applyAlignment="1">
      <alignment horizontal="center" vertical="center"/>
    </xf>
    <xf numFmtId="0" fontId="0" fillId="0" borderId="11" xfId="0" applyBorder="1" applyAlignment="1">
      <alignment horizontal="center"/>
    </xf>
    <xf numFmtId="0" fontId="0" fillId="0" borderId="4" xfId="0" applyBorder="1" applyAlignment="1">
      <alignment horizontal="left" vertical="center" wrapText="1"/>
    </xf>
    <xf numFmtId="0" fontId="1" fillId="3" borderId="4" xfId="0" applyFont="1" applyFill="1" applyBorder="1" applyAlignment="1">
      <alignment horizontal="center" vertical="center"/>
    </xf>
    <xf numFmtId="0" fontId="0" fillId="0" borderId="10" xfId="0" applyBorder="1" applyAlignment="1">
      <alignment horizontal="center" vertical="center" wrapText="1"/>
    </xf>
    <xf numFmtId="0" fontId="0" fillId="0" borderId="6" xfId="0" applyBorder="1" applyAlignment="1">
      <alignment horizontal="left" vertical="center"/>
    </xf>
    <xf numFmtId="0" fontId="1" fillId="0" borderId="3" xfId="0" applyFont="1" applyBorder="1" applyAlignment="1">
      <alignment horizontal="right" vertical="center" wrapText="1"/>
    </xf>
    <xf numFmtId="0" fontId="0" fillId="0" borderId="2" xfId="0" applyBorder="1" applyAlignment="1">
      <alignment horizontal="left" wrapText="1"/>
    </xf>
    <xf numFmtId="0" fontId="13" fillId="0" borderId="1" xfId="0" applyFont="1" applyBorder="1" applyAlignment="1">
      <alignment horizontal="center" vertical="center" wrapText="1"/>
    </xf>
    <xf numFmtId="0" fontId="12" fillId="0" borderId="1" xfId="0" applyFont="1" applyBorder="1" applyAlignment="1">
      <alignment horizontal="center"/>
    </xf>
    <xf numFmtId="0" fontId="12" fillId="0" borderId="1" xfId="0" applyFont="1" applyBorder="1" applyAlignment="1">
      <alignment horizontal="center" wrapText="1"/>
    </xf>
    <xf numFmtId="0" fontId="1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5" fillId="0" borderId="2" xfId="0" applyFont="1" applyBorder="1" applyAlignment="1">
      <alignment horizontal="center" vertical="center" wrapText="1"/>
    </xf>
    <xf numFmtId="0" fontId="16" fillId="0" borderId="1" xfId="0" applyFont="1" applyBorder="1" applyAlignment="1">
      <alignment horizontal="center" vertical="center" wrapText="1"/>
    </xf>
    <xf numFmtId="0" fontId="18" fillId="0" borderId="1" xfId="0" applyFont="1" applyBorder="1" applyAlignment="1">
      <alignment horizontal="center" vertical="center"/>
    </xf>
    <xf numFmtId="0" fontId="19" fillId="0" borderId="1" xfId="0" applyFont="1" applyBorder="1" applyAlignment="1">
      <alignment horizontal="center" vertical="center"/>
    </xf>
    <xf numFmtId="0" fontId="20" fillId="0" borderId="1" xfId="0" applyFont="1" applyBorder="1" applyAlignment="1">
      <alignment horizontal="center" vertical="center"/>
    </xf>
    <xf numFmtId="0" fontId="21"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 fillId="0" borderId="3" xfId="0" applyFont="1" applyBorder="1" applyAlignment="1">
      <alignment horizontal="center" vertical="center" wrapText="1"/>
    </xf>
    <xf numFmtId="0" fontId="22" fillId="0" borderId="1" xfId="0" applyFont="1" applyBorder="1" applyAlignment="1">
      <alignment horizontal="center" vertical="center" wrapText="1"/>
    </xf>
    <xf numFmtId="0" fontId="23" fillId="0" borderId="1" xfId="0" applyFont="1" applyBorder="1" applyAlignment="1">
      <alignment horizontal="center" vertical="center"/>
    </xf>
    <xf numFmtId="0" fontId="16" fillId="0" borderId="3" xfId="0" applyFont="1" applyBorder="1" applyAlignment="1">
      <alignment horizontal="center" vertical="center" wrapText="1"/>
    </xf>
    <xf numFmtId="0" fontId="19" fillId="0" borderId="3" xfId="0" applyFont="1" applyBorder="1" applyAlignment="1">
      <alignment horizontal="center" vertical="center"/>
    </xf>
    <xf numFmtId="0" fontId="18" fillId="0" borderId="3" xfId="0" applyFont="1" applyBorder="1" applyAlignment="1">
      <alignment horizontal="center" vertical="center"/>
    </xf>
    <xf numFmtId="0" fontId="17" fillId="0" borderId="3" xfId="0" applyFont="1" applyBorder="1" applyAlignment="1">
      <alignment horizontal="center" vertical="center" wrapText="1"/>
    </xf>
    <xf numFmtId="0" fontId="22" fillId="0" borderId="3" xfId="0" applyFont="1" applyBorder="1" applyAlignment="1">
      <alignment horizontal="center" vertical="center" wrapText="1"/>
    </xf>
    <xf numFmtId="0" fontId="3" fillId="3" borderId="1" xfId="0" applyFont="1" applyFill="1" applyBorder="1" applyAlignment="1">
      <alignment horizontal="left" vertical="center"/>
    </xf>
    <xf numFmtId="0" fontId="0" fillId="5" borderId="0" xfId="0" applyFill="1" applyAlignment="1">
      <alignment horizontal="center" vertical="center" wrapText="1"/>
    </xf>
    <xf numFmtId="0" fontId="24" fillId="5" borderId="0" xfId="0" applyFont="1" applyFill="1" applyAlignment="1">
      <alignment horizontal="center" vertical="center" wrapText="1"/>
    </xf>
    <xf numFmtId="0" fontId="25" fillId="6" borderId="0" xfId="0" applyFont="1" applyFill="1" applyAlignment="1">
      <alignment wrapText="1"/>
    </xf>
    <xf numFmtId="0" fontId="26" fillId="6" borderId="0" xfId="0" applyFont="1" applyFill="1" applyAlignment="1">
      <alignment wrapText="1"/>
    </xf>
    <xf numFmtId="0" fontId="26" fillId="0" borderId="0" xfId="0" applyFont="1" applyAlignment="1">
      <alignment wrapText="1"/>
    </xf>
    <xf numFmtId="0" fontId="27" fillId="0" borderId="1" xfId="0" applyFont="1" applyBorder="1" applyAlignment="1">
      <alignment horizontal="center"/>
    </xf>
    <xf numFmtId="0" fontId="27" fillId="0" borderId="1" xfId="0" applyFont="1" applyBorder="1" applyAlignment="1">
      <alignment horizontal="center" wrapText="1"/>
    </xf>
    <xf numFmtId="0" fontId="27" fillId="0" borderId="1" xfId="0" applyFont="1" applyBorder="1" applyAlignment="1">
      <alignment horizontal="center" vertical="center"/>
    </xf>
    <xf numFmtId="0" fontId="29" fillId="7" borderId="1" xfId="0" applyFont="1" applyFill="1" applyBorder="1" applyAlignment="1">
      <alignment vertical="center" wrapText="1"/>
    </xf>
    <xf numFmtId="0" fontId="26" fillId="0" borderId="1" xfId="0" applyFont="1" applyBorder="1" applyAlignment="1">
      <alignment vertical="center" wrapText="1"/>
    </xf>
    <xf numFmtId="0" fontId="15" fillId="0" borderId="1" xfId="0" applyFont="1" applyBorder="1" applyAlignment="1">
      <alignment vertical="center" wrapText="1"/>
    </xf>
    <xf numFmtId="0" fontId="1" fillId="3" borderId="1" xfId="0" applyFont="1" applyFill="1" applyBorder="1" applyAlignment="1">
      <alignment horizontal="center" vertical="center"/>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8" xfId="0" applyBorder="1" applyAlignment="1">
      <alignment horizontal="left" vertical="center" wrapText="1"/>
    </xf>
    <xf numFmtId="0" fontId="0" fillId="0" borderId="2" xfId="0" applyBorder="1" applyAlignment="1">
      <alignment horizontal="center" vertical="center" wrapText="1"/>
    </xf>
    <xf numFmtId="0" fontId="0" fillId="0" borderId="13" xfId="0"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0" fillId="0" borderId="15" xfId="0" applyBorder="1" applyAlignment="1">
      <alignment horizontal="center" vertical="center" wrapText="1"/>
    </xf>
    <xf numFmtId="0" fontId="0" fillId="0" borderId="9" xfId="0" applyBorder="1" applyAlignment="1">
      <alignment horizontal="center" vertical="center" wrapText="1"/>
    </xf>
    <xf numFmtId="0" fontId="1" fillId="3" borderId="3"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2" xfId="0" applyBorder="1" applyAlignment="1">
      <alignment horizontal="center" vertical="center" wrapText="1"/>
    </xf>
    <xf numFmtId="0" fontId="6" fillId="0" borderId="1" xfId="0" applyFont="1" applyBorder="1" applyAlignment="1">
      <alignment horizontal="left" vertical="center" wrapText="1"/>
    </xf>
    <xf numFmtId="0" fontId="1" fillId="0" borderId="1" xfId="0" applyFont="1" applyBorder="1" applyAlignment="1">
      <alignment horizontal="left" vertical="center" wrapText="1"/>
    </xf>
    <xf numFmtId="0" fontId="5" fillId="0" borderId="3" xfId="0" applyFont="1"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1" fillId="3" borderId="2" xfId="0" applyFont="1" applyFill="1" applyBorder="1" applyAlignment="1">
      <alignment horizontal="center" vertical="center" wrapText="1"/>
    </xf>
    <xf numFmtId="0" fontId="0" fillId="0" borderId="1" xfId="0" applyBorder="1" applyAlignment="1">
      <alignment vertical="center" wrapText="1"/>
    </xf>
    <xf numFmtId="0" fontId="5" fillId="0" borderId="1" xfId="0" applyFont="1" applyBorder="1" applyAlignment="1">
      <alignment horizontal="left" vertical="center" wrapText="1"/>
    </xf>
    <xf numFmtId="0" fontId="1" fillId="3" borderId="13" xfId="0" applyFont="1" applyFill="1" applyBorder="1" applyAlignment="1">
      <alignment horizontal="center" vertical="center" wrapText="1"/>
    </xf>
    <xf numFmtId="0" fontId="6" fillId="0" borderId="2" xfId="0" applyFont="1" applyBorder="1" applyAlignment="1">
      <alignment horizontal="left" vertical="center" wrapText="1"/>
    </xf>
    <xf numFmtId="0" fontId="1" fillId="0" borderId="2" xfId="0" applyFont="1" applyBorder="1" applyAlignment="1">
      <alignment horizontal="left" vertical="center" wrapText="1"/>
    </xf>
    <xf numFmtId="0" fontId="1" fillId="3" borderId="11"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 fillId="3" borderId="3" xfId="0" applyFont="1" applyFill="1" applyBorder="1" applyAlignment="1">
      <alignment horizontal="center" vertical="center"/>
    </xf>
    <xf numFmtId="0" fontId="6" fillId="0" borderId="3" xfId="0" applyFont="1" applyBorder="1" applyAlignment="1">
      <alignment horizontal="left" vertical="center" wrapText="1"/>
    </xf>
    <xf numFmtId="0" fontId="0" fillId="0" borderId="14" xfId="0" applyBorder="1" applyAlignment="1">
      <alignment horizontal="left" vertical="center" wrapText="1"/>
    </xf>
    <xf numFmtId="0" fontId="6" fillId="0" borderId="10" xfId="0" applyFont="1" applyBorder="1" applyAlignment="1">
      <alignment horizontal="left" vertical="center" wrapText="1"/>
    </xf>
    <xf numFmtId="0" fontId="3" fillId="3" borderId="14" xfId="0" applyFont="1" applyFill="1" applyBorder="1" applyAlignment="1">
      <alignment horizontal="left" vertical="center" wrapText="1"/>
    </xf>
    <xf numFmtId="0" fontId="3" fillId="3" borderId="9" xfId="0" applyFont="1" applyFill="1" applyBorder="1" applyAlignment="1">
      <alignment horizontal="left" vertical="center" wrapText="1"/>
    </xf>
    <xf numFmtId="0" fontId="0" fillId="0" borderId="6" xfId="0" applyBorder="1" applyAlignment="1">
      <alignment horizontal="left" vertical="center" wrapText="1"/>
    </xf>
    <xf numFmtId="0" fontId="0" fillId="0" borderId="11" xfId="0" applyBorder="1" applyAlignment="1">
      <alignment horizontal="left" vertical="center" wrapText="1"/>
    </xf>
    <xf numFmtId="0" fontId="0" fillId="0" borderId="7" xfId="0" applyBorder="1" applyAlignment="1">
      <alignment horizontal="left" vertical="center" wrapText="1"/>
    </xf>
    <xf numFmtId="0" fontId="1" fillId="3" borderId="11"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13" xfId="0" applyFont="1" applyFill="1" applyBorder="1" applyAlignment="1">
      <alignment horizontal="center" vertical="center"/>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5" fillId="0" borderId="2" xfId="0" applyFont="1" applyBorder="1" applyAlignment="1">
      <alignment horizontal="left" vertical="center" wrapText="1"/>
    </xf>
    <xf numFmtId="0" fontId="0" fillId="0" borderId="2" xfId="0" applyBorder="1" applyAlignment="1">
      <alignment horizontal="left" vertical="center" wrapText="1"/>
    </xf>
    <xf numFmtId="0" fontId="0" fillId="0" borderId="13" xfId="0" applyBorder="1" applyAlignment="1">
      <alignment horizontal="left" vertical="center" wrapText="1"/>
    </xf>
    <xf numFmtId="0" fontId="1" fillId="3" borderId="1" xfId="0" applyFont="1" applyFill="1" applyBorder="1" applyAlignment="1">
      <alignment horizontal="center" vertical="center" wrapText="1"/>
    </xf>
    <xf numFmtId="0" fontId="28" fillId="0" borderId="6" xfId="0" applyFont="1" applyBorder="1" applyAlignment="1">
      <alignment horizontal="center" vertical="center" wrapText="1"/>
    </xf>
    <xf numFmtId="0" fontId="3" fillId="3" borderId="12" xfId="0" applyFont="1" applyFill="1" applyBorder="1" applyAlignment="1">
      <alignment horizontal="left" vertical="center" wrapText="1"/>
    </xf>
    <xf numFmtId="0" fontId="3" fillId="3" borderId="0" xfId="0" applyFont="1" applyFill="1" applyAlignment="1">
      <alignment horizontal="left" vertical="center" wrapText="1"/>
    </xf>
    <xf numFmtId="0" fontId="3" fillId="3" borderId="15" xfId="0" applyFont="1" applyFill="1" applyBorder="1" applyAlignment="1">
      <alignment horizontal="left" vertical="center" wrapText="1"/>
    </xf>
    <xf numFmtId="0" fontId="0" fillId="0" borderId="7" xfId="0" applyBorder="1" applyAlignment="1">
      <alignment vertical="center" wrapText="1"/>
    </xf>
    <xf numFmtId="0" fontId="0" fillId="0" borderId="2" xfId="0" applyBorder="1" applyAlignment="1">
      <alignment horizontal="center" vertical="center"/>
    </xf>
    <xf numFmtId="0" fontId="0" fillId="0" borderId="13"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wrapText="1"/>
    </xf>
    <xf numFmtId="0" fontId="3" fillId="3" borderId="1" xfId="0" applyFont="1" applyFill="1" applyBorder="1" applyAlignment="1">
      <alignment horizontal="left" vertical="center" wrapText="1"/>
    </xf>
    <xf numFmtId="0" fontId="0" fillId="0" borderId="6" xfId="0" applyBorder="1" applyAlignment="1">
      <alignment vertical="center" wrapText="1"/>
    </xf>
    <xf numFmtId="0" fontId="0" fillId="0" borderId="11" xfId="0" applyBorder="1" applyAlignment="1">
      <alignment vertical="center" wrapText="1"/>
    </xf>
    <xf numFmtId="0" fontId="3" fillId="3" borderId="6" xfId="0" applyFont="1" applyFill="1" applyBorder="1" applyAlignment="1">
      <alignment horizontal="left" vertical="center" wrapText="1"/>
    </xf>
    <xf numFmtId="0" fontId="3" fillId="3" borderId="5" xfId="0" applyFont="1" applyFill="1" applyBorder="1" applyAlignment="1">
      <alignment horizontal="left" vertical="center" wrapText="1"/>
    </xf>
    <xf numFmtId="0" fontId="3" fillId="3" borderId="8" xfId="0" applyFont="1" applyFill="1" applyBorder="1" applyAlignment="1">
      <alignment horizontal="left" vertical="center" wrapText="1"/>
    </xf>
  </cellXfs>
  <cellStyles count="2">
    <cellStyle name="Hyperlink" xfId="1" builtinId="8"/>
    <cellStyle name="Normal" xfId="0" builtinId="0"/>
  </cellStyles>
  <dxfs count="501">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4"/>
      </font>
      <fill>
        <patternFill patternType="solid">
          <bgColor theme="4" tint="0.79998168889431442"/>
        </patternFill>
      </fill>
    </dxf>
    <dxf>
      <font>
        <color theme="4"/>
      </font>
      <fill>
        <patternFill patternType="solid">
          <bgColor theme="4" tint="0.79998168889431442"/>
        </patternFill>
      </fill>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4"/>
      </font>
      <fill>
        <patternFill patternType="solid">
          <bgColor theme="4" tint="0.79998168889431442"/>
        </patternFill>
      </fill>
    </dxf>
    <dxf>
      <font>
        <color theme="4"/>
      </font>
      <fill>
        <patternFill patternType="solid">
          <bgColor theme="4" tint="0.79998168889431442"/>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9C0006"/>
      </font>
    </dxf>
    <dxf>
      <font>
        <color rgb="FF9C0006"/>
      </font>
      <fill>
        <patternFill>
          <bgColor rgb="FFFFC7CE"/>
        </patternFill>
      </fill>
    </dxf>
    <dxf>
      <font>
        <color theme="4"/>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006100"/>
      </font>
      <fill>
        <patternFill>
          <bgColor rgb="FFC6EFCE"/>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font>
      <fill>
        <patternFill patternType="solid">
          <bgColor theme="4" tint="0.79998168889431442"/>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006100"/>
      </font>
      <fill>
        <patternFill>
          <bgColor rgb="FFC6EFCE"/>
        </patternFill>
      </fill>
    </dxf>
    <dxf>
      <font>
        <color rgb="FF9C0006"/>
      </font>
    </dxf>
    <dxf>
      <font>
        <color rgb="FF9C0006"/>
      </font>
      <fill>
        <patternFill>
          <bgColor rgb="FFFFC7CE"/>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4"/>
      </font>
      <fill>
        <patternFill patternType="solid">
          <bgColor theme="4" tint="0.79998168889431442"/>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006100"/>
      </font>
      <fill>
        <patternFill>
          <bgColor rgb="FFC6EFCE"/>
        </patternFill>
      </fill>
    </dxf>
    <dxf>
      <font>
        <color theme="4"/>
      </font>
      <fill>
        <patternFill patternType="solid">
          <bgColor theme="4"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9C0006"/>
      </font>
      <fill>
        <patternFill>
          <bgColor rgb="FFFFC7CE"/>
        </patternFill>
      </fill>
    </dxf>
    <dxf>
      <font>
        <color rgb="FF9C0006"/>
      </font>
    </dxf>
    <dxf>
      <font>
        <color rgb="FF006100"/>
      </font>
      <fill>
        <patternFill>
          <bgColor rgb="FFC6EFCE"/>
        </patternFill>
      </fill>
    </dxf>
    <dxf>
      <font>
        <color rgb="FF9C0006"/>
      </font>
    </dxf>
    <dxf>
      <font>
        <color theme="4"/>
      </font>
      <fill>
        <patternFill patternType="solid">
          <bgColor theme="4" tint="0.79998168889431442"/>
        </patternFill>
      </fill>
    </dxf>
    <dxf>
      <font>
        <color rgb="FF9C0006"/>
      </font>
      <fill>
        <patternFill>
          <bgColor rgb="FFFFC7CE"/>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theme="4"/>
      </font>
      <fill>
        <patternFill patternType="solid">
          <bgColor theme="4" tint="0.79998168889431442"/>
        </patternFill>
      </fill>
    </dxf>
    <dxf>
      <font>
        <color rgb="FF9C0006"/>
      </font>
      <fill>
        <patternFill>
          <bgColor rgb="FFFFC7CE"/>
        </patternFill>
      </fill>
    </dxf>
    <dxf>
      <font>
        <color rgb="FF006100"/>
      </font>
      <fill>
        <patternFill>
          <bgColor rgb="FFC6EFCE"/>
        </patternFill>
      </fill>
    </dxf>
    <dxf>
      <font>
        <color rgb="FF9C0006"/>
      </font>
    </dxf>
    <dxf>
      <font>
        <color rgb="FF9C0006"/>
      </font>
      <fill>
        <patternFill>
          <bgColor rgb="FFFFC7CE"/>
        </patternFill>
      </fill>
    </dxf>
    <dxf>
      <font>
        <color theme="4"/>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9C0006"/>
      </font>
      <fill>
        <patternFill>
          <bgColor rgb="FFFFC7CE"/>
        </patternFill>
      </fill>
    </dxf>
    <dxf>
      <font>
        <color theme="4"/>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4"/>
      </font>
      <fill>
        <patternFill patternType="solid">
          <bgColor theme="4" tint="0.79998168889431442"/>
        </patternFill>
      </fill>
    </dxf>
    <dxf>
      <font>
        <color rgb="FF9C0006"/>
      </font>
      <fill>
        <patternFill>
          <bgColor rgb="FFFFC7CE"/>
        </patternFill>
      </fill>
    </dxf>
    <dxf>
      <font>
        <color rgb="FF9C0006"/>
      </font>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4"/>
      </font>
      <fill>
        <patternFill patternType="solid">
          <bgColor theme="4"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4"/>
      </font>
      <fill>
        <patternFill patternType="solid">
          <bgColor theme="4" tint="0.79998168889431442"/>
        </patternFill>
      </fill>
    </dxf>
    <dxf>
      <font>
        <color rgb="FF006100"/>
      </font>
      <fill>
        <patternFill>
          <bgColor rgb="FFC6EFCE"/>
        </patternFill>
      </fill>
    </dxf>
    <dxf>
      <font>
        <color rgb="FF9C0006"/>
      </font>
    </dxf>
    <dxf>
      <font>
        <color rgb="FF006100"/>
      </font>
      <fill>
        <patternFill>
          <bgColor rgb="FFC6EFCE"/>
        </patternFill>
      </fill>
    </dxf>
    <dxf>
      <font>
        <color rgb="FF9C0006"/>
      </font>
    </dxf>
    <dxf>
      <font>
        <color rgb="FF006100"/>
      </font>
      <fill>
        <patternFill>
          <bgColor rgb="FFC6EFCE"/>
        </patternFill>
      </fill>
    </dxf>
    <dxf>
      <font>
        <color rgb="FF9C0006"/>
      </font>
    </dxf>
    <dxf>
      <font>
        <color theme="4"/>
      </font>
      <fill>
        <patternFill patternType="solid">
          <bgColor theme="4" tint="0.79998168889431442"/>
        </patternFill>
      </fill>
    </dxf>
    <dxf>
      <font>
        <color rgb="FF9C0006"/>
      </font>
      <fill>
        <patternFill>
          <bgColor rgb="FFFFC7CE"/>
        </patternFill>
      </fill>
    </dxf>
    <dxf>
      <font>
        <color rgb="FF9C0006"/>
      </font>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4"/>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theme="4"/>
      </font>
      <fill>
        <patternFill patternType="solid">
          <bgColor theme="4" tint="0.79998168889431442"/>
        </patternFill>
      </fill>
    </dxf>
    <dxf>
      <font>
        <color rgb="FF9C5700"/>
      </font>
      <fill>
        <patternFill>
          <bgColor rgb="FFFFEB9C"/>
        </patternFill>
      </fill>
    </dxf>
    <dxf>
      <font>
        <color rgb="FF9C0006"/>
      </font>
    </dxf>
    <dxf>
      <font>
        <color rgb="FF006100"/>
      </font>
      <fill>
        <patternFill>
          <bgColor rgb="FFC6EFCE"/>
        </patternFill>
      </fill>
    </dxf>
    <dxf>
      <font>
        <color rgb="FF9C0006"/>
      </font>
    </dxf>
    <dxf>
      <font>
        <color theme="4"/>
      </font>
      <fill>
        <patternFill patternType="solid">
          <bgColor theme="4" tint="0.79998168889431442"/>
        </patternFill>
      </fill>
    </dxf>
    <dxf>
      <font>
        <color rgb="FF9C0006"/>
      </font>
      <fill>
        <patternFill>
          <bgColor rgb="FFFFC7CE"/>
        </patternFill>
      </fill>
    </dxf>
    <dxf>
      <font>
        <color rgb="FF9C0006"/>
      </font>
    </dxf>
    <dxf>
      <font>
        <color rgb="FF9C0006"/>
      </font>
      <fill>
        <patternFill>
          <bgColor rgb="FFFFC7CE"/>
        </patternFill>
      </fill>
    </dxf>
    <dxf>
      <font>
        <color theme="4"/>
      </font>
      <fill>
        <patternFill patternType="solid">
          <bgColor theme="4"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9C0006"/>
      </font>
      <fill>
        <patternFill>
          <bgColor rgb="FFFFC7CE"/>
        </patternFill>
      </fill>
    </dxf>
    <dxf>
      <font>
        <color theme="4"/>
      </font>
      <fill>
        <patternFill patternType="solid">
          <bgColor theme="4" tint="0.79998168889431442"/>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006100"/>
      </font>
      <fill>
        <patternFill>
          <bgColor rgb="FFC6EFCE"/>
        </patternFill>
      </fill>
    </dxf>
    <dxf>
      <font>
        <color theme="4"/>
      </font>
      <fill>
        <patternFill patternType="solid">
          <bgColor theme="4" tint="0.79998168889431442"/>
        </patternFill>
      </fill>
    </dxf>
    <dxf>
      <font>
        <color rgb="FF9C5700"/>
      </font>
      <fill>
        <patternFill>
          <bgColor rgb="FFFFEB9C"/>
        </patternFill>
      </fill>
    </dxf>
    <dxf>
      <font>
        <color rgb="FF9C0006"/>
      </font>
      <fill>
        <patternFill>
          <bgColor rgb="FFFFC7CE"/>
        </patternFill>
      </fill>
    </dxf>
    <dxf>
      <font>
        <color theme="4"/>
      </font>
      <fill>
        <patternFill patternType="solid">
          <bgColor theme="4" tint="0.79998168889431442"/>
        </patternFill>
      </fill>
    </dxf>
    <dxf>
      <font>
        <color rgb="FF9C0006"/>
      </font>
      <fill>
        <patternFill>
          <bgColor rgb="FFFFC7CE"/>
        </patternFill>
      </fill>
    </dxf>
    <dxf>
      <font>
        <color rgb="FF006100"/>
      </font>
      <fill>
        <patternFill>
          <bgColor rgb="FFC6EFCE"/>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4"/>
      </font>
      <fill>
        <patternFill patternType="solid">
          <bgColor theme="4" tint="0.79998168889431442"/>
        </patternFill>
      </fill>
    </dxf>
    <dxf>
      <font>
        <color rgb="FF006100"/>
      </font>
      <fill>
        <patternFill>
          <bgColor rgb="FFC6EFCE"/>
        </patternFill>
      </fill>
    </dxf>
    <dxf>
      <font>
        <color rgb="FF9C0006"/>
      </font>
    </dxf>
    <dxf>
      <font>
        <color rgb="FF006100"/>
      </font>
      <fill>
        <patternFill>
          <bgColor rgb="FFC6EFCE"/>
        </patternFill>
      </fill>
    </dxf>
    <dxf>
      <font>
        <color rgb="FF9C0006"/>
      </font>
      <fill>
        <patternFill>
          <bgColor rgb="FFFFC7CE"/>
        </patternFill>
      </fill>
    </dxf>
    <dxf>
      <font>
        <color theme="4"/>
      </font>
      <fill>
        <patternFill patternType="solid">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4"/>
      </font>
      <fill>
        <patternFill patternType="solid">
          <bgColor theme="4" tint="0.79998168889431442"/>
        </patternFill>
      </fill>
    </dxf>
    <dxf>
      <font>
        <color rgb="FF9C0006"/>
      </font>
    </dxf>
    <dxf>
      <font>
        <color rgb="FF006100"/>
      </font>
      <fill>
        <patternFill>
          <bgColor rgb="FFC6EFCE"/>
        </patternFill>
      </fill>
    </dxf>
    <dxf>
      <font>
        <color rgb="FF9C0006"/>
      </font>
      <fill>
        <patternFill>
          <bgColor rgb="FFFFC7CE"/>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9C0006"/>
      </font>
      <fill>
        <patternFill>
          <bgColor rgb="FFFFC7CE"/>
        </patternFill>
      </fill>
    </dxf>
    <dxf>
      <font>
        <color theme="4"/>
      </font>
      <fill>
        <patternFill patternType="solid">
          <bgColor theme="4" tint="0.79998168889431442"/>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9C5700"/>
      </font>
      <fill>
        <patternFill>
          <bgColor rgb="FFFFEB9C"/>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4"/>
      </font>
      <fill>
        <patternFill patternType="solid">
          <bgColor theme="4" tint="0.79998168889431442"/>
        </patternFill>
      </fill>
    </dxf>
    <dxf>
      <font>
        <color rgb="FF006100"/>
      </font>
      <fill>
        <patternFill>
          <bgColor rgb="FFC6EFCE"/>
        </patternFill>
      </fill>
    </dxf>
    <dxf>
      <font>
        <color rgb="FF9C0006"/>
      </font>
    </dxf>
    <dxf>
      <font>
        <color rgb="FF006100"/>
      </font>
      <fill>
        <patternFill>
          <bgColor rgb="FFC6EFCE"/>
        </patternFill>
      </fill>
    </dxf>
    <dxf>
      <font>
        <color rgb="FF9C0006"/>
      </font>
      <fill>
        <patternFill>
          <bgColor rgb="FFFFC7CE"/>
        </patternFill>
      </fill>
    </dxf>
    <dxf>
      <font>
        <color theme="4"/>
      </font>
      <fill>
        <patternFill patternType="solid">
          <bgColor theme="4"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4"/>
      </font>
      <fill>
        <patternFill patternType="solid">
          <bgColor theme="4"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4"/>
      </font>
      <fill>
        <patternFill patternType="solid">
          <bgColor theme="4" tint="0.79998168889431442"/>
        </patternFill>
      </fill>
    </dxf>
    <dxf>
      <font>
        <color rgb="FF9C0006"/>
      </font>
    </dxf>
    <dxf>
      <font>
        <color rgb="FF006100"/>
      </font>
      <fill>
        <patternFill>
          <bgColor rgb="FFC6EFCE"/>
        </patternFill>
      </fill>
    </dxf>
    <dxf>
      <font>
        <color rgb="FF9C0006"/>
      </font>
    </dxf>
    <dxf>
      <font>
        <color rgb="FF9C0006"/>
      </font>
      <fill>
        <patternFill>
          <bgColor rgb="FFFFC7CE"/>
        </patternFill>
      </fill>
    </dxf>
    <dxf>
      <font>
        <color theme="4"/>
      </font>
      <fill>
        <patternFill patternType="solid">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4"/>
      </font>
      <fill>
        <patternFill patternType="solid">
          <bgColor theme="4"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4"/>
      </font>
      <fill>
        <patternFill patternType="solid">
          <bgColor theme="4" tint="0.79998168889431442"/>
        </patternFill>
      </fill>
    </dxf>
    <dxf>
      <font>
        <color theme="4"/>
      </font>
      <fill>
        <patternFill patternType="solid">
          <bgColor theme="4" tint="0.79998168889431442"/>
        </patternFill>
      </fill>
    </dxf>
    <dxf>
      <font>
        <color rgb="FF9C0006"/>
      </font>
      <fill>
        <patternFill>
          <bgColor rgb="FFFFC7CE"/>
        </patternFill>
      </fill>
    </dxf>
    <dxf>
      <font>
        <color rgb="FF9C0006"/>
      </font>
    </dxf>
    <dxf>
      <font>
        <color rgb="FF9C0006"/>
      </font>
      <fill>
        <patternFill>
          <bgColor rgb="FFFFC7CE"/>
        </patternFill>
      </fill>
    </dxf>
    <dxf>
      <font>
        <color theme="4"/>
      </font>
      <fill>
        <patternFill patternType="solid">
          <bgColor theme="4" tint="0.7999816888943144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4"/>
      </font>
      <fill>
        <patternFill patternType="solid">
          <bgColor theme="4" tint="0.79998168889431442"/>
        </patternFill>
      </fill>
    </dxf>
    <dxf>
      <font>
        <color rgb="FF9C5700"/>
      </font>
      <fill>
        <patternFill>
          <bgColor rgb="FFFFEB9C"/>
        </patternFill>
      </fill>
    </dxf>
    <dxf>
      <font>
        <color theme="4"/>
      </font>
      <fill>
        <patternFill patternType="solid">
          <bgColor theme="4" tint="0.79998168889431442"/>
        </patternFill>
      </fill>
    </dxf>
    <dxf>
      <font>
        <color rgb="FF9C5700"/>
      </font>
      <fill>
        <patternFill>
          <bgColor rgb="FFFFEB9C"/>
        </patternFill>
      </fill>
    </dxf>
    <dxf>
      <font>
        <color theme="4"/>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theme="4"/>
      </font>
      <fill>
        <patternFill patternType="solid">
          <bgColor theme="4" tint="0.7999816888943144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4"/>
      </font>
      <fill>
        <patternFill patternType="solid">
          <bgColor theme="4" tint="0.79998168889431442"/>
        </patternFill>
      </fill>
    </dxf>
    <dxf>
      <font>
        <color rgb="FF9C0006"/>
      </font>
    </dxf>
    <dxf>
      <font>
        <color rgb="FF9C0006"/>
      </font>
      <fill>
        <patternFill>
          <bgColor rgb="FFFFC7CE"/>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006100"/>
      </font>
      <fill>
        <patternFill>
          <bgColor rgb="FFC6EFCE"/>
        </patternFill>
      </fill>
    </dxf>
    <dxf>
      <font>
        <color rgb="FF9C0006"/>
      </font>
    </dxf>
    <dxf>
      <font>
        <color rgb="FF006100"/>
      </font>
      <fill>
        <patternFill>
          <bgColor rgb="FFC6EFCE"/>
        </patternFill>
      </fill>
    </dxf>
    <dxf>
      <font>
        <color rgb="FF9C0006"/>
      </font>
    </dxf>
    <dxf>
      <font>
        <color rgb="FF006100"/>
      </font>
      <fill>
        <patternFill>
          <bgColor rgb="FFC6EFCE"/>
        </patternFill>
      </fill>
    </dxf>
    <dxf>
      <font>
        <color rgb="FF9C0006"/>
      </font>
      <fill>
        <patternFill>
          <bgColor rgb="FFFFC7CE"/>
        </patternFill>
      </fill>
    </dxf>
    <dxf>
      <font>
        <color theme="4"/>
      </font>
      <fill>
        <patternFill patternType="solid">
          <bgColor theme="4" tint="0.79998168889431442"/>
        </patternFill>
      </fill>
    </dxf>
    <dxf>
      <font>
        <color rgb="FF006100"/>
      </font>
      <fill>
        <patternFill>
          <bgColor rgb="FFC6EFCE"/>
        </patternFill>
      </fill>
    </dxf>
    <dxf>
      <font>
        <color rgb="FF9C0006"/>
      </font>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rgb="FF9C0006"/>
      </font>
    </dxf>
    <dxf>
      <font>
        <color theme="4"/>
      </font>
      <fill>
        <patternFill patternType="solid">
          <bgColor theme="4"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rgb="FF9C0006"/>
      </font>
      <fill>
        <patternFill>
          <bgColor rgb="FFFFC7CE"/>
        </patternFill>
      </fill>
    </dxf>
    <dxf>
      <font>
        <color theme="4"/>
      </font>
      <fill>
        <patternFill patternType="solid">
          <bgColor theme="4" tint="0.79998168889431442"/>
        </patternFill>
      </fill>
    </dxf>
    <dxf>
      <font>
        <color rgb="FF006100"/>
      </font>
      <fill>
        <patternFill>
          <bgColor rgb="FFC6EFCE"/>
        </patternFill>
      </fill>
    </dxf>
    <dxf>
      <font>
        <color rgb="FF006100"/>
      </font>
      <fill>
        <patternFill>
          <bgColor rgb="FFC6EFCE"/>
        </patternFill>
      </fill>
    </dxf>
    <dxf>
      <font>
        <color theme="4"/>
      </font>
      <fill>
        <patternFill patternType="solid">
          <bgColor theme="4"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9C5700"/>
      </font>
      <fill>
        <patternFill>
          <bgColor rgb="FFFFEB9C"/>
        </patternFill>
      </fill>
    </dxf>
    <dxf>
      <font>
        <color theme="4"/>
      </font>
      <fill>
        <patternFill patternType="solid">
          <bgColor theme="4" tint="0.79998168889431442"/>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006100"/>
      </font>
      <fill>
        <patternFill>
          <bgColor rgb="FFC6EFCE"/>
        </patternFill>
      </fill>
    </dxf>
    <dxf>
      <font>
        <color theme="4"/>
      </font>
      <fill>
        <patternFill patternType="solid">
          <bgColor theme="4" tint="0.79998168889431442"/>
        </patternFill>
      </fill>
    </dxf>
    <dxf>
      <font>
        <color theme="4"/>
      </font>
      <fill>
        <patternFill patternType="solid">
          <bgColor theme="4"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4"/>
      </font>
      <fill>
        <patternFill patternType="solid">
          <bgColor theme="4" tint="0.79998168889431442"/>
        </patternFill>
      </fill>
    </dxf>
    <dxf>
      <font>
        <color rgb="FF9C000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4"/>
      </font>
      <fill>
        <patternFill patternType="solid">
          <bgColor theme="4" tint="0.79998168889431442"/>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4"/>
      </font>
      <fill>
        <patternFill patternType="solid">
          <bgColor theme="4" tint="0.79998168889431442"/>
        </patternFill>
      </fill>
    </dxf>
    <dxf>
      <font>
        <color rgb="FF006100"/>
      </font>
      <fill>
        <patternFill>
          <bgColor rgb="FFC6EFCE"/>
        </patternFill>
      </fill>
    </dxf>
    <dxf>
      <font>
        <color rgb="FF9C0006"/>
      </font>
    </dxf>
    <dxf>
      <font>
        <color rgb="FF9C0006"/>
      </font>
      <fill>
        <patternFill>
          <bgColor rgb="FFFFC7CE"/>
        </patternFill>
      </fill>
    </dxf>
    <dxf>
      <font>
        <color theme="4"/>
      </font>
      <fill>
        <patternFill patternType="solid">
          <bgColor theme="4" tint="0.79998168889431442"/>
        </patternFill>
      </fill>
    </dxf>
    <dxf>
      <font>
        <color rgb="FF9C0006"/>
      </font>
    </dxf>
    <dxf>
      <font>
        <color rgb="FF006100"/>
      </font>
      <fill>
        <patternFill>
          <bgColor rgb="FFC6EFCE"/>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4"/>
      </font>
      <fill>
        <patternFill patternType="solid">
          <bgColor theme="4" tint="0.79998168889431442"/>
        </patternFill>
      </fill>
    </dxf>
    <dxf>
      <font>
        <color rgb="FF9C0006"/>
      </font>
    </dxf>
    <dxf>
      <font>
        <color rgb="FF9C0006"/>
      </font>
      <fill>
        <patternFill>
          <bgColor rgb="FFFFC7CE"/>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9C0006"/>
      </font>
    </dxf>
    <dxf>
      <font>
        <color rgb="FF9C0006"/>
      </font>
      <fill>
        <patternFill>
          <bgColor rgb="FFFFC7CE"/>
        </patternFill>
      </fill>
    </dxf>
    <dxf>
      <font>
        <color theme="4"/>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font>
      <fill>
        <patternFill patternType="solid">
          <bgColor theme="4" tint="0.79998168889431442"/>
        </patternFill>
      </fill>
    </dxf>
    <dxf>
      <font>
        <color theme="4"/>
      </font>
      <fill>
        <patternFill patternType="solid">
          <bgColor theme="4" tint="0.7999816888943144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theme="4"/>
      </font>
      <fill>
        <patternFill patternType="solid">
          <bgColor theme="4" tint="0.79998168889431442"/>
        </patternFill>
      </fill>
    </dxf>
    <dxf>
      <font>
        <color theme="4"/>
      </font>
      <fill>
        <patternFill patternType="solid">
          <bgColor theme="4" tint="0.7999816888943144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006100"/>
      </font>
      <fill>
        <patternFill>
          <bgColor rgb="FFC6EFCE"/>
        </patternFill>
      </fill>
    </dxf>
    <dxf>
      <font>
        <color rgb="FF9C5700"/>
      </font>
      <fill>
        <patternFill>
          <bgColor rgb="FFFFEB9C"/>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4"/>
      </font>
      <fill>
        <patternFill patternType="solid">
          <bgColor theme="4" tint="0.79998168889431442"/>
        </patternFill>
      </fill>
    </dxf>
    <dxf>
      <font>
        <color rgb="FF9C5700"/>
      </font>
      <fill>
        <patternFill>
          <bgColor rgb="FFFFEB9C"/>
        </patternFill>
      </fill>
    </dxf>
    <dxf>
      <font>
        <color theme="4"/>
      </font>
      <fill>
        <patternFill patternType="solid">
          <bgColor theme="4" tint="0.7999816888943144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4"/>
      </font>
      <fill>
        <patternFill patternType="solid">
          <bgColor theme="4" tint="0.79998168889431442"/>
        </patternFill>
      </fill>
    </dxf>
    <dxf>
      <font>
        <color rgb="FF9C0006"/>
      </font>
      <fill>
        <patternFill>
          <bgColor rgb="FFFFC7CE"/>
        </patternFill>
      </fill>
    </dxf>
    <dxf>
      <font>
        <color rgb="FF9C5700"/>
      </font>
      <fill>
        <patternFill>
          <bgColor rgb="FFFFEB9C"/>
        </patternFill>
      </fill>
    </dxf>
    <dxf>
      <font>
        <color theme="4"/>
      </font>
      <fill>
        <patternFill patternType="solid">
          <bgColor theme="4" tint="0.79998168889431442"/>
        </patternFill>
      </fill>
    </dxf>
    <dxf>
      <font>
        <color theme="4"/>
      </font>
      <fill>
        <patternFill patternType="solid">
          <bgColor theme="4" tint="0.7999816888943144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4"/>
      </font>
      <fill>
        <patternFill patternType="solid">
          <bgColor theme="4" tint="0.79998168889431442"/>
        </patternFill>
      </fill>
    </dxf>
    <dxf>
      <font>
        <color rgb="FF9C0006"/>
      </font>
      <fill>
        <patternFill>
          <bgColor rgb="FFFFC7CE"/>
        </patternFill>
      </fill>
    </dxf>
    <dxf>
      <font>
        <color rgb="FF9C0006"/>
      </font>
    </dxf>
    <dxf>
      <font>
        <color rgb="FF9C0006"/>
      </font>
      <fill>
        <patternFill>
          <bgColor rgb="FFFFC7CE"/>
        </patternFill>
      </fill>
    </dxf>
    <dxf>
      <font>
        <color rgb="FF006100"/>
      </font>
      <fill>
        <patternFill>
          <bgColor rgb="FFC6EFCE"/>
        </patternFill>
      </fill>
    </dxf>
    <dxf>
      <font>
        <color rgb="FF9C0006"/>
      </font>
    </dxf>
    <dxf>
      <font>
        <color rgb="FF9C0006"/>
      </font>
      <fill>
        <patternFill>
          <bgColor rgb="FFFFC7CE"/>
        </patternFill>
      </fill>
    </dxf>
    <dxf>
      <font>
        <color theme="4"/>
      </font>
      <fill>
        <patternFill patternType="solid">
          <bgColor theme="4" tint="0.7999816888943144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dxf>
    <dxf>
      <font>
        <color rgb="FF006100"/>
      </font>
      <fill>
        <patternFill>
          <bgColor rgb="FFC6EFCE"/>
        </patternFill>
      </fill>
    </dxf>
    <dxf>
      <font>
        <color rgb="FF9C0006"/>
      </font>
    </dxf>
    <dxf>
      <font>
        <color rgb="FF006100"/>
      </font>
      <fill>
        <patternFill>
          <bgColor rgb="FFC6EFCE"/>
        </patternFill>
      </fill>
    </dxf>
    <dxf>
      <font>
        <color rgb="FF9C0006"/>
      </font>
    </dxf>
    <dxf>
      <font>
        <color rgb="FF006100"/>
      </font>
      <fill>
        <patternFill>
          <bgColor rgb="FFC6EFCE"/>
        </patternFill>
      </fill>
    </dxf>
    <dxf>
      <font>
        <color rgb="FF006100"/>
      </font>
      <fill>
        <patternFill>
          <bgColor rgb="FFC6EFCE"/>
        </patternFill>
      </fill>
    </dxf>
    <dxf>
      <font>
        <color rgb="FF9C0006"/>
      </font>
    </dxf>
    <dxf>
      <font>
        <color rgb="FF006100"/>
      </font>
      <fill>
        <patternFill>
          <bgColor rgb="FFC6EFCE"/>
        </patternFill>
      </fill>
    </dxf>
    <dxf>
      <font>
        <color rgb="FF9C0006"/>
      </font>
    </dxf>
    <dxf>
      <font>
        <color rgb="FF9C0006"/>
      </font>
    </dxf>
    <dxf>
      <font>
        <color rgb="FF9C0006"/>
      </font>
      <fill>
        <patternFill>
          <bgColor rgb="FFFFC7CE"/>
        </patternFill>
      </fill>
    </dxf>
    <dxf>
      <font>
        <color theme="4"/>
      </font>
      <fill>
        <patternFill patternType="solid">
          <bgColor theme="4" tint="0.79998168889431442"/>
        </patternFill>
      </fill>
    </dxf>
    <dxf>
      <font>
        <color rgb="FF9C0006"/>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266700</xdr:colOff>
      <xdr:row>126</xdr:row>
      <xdr:rowOff>228600</xdr:rowOff>
    </xdr:from>
    <xdr:to>
      <xdr:col>5</xdr:col>
      <xdr:colOff>1162050</xdr:colOff>
      <xdr:row>126</xdr:row>
      <xdr:rowOff>1428750</xdr:rowOff>
    </xdr:to>
    <xdr:pic>
      <xdr:nvPicPr>
        <xdr:cNvPr id="2" name="Picture 1">
          <a:extLst>
            <a:ext uri="{FF2B5EF4-FFF2-40B4-BE49-F238E27FC236}">
              <a16:creationId xmlns:a16="http://schemas.microsoft.com/office/drawing/2014/main" id="{314EF6AD-653D-6235-E082-D2C556E182BF}"/>
            </a:ext>
          </a:extLst>
        </xdr:cNvPr>
        <xdr:cNvPicPr>
          <a:picLocks noChangeAspect="1"/>
        </xdr:cNvPicPr>
      </xdr:nvPicPr>
      <xdr:blipFill>
        <a:blip xmlns:r="http://schemas.openxmlformats.org/officeDocument/2006/relationships" r:embed="rId1"/>
        <a:stretch>
          <a:fillRect/>
        </a:stretch>
      </xdr:blipFill>
      <xdr:spPr>
        <a:xfrm>
          <a:off x="5852160" y="96865440"/>
          <a:ext cx="5261610" cy="1200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371475</xdr:colOff>
      <xdr:row>121</xdr:row>
      <xdr:rowOff>114300</xdr:rowOff>
    </xdr:from>
    <xdr:to>
      <xdr:col>5</xdr:col>
      <xdr:colOff>695325</xdr:colOff>
      <xdr:row>123</xdr:row>
      <xdr:rowOff>266700</xdr:rowOff>
    </xdr:to>
    <xdr:pic>
      <xdr:nvPicPr>
        <xdr:cNvPr id="2" name="Picture 1">
          <a:extLst>
            <a:ext uri="{FF2B5EF4-FFF2-40B4-BE49-F238E27FC236}">
              <a16:creationId xmlns:a16="http://schemas.microsoft.com/office/drawing/2014/main" id="{414BD80D-CF4B-97AB-A0B9-32A6ABC6CA60}"/>
            </a:ext>
          </a:extLst>
        </xdr:cNvPr>
        <xdr:cNvPicPr>
          <a:picLocks noChangeAspect="1"/>
        </xdr:cNvPicPr>
      </xdr:nvPicPr>
      <xdr:blipFill>
        <a:blip xmlns:r="http://schemas.openxmlformats.org/officeDocument/2006/relationships" r:embed="rId1"/>
        <a:stretch>
          <a:fillRect/>
        </a:stretch>
      </xdr:blipFill>
      <xdr:spPr>
        <a:xfrm>
          <a:off x="5876925" y="104536875"/>
          <a:ext cx="4572000" cy="10763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104775</xdr:colOff>
      <xdr:row>154</xdr:row>
      <xdr:rowOff>104775</xdr:rowOff>
    </xdr:from>
    <xdr:to>
      <xdr:col>5</xdr:col>
      <xdr:colOff>428625</xdr:colOff>
      <xdr:row>156</xdr:row>
      <xdr:rowOff>409575</xdr:rowOff>
    </xdr:to>
    <xdr:pic>
      <xdr:nvPicPr>
        <xdr:cNvPr id="2" name="Picture 1">
          <a:extLst>
            <a:ext uri="{FF2B5EF4-FFF2-40B4-BE49-F238E27FC236}">
              <a16:creationId xmlns:a16="http://schemas.microsoft.com/office/drawing/2014/main" id="{093A5A1E-9775-43A8-C73E-A5C69C4A210C}"/>
            </a:ext>
          </a:extLst>
        </xdr:cNvPr>
        <xdr:cNvPicPr>
          <a:picLocks noChangeAspect="1"/>
        </xdr:cNvPicPr>
      </xdr:nvPicPr>
      <xdr:blipFill>
        <a:blip xmlns:r="http://schemas.openxmlformats.org/officeDocument/2006/relationships" r:embed="rId1"/>
        <a:stretch>
          <a:fillRect/>
        </a:stretch>
      </xdr:blipFill>
      <xdr:spPr>
        <a:xfrm>
          <a:off x="5648325" y="124215525"/>
          <a:ext cx="4572000" cy="12287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openxmlformats.org/officeDocument/2006/relationships/hyperlink" Target="mailto:apps-help@google.com" TargetMode="External"/><Relationship Id="rId1" Type="http://schemas.openxmlformats.org/officeDocument/2006/relationships/hyperlink" Target="http://maps.google.com/about/"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mailto:ytandroid-support@google.com" TargetMode="External"/><Relationship Id="rId1" Type="http://schemas.openxmlformats.org/officeDocument/2006/relationships/hyperlink" Target="https://www.youtube.com/"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mailto:apps-help@google.com" TargetMode="External"/><Relationship Id="rId1" Type="http://schemas.openxmlformats.org/officeDocument/2006/relationships/hyperlink" Target="https://support.google.com/photos"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www.youtube.com/" TargetMode="External"/><Relationship Id="rId2" Type="http://schemas.openxmlformats.org/officeDocument/2006/relationships/hyperlink" Target="mailto:ytmusic-support@google.com" TargetMode="External"/><Relationship Id="rId1" Type="http://schemas.openxmlformats.org/officeDocument/2006/relationships/hyperlink" Target="https://music.youtube.com/"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www.google.com/" TargetMode="External"/><Relationship Id="rId1" Type="http://schemas.openxmlformats.org/officeDocument/2006/relationships/hyperlink" Target="mailto:android-calculator-feedback@google.com"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mailto:apps-help@google.com" TargetMode="External"/><Relationship Id="rId1" Type="http://schemas.openxmlformats.org/officeDocument/2006/relationships/hyperlink" Target="http://support.google.com/calendar?p=mobilesync"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youtube.com/" TargetMode="External"/><Relationship Id="rId3" Type="http://schemas.openxmlformats.org/officeDocument/2006/relationships/hyperlink" Target="http://www.example.com/" TargetMode="External"/><Relationship Id="rId7" Type="http://schemas.openxmlformats.org/officeDocument/2006/relationships/hyperlink" Target="http://www.w3.org/" TargetMode="External"/><Relationship Id="rId2" Type="http://schemas.openxmlformats.org/officeDocument/2006/relationships/hyperlink" Target="http://www.ejemplo.com/" TargetMode="External"/><Relationship Id="rId1" Type="http://schemas.openxmlformats.org/officeDocument/2006/relationships/hyperlink" Target="http://www.chromium.org/" TargetMode="External"/><Relationship Id="rId6" Type="http://schemas.openxmlformats.org/officeDocument/2006/relationships/hyperlink" Target="http://www.primer.si/" TargetMode="External"/><Relationship Id="rId5" Type="http://schemas.openxmlformats.org/officeDocument/2006/relationships/hyperlink" Target="http://www.gov.uk/" TargetMode="External"/><Relationship Id="rId4" Type="http://schemas.openxmlformats.org/officeDocument/2006/relationships/hyperlink" Target="http://www.google.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www.primer.si/" TargetMode="External"/><Relationship Id="rId3" Type="http://schemas.openxmlformats.org/officeDocument/2006/relationships/hyperlink" Target="http://www.chromium.org/" TargetMode="External"/><Relationship Id="rId7" Type="http://schemas.openxmlformats.org/officeDocument/2006/relationships/hyperlink" Target="http://www.gov.uk/" TargetMode="External"/><Relationship Id="rId2" Type="http://schemas.openxmlformats.org/officeDocument/2006/relationships/hyperlink" Target="mailto:apps-help@google.com" TargetMode="External"/><Relationship Id="rId1" Type="http://schemas.openxmlformats.org/officeDocument/2006/relationships/hyperlink" Target="http://www.google.com/chrome/android" TargetMode="External"/><Relationship Id="rId6" Type="http://schemas.openxmlformats.org/officeDocument/2006/relationships/hyperlink" Target="http://www.google.com/" TargetMode="External"/><Relationship Id="rId5" Type="http://schemas.openxmlformats.org/officeDocument/2006/relationships/hyperlink" Target="http://www.example.com/" TargetMode="External"/><Relationship Id="rId10" Type="http://schemas.openxmlformats.org/officeDocument/2006/relationships/drawing" Target="../drawings/drawing1.xml"/><Relationship Id="rId4" Type="http://schemas.openxmlformats.org/officeDocument/2006/relationships/hyperlink" Target="http://www.ejemplo.com/" TargetMode="External"/><Relationship Id="rId9" Type="http://schemas.openxmlformats.org/officeDocument/2006/relationships/hyperlink" Target="http://www.w3.org/"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apps-help@google.com" TargetMode="External"/><Relationship Id="rId1" Type="http://schemas.openxmlformats.org/officeDocument/2006/relationships/hyperlink" Target="https://support.google.com/drive/?p=android_drive_hel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C5E26-DE5D-456A-BFE7-F8503A633E51}">
  <dimension ref="A1:G9"/>
  <sheetViews>
    <sheetView workbookViewId="0">
      <selection activeCell="D7" sqref="D7"/>
    </sheetView>
  </sheetViews>
  <sheetFormatPr defaultColWidth="9.109375" defaultRowHeight="14.4" x14ac:dyDescent="0.3"/>
  <cols>
    <col min="1" max="1" width="14.6640625" style="1" bestFit="1" customWidth="1"/>
    <col min="2" max="2" width="37.109375" style="1" bestFit="1" customWidth="1"/>
    <col min="3" max="3" width="27.88671875" style="1" bestFit="1" customWidth="1"/>
    <col min="4" max="4" width="46.44140625" style="1" bestFit="1" customWidth="1"/>
    <col min="5" max="5" width="12.88671875" style="1" bestFit="1" customWidth="1"/>
    <col min="6" max="6" width="21" style="1" bestFit="1" customWidth="1"/>
    <col min="7" max="7" width="88.44140625" style="1" bestFit="1" customWidth="1"/>
    <col min="8" max="16384" width="9.109375" style="1"/>
  </cols>
  <sheetData>
    <row r="1" spans="1:7" s="2" customFormat="1" x14ac:dyDescent="0.3">
      <c r="A1" s="4" t="s">
        <v>0</v>
      </c>
      <c r="B1" s="4" t="s">
        <v>1</v>
      </c>
      <c r="C1" s="4" t="s">
        <v>2</v>
      </c>
      <c r="D1" s="4" t="s">
        <v>3</v>
      </c>
      <c r="E1" s="4" t="s">
        <v>4</v>
      </c>
      <c r="F1" s="4" t="s">
        <v>5</v>
      </c>
      <c r="G1" s="4" t="s">
        <v>6</v>
      </c>
    </row>
    <row r="2" spans="1:7" x14ac:dyDescent="0.3">
      <c r="A2" s="3" t="s">
        <v>7</v>
      </c>
      <c r="B2" s="3" t="str">
        <f>Calculator!B9</f>
        <v>com.google.android.calculator</v>
      </c>
      <c r="C2" s="3" t="str">
        <f>Calculator!B12</f>
        <v xml:space="preserve">8.0 (387657499) </v>
      </c>
      <c r="D2" s="3" t="str">
        <f>Calculator!B18</f>
        <v>Google LLC, 5700313618786177705 (Developer ID)</v>
      </c>
      <c r="E2" s="5">
        <f>Calculator!B22</f>
        <v>42459</v>
      </c>
      <c r="F2" s="3" t="str">
        <f>Calculator!B17</f>
        <v>Tools</v>
      </c>
      <c r="G2" s="14" t="str">
        <f>Calculator!B23</f>
        <v>Provides simple and advanced mathematical functions (e.g. addition, trignometric, logarithmic etc.)</v>
      </c>
    </row>
    <row r="3" spans="1:7" x14ac:dyDescent="0.3">
      <c r="A3" s="3" t="s">
        <v>8</v>
      </c>
      <c r="B3" s="3" t="str">
        <f>Calendar!B9</f>
        <v xml:space="preserve"> com.google.android.calendar</v>
      </c>
      <c r="C3" s="3" t="str">
        <f>Calendar!B12</f>
        <v>2021.23.2-379299120-release</v>
      </c>
      <c r="D3" s="3" t="str">
        <f>Calendar!B18</f>
        <v>Google LLC, 5700313618786177705 (Developer ID)</v>
      </c>
      <c r="E3" s="5">
        <f>Calendar!B22</f>
        <v>41199</v>
      </c>
      <c r="F3" s="3" t="str">
        <f>Calendar!B17</f>
        <v xml:space="preserve"> Productivity</v>
      </c>
      <c r="G3" s="14" t="str">
        <f>Calendar!B23</f>
        <v>Create, manage &amp; view tasks &amp; events in Calendar (Quickly switch between month, week, &amp; day view)</v>
      </c>
    </row>
    <row r="4" spans="1:7" ht="28.8" x14ac:dyDescent="0.3">
      <c r="A4" s="3" t="s">
        <v>9</v>
      </c>
      <c r="B4" s="3" t="str">
        <f>Chrome!B9</f>
        <v>com.android.chrome</v>
      </c>
      <c r="C4" s="3" t="str">
        <f>Chrome!B12</f>
        <v>91.0.4472.114</v>
      </c>
      <c r="D4" s="3" t="str">
        <f>Chrome!B18</f>
        <v>Google LLC, 5700313618786177705 (Developer ID)</v>
      </c>
      <c r="E4" s="5">
        <f>Chrome!B22</f>
        <v>40946</v>
      </c>
      <c r="F4" s="3" t="str">
        <f>Chrome!B17</f>
        <v xml:space="preserve"> Communication</v>
      </c>
      <c r="G4" s="14" t="str">
        <f>Chrome!B23</f>
        <v>Provide web browsing with fast downloads, smart personalized recommendations &amp; features (e.g. Voice Search, Google Translate)</v>
      </c>
    </row>
    <row r="5" spans="1:7" ht="28.8" x14ac:dyDescent="0.3">
      <c r="A5" s="3" t="s">
        <v>10</v>
      </c>
      <c r="B5" s="1" t="str">
        <f>Drive!B9</f>
        <v xml:space="preserve"> com.google.android.apps.docs</v>
      </c>
      <c r="C5" s="3" t="str">
        <f>Drive!B12</f>
        <v>2.21.241.10.40</v>
      </c>
      <c r="D5" s="3" t="str">
        <f>Drive!B18</f>
        <v>Google LLC, 5700313618786177705 (Developer ID)</v>
      </c>
      <c r="E5" s="5">
        <f>Drive!B22</f>
        <v>40660</v>
      </c>
      <c r="F5" s="3" t="str">
        <f>Drive!B17</f>
        <v xml:space="preserve"> Productivity</v>
      </c>
      <c r="G5" s="14" t="str">
        <f>Drive!B23</f>
        <v>Backup, store, share &amp; access files anywhere with options to set permission to view, edit or leave comments on files and even scan paper document with notifications received</v>
      </c>
    </row>
    <row r="6" spans="1:7" x14ac:dyDescent="0.3">
      <c r="A6" s="3" t="s">
        <v>11</v>
      </c>
      <c r="B6" s="3" t="str">
        <f>Maps!B9</f>
        <v>com.google.android.apps.maps</v>
      </c>
      <c r="C6" s="3" t="str">
        <f>Maps!B12</f>
        <v xml:space="preserve"> 10.75.7</v>
      </c>
      <c r="D6" s="3" t="str">
        <f>Maps!B18</f>
        <v>Google LLC, 5700313618786177705 (Developer ID)</v>
      </c>
      <c r="E6" s="5" t="str">
        <f>Maps!B22</f>
        <v>-</v>
      </c>
      <c r="F6" s="3" t="str">
        <f>Maps!B17</f>
        <v>Travel &amp; Local</v>
      </c>
      <c r="G6" s="14" t="str">
        <f>Maps!B23</f>
        <v>Provide real-time GPS navigation, traffic, &amp; transit info for exploration experience</v>
      </c>
    </row>
    <row r="7" spans="1:7" ht="28.8" x14ac:dyDescent="0.3">
      <c r="A7" s="3" t="s">
        <v>12</v>
      </c>
      <c r="B7" s="3" t="str">
        <f>Photos!B9</f>
        <v xml:space="preserve"> com.google.android.apps.photos</v>
      </c>
      <c r="C7" s="3" t="str">
        <f>Photos!B12</f>
        <v>5.48.0.381899534</v>
      </c>
      <c r="D7" s="3" t="str">
        <f>Photos!B18</f>
        <v>Google LLC, 5700313618786177705 (Developer ID)</v>
      </c>
      <c r="E7" s="5">
        <f>Photos!B22</f>
        <v>42152</v>
      </c>
      <c r="F7" s="3" t="str">
        <f>Photos!B17</f>
        <v>Photography</v>
      </c>
      <c r="G7" s="14" t="str">
        <f>Photos!B23</f>
        <v>Manage &amp; share photos and video with essential features (e.g. shared albums, automatic creation, auto back-up etc)</v>
      </c>
    </row>
    <row r="8" spans="1:7" ht="28.8" x14ac:dyDescent="0.3">
      <c r="A8" s="3" t="s">
        <v>13</v>
      </c>
      <c r="B8" s="3" t="str">
        <f>YouTube!B9</f>
        <v xml:space="preserve"> com.google.android.youtube</v>
      </c>
      <c r="C8" s="3" t="str">
        <f>YouTube!B12</f>
        <v>16.25.39</v>
      </c>
      <c r="D8" s="3" t="str">
        <f>YouTube!B18</f>
        <v>Google LLC, 5700313618786177705 (Developer ID)</v>
      </c>
      <c r="E8" s="5">
        <f>YouTube!B22</f>
        <v>40471</v>
      </c>
      <c r="F8" s="3" t="str">
        <f>YouTube!B17</f>
        <v>Video Players &amp; Editors</v>
      </c>
      <c r="G8" s="14" t="str">
        <f>YouTube!B23</f>
        <v>Watch &amp; subscribe from the hottest music video to what's popular in gaming, fashion, beauty, news, learning and more</v>
      </c>
    </row>
    <row r="9" spans="1:7" ht="28.8" x14ac:dyDescent="0.3">
      <c r="A9" s="3" t="s">
        <v>14</v>
      </c>
      <c r="B9" s="3" t="str">
        <f>YouTubeMusic!B9</f>
        <v>com.google.android.apps.youtube.music</v>
      </c>
      <c r="C9" s="3" t="str">
        <f>YouTubeMusic!B12</f>
        <v>3.69.51</v>
      </c>
      <c r="D9" s="3" t="str">
        <f>YouTubeMusic!B18</f>
        <v>Google LLC, 5700313618786177705 (Developer ID)</v>
      </c>
      <c r="E9" s="5">
        <f>YouTubeMusic!B22</f>
        <v>42320</v>
      </c>
      <c r="F9" s="3" t="str">
        <f>YouTubeMusic!B17</f>
        <v>Music &amp; Audio</v>
      </c>
      <c r="G9" s="14" t="str">
        <f>YouTubeMusic!B23</f>
        <v>Listen to music (e.g. live performances, covers, remixes) from many genres and activties with personalized playlist and Mixes created to enhance user's experience</v>
      </c>
    </row>
  </sheetData>
  <autoFilter ref="A1:G9" xr:uid="{20CC5E26-DE5D-456A-BFE7-F8503A633E5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50912-C641-47EE-8F75-AD40DD308FEC}">
  <dimension ref="A1:V143"/>
  <sheetViews>
    <sheetView topLeftCell="A138" workbookViewId="0">
      <selection activeCell="B140" sqref="B140"/>
    </sheetView>
  </sheetViews>
  <sheetFormatPr defaultColWidth="9.109375" defaultRowHeight="14.4" x14ac:dyDescent="0.3"/>
  <cols>
    <col min="1" max="1" width="24.109375" style="7" customWidth="1"/>
    <col min="2" max="2" width="57.33203125" style="7" customWidth="1"/>
    <col min="3" max="3" width="15.109375" style="6" customWidth="1"/>
    <col min="4" max="4" width="26.88671875" style="6" customWidth="1"/>
    <col min="5" max="5" width="21.6640625" style="7" customWidth="1"/>
    <col min="6" max="6" width="42.109375" style="7" customWidth="1"/>
    <col min="7" max="7" width="12.44140625" style="7" customWidth="1"/>
    <col min="8" max="8" width="19.109375" style="7" customWidth="1"/>
    <col min="9" max="9" width="31.109375" style="7" customWidth="1"/>
    <col min="10" max="10" width="23.88671875" style="7" customWidth="1"/>
    <col min="11" max="11" width="23.44140625" style="7" customWidth="1"/>
    <col min="12" max="12" width="35.33203125" style="7" customWidth="1"/>
    <col min="13" max="13" width="45.33203125" style="7" customWidth="1"/>
    <col min="14" max="14" width="23.44140625" style="7" customWidth="1"/>
    <col min="15" max="15" width="18.33203125" style="7" customWidth="1"/>
    <col min="16" max="16" width="18.44140625" style="7" customWidth="1"/>
    <col min="17" max="17" width="30.33203125" style="7" customWidth="1"/>
    <col min="18" max="18" width="23.88671875" style="7" customWidth="1"/>
    <col min="19" max="19" width="12.6640625" style="7" customWidth="1"/>
    <col min="20" max="21" width="9.109375" style="7"/>
    <col min="22" max="22" width="14.6640625" style="7" customWidth="1"/>
    <col min="23" max="16384" width="9.109375" style="7"/>
  </cols>
  <sheetData>
    <row r="1" spans="1:21" s="6" customFormat="1" ht="30" customHeight="1" x14ac:dyDescent="0.3">
      <c r="A1" s="15" t="s">
        <v>962</v>
      </c>
      <c r="B1" s="11"/>
      <c r="C1" s="11" t="s">
        <v>963</v>
      </c>
      <c r="D1" s="11" t="s">
        <v>964</v>
      </c>
      <c r="F1" s="27" t="s">
        <v>27</v>
      </c>
      <c r="G1" s="28"/>
      <c r="H1" s="28"/>
      <c r="I1" s="28"/>
      <c r="J1" s="28"/>
      <c r="K1" s="28"/>
      <c r="L1" s="28"/>
      <c r="M1" s="29"/>
      <c r="N1" s="28"/>
      <c r="O1" s="28"/>
      <c r="P1" s="28"/>
      <c r="Q1" s="29"/>
      <c r="R1" s="7"/>
      <c r="S1" s="7"/>
      <c r="T1" s="7"/>
      <c r="U1" s="7"/>
    </row>
    <row r="2" spans="1:21" x14ac:dyDescent="0.3">
      <c r="A2" s="8" t="s">
        <v>966</v>
      </c>
      <c r="B2" s="9" t="s">
        <v>11</v>
      </c>
      <c r="C2" s="165" t="s">
        <v>1182</v>
      </c>
      <c r="D2" s="165" t="s">
        <v>1129</v>
      </c>
      <c r="F2" s="41" t="s">
        <v>17</v>
      </c>
      <c r="G2" s="41" t="s">
        <v>18</v>
      </c>
      <c r="H2" s="41" t="s">
        <v>19</v>
      </c>
      <c r="I2" s="41" t="s">
        <v>20</v>
      </c>
      <c r="J2" s="41" t="s">
        <v>17</v>
      </c>
      <c r="K2" s="41" t="s">
        <v>18</v>
      </c>
      <c r="L2" s="41" t="s">
        <v>19</v>
      </c>
      <c r="M2" s="41" t="s">
        <v>20</v>
      </c>
      <c r="N2" s="41" t="s">
        <v>17</v>
      </c>
      <c r="O2" s="41" t="s">
        <v>18</v>
      </c>
      <c r="P2" s="41" t="s">
        <v>19</v>
      </c>
      <c r="Q2" s="41" t="s">
        <v>20</v>
      </c>
    </row>
    <row r="3" spans="1:21" ht="57.6" x14ac:dyDescent="0.3">
      <c r="A3" s="8" t="s">
        <v>970</v>
      </c>
      <c r="B3" s="9" t="s">
        <v>1183</v>
      </c>
      <c r="C3" s="165"/>
      <c r="D3" s="165"/>
      <c r="F3" s="8" t="s">
        <v>175</v>
      </c>
      <c r="G3" s="9" t="s">
        <v>44</v>
      </c>
      <c r="H3" s="9" t="s">
        <v>176</v>
      </c>
      <c r="I3" s="16" t="s">
        <v>177</v>
      </c>
      <c r="J3" s="8" t="s">
        <v>184</v>
      </c>
      <c r="K3" s="9" t="s">
        <v>23</v>
      </c>
      <c r="L3" s="9" t="s">
        <v>185</v>
      </c>
      <c r="M3" s="16" t="s">
        <v>186</v>
      </c>
      <c r="N3" s="8" t="s">
        <v>67</v>
      </c>
      <c r="O3" s="9" t="s">
        <v>44</v>
      </c>
      <c r="P3" s="9" t="s">
        <v>68</v>
      </c>
      <c r="Q3" s="16" t="s">
        <v>69</v>
      </c>
    </row>
    <row r="4" spans="1:21" ht="100.8" x14ac:dyDescent="0.3">
      <c r="A4" s="8" t="s">
        <v>972</v>
      </c>
      <c r="B4" s="9" t="s">
        <v>1184</v>
      </c>
      <c r="C4" s="165"/>
      <c r="D4" s="165"/>
      <c r="F4" s="8" t="s">
        <v>46</v>
      </c>
      <c r="G4" s="9" t="s">
        <v>44</v>
      </c>
      <c r="H4" s="9" t="s">
        <v>47</v>
      </c>
      <c r="I4" s="16" t="s">
        <v>48</v>
      </c>
      <c r="J4" s="8" t="s">
        <v>196</v>
      </c>
      <c r="K4" s="9" t="s">
        <v>23</v>
      </c>
      <c r="L4" s="9" t="s">
        <v>197</v>
      </c>
      <c r="M4" s="16" t="s">
        <v>198</v>
      </c>
      <c r="N4" s="8" t="s">
        <v>100</v>
      </c>
      <c r="O4" s="9" t="s">
        <v>23</v>
      </c>
      <c r="P4" s="9" t="s">
        <v>101</v>
      </c>
      <c r="Q4" s="16" t="s">
        <v>102</v>
      </c>
    </row>
    <row r="5" spans="1:21" ht="86.4" x14ac:dyDescent="0.3">
      <c r="A5" s="8" t="s">
        <v>975</v>
      </c>
      <c r="B5" s="9" t="s">
        <v>1185</v>
      </c>
      <c r="C5" s="165"/>
      <c r="D5" s="165"/>
      <c r="F5" s="8" t="s">
        <v>107</v>
      </c>
      <c r="G5" s="9" t="s">
        <v>44</v>
      </c>
      <c r="H5" s="9" t="s">
        <v>108</v>
      </c>
      <c r="I5" s="16" t="s">
        <v>109</v>
      </c>
      <c r="J5" s="8" t="s">
        <v>113</v>
      </c>
      <c r="K5" s="9" t="s">
        <v>29</v>
      </c>
      <c r="L5" s="9" t="s">
        <v>30</v>
      </c>
      <c r="M5" s="16" t="s">
        <v>31</v>
      </c>
      <c r="N5" s="8" t="s">
        <v>41</v>
      </c>
      <c r="O5" s="9" t="s">
        <v>23</v>
      </c>
      <c r="P5" s="9" t="s">
        <v>42</v>
      </c>
      <c r="Q5" s="16" t="s">
        <v>43</v>
      </c>
    </row>
    <row r="6" spans="1:21" ht="43.2" x14ac:dyDescent="0.3">
      <c r="A6" s="8" t="s">
        <v>978</v>
      </c>
      <c r="B6" s="9" t="s">
        <v>1186</v>
      </c>
      <c r="C6" s="165"/>
      <c r="D6" s="165"/>
      <c r="F6" s="8" t="s">
        <v>187</v>
      </c>
      <c r="G6" s="9" t="s">
        <v>44</v>
      </c>
      <c r="H6" s="9" t="s">
        <v>188</v>
      </c>
      <c r="I6" s="16" t="s">
        <v>189</v>
      </c>
      <c r="J6" s="8" t="s">
        <v>86</v>
      </c>
      <c r="K6" s="9" t="s">
        <v>23</v>
      </c>
      <c r="L6" s="9" t="s">
        <v>87</v>
      </c>
      <c r="M6" s="16" t="s">
        <v>88</v>
      </c>
      <c r="N6" s="8" t="s">
        <v>159</v>
      </c>
      <c r="O6" s="9" t="s">
        <v>44</v>
      </c>
      <c r="P6" s="9" t="s">
        <v>160</v>
      </c>
      <c r="Q6" s="16" t="s">
        <v>161</v>
      </c>
    </row>
    <row r="7" spans="1:21" ht="43.2" x14ac:dyDescent="0.3">
      <c r="A7" s="15" t="s">
        <v>980</v>
      </c>
      <c r="B7" s="11"/>
      <c r="C7" s="165"/>
      <c r="D7" s="165"/>
      <c r="F7" s="8" t="s">
        <v>33</v>
      </c>
      <c r="G7" s="9" t="s">
        <v>23</v>
      </c>
      <c r="H7" s="9" t="s">
        <v>34</v>
      </c>
      <c r="I7" s="16" t="s">
        <v>35</v>
      </c>
      <c r="J7" s="8" t="s">
        <v>89</v>
      </c>
      <c r="K7" s="9" t="s">
        <v>44</v>
      </c>
      <c r="L7" s="9" t="s">
        <v>90</v>
      </c>
      <c r="M7" s="16" t="s">
        <v>91</v>
      </c>
      <c r="N7" s="8" t="s">
        <v>73</v>
      </c>
      <c r="O7" s="9" t="s">
        <v>23</v>
      </c>
      <c r="P7" s="9" t="s">
        <v>74</v>
      </c>
      <c r="Q7" s="16" t="s">
        <v>75</v>
      </c>
    </row>
    <row r="8" spans="1:21" ht="43.2" x14ac:dyDescent="0.3">
      <c r="A8" s="8" t="s">
        <v>0</v>
      </c>
      <c r="B8" s="9" t="s">
        <v>11</v>
      </c>
      <c r="C8" s="165"/>
      <c r="D8" s="165"/>
      <c r="F8" s="8" t="s">
        <v>110</v>
      </c>
      <c r="G8" s="9" t="s">
        <v>23</v>
      </c>
      <c r="H8" s="9" t="s">
        <v>111</v>
      </c>
      <c r="I8" s="16" t="s">
        <v>112</v>
      </c>
      <c r="J8" s="8" t="s">
        <v>22</v>
      </c>
      <c r="K8" s="9" t="s">
        <v>23</v>
      </c>
      <c r="L8" s="9" t="s">
        <v>24</v>
      </c>
      <c r="M8" s="16" t="s">
        <v>25</v>
      </c>
      <c r="N8" s="8" t="s">
        <v>162</v>
      </c>
      <c r="O8" s="9" t="s">
        <v>29</v>
      </c>
      <c r="P8" s="9" t="s">
        <v>30</v>
      </c>
      <c r="Q8" s="16" t="s">
        <v>31</v>
      </c>
    </row>
    <row r="9" spans="1:21" ht="43.2" x14ac:dyDescent="0.3">
      <c r="A9" s="8" t="s">
        <v>1</v>
      </c>
      <c r="B9" s="9" t="s">
        <v>1187</v>
      </c>
      <c r="C9" s="165"/>
      <c r="D9" s="165"/>
      <c r="F9" s="8" t="s">
        <v>178</v>
      </c>
      <c r="G9" s="9" t="s">
        <v>44</v>
      </c>
      <c r="H9" s="9" t="s">
        <v>179</v>
      </c>
      <c r="I9" s="16" t="s">
        <v>180</v>
      </c>
      <c r="J9" s="8" t="s">
        <v>38</v>
      </c>
      <c r="K9" s="9" t="s">
        <v>23</v>
      </c>
      <c r="L9" s="9" t="s">
        <v>39</v>
      </c>
      <c r="M9" s="16" t="s">
        <v>40</v>
      </c>
      <c r="N9" s="8" t="s">
        <v>202</v>
      </c>
      <c r="O9" s="9" t="s">
        <v>29</v>
      </c>
      <c r="P9" s="9" t="s">
        <v>30</v>
      </c>
      <c r="Q9" s="16" t="s">
        <v>31</v>
      </c>
    </row>
    <row r="10" spans="1:21" ht="28.8" x14ac:dyDescent="0.3">
      <c r="A10" s="8" t="s">
        <v>985</v>
      </c>
      <c r="B10" s="9" t="s">
        <v>1188</v>
      </c>
      <c r="C10" s="165"/>
      <c r="D10" s="165"/>
      <c r="F10" s="8" t="s">
        <v>114</v>
      </c>
      <c r="G10" s="9" t="s">
        <v>23</v>
      </c>
      <c r="H10" s="9" t="s">
        <v>115</v>
      </c>
      <c r="I10" s="16" t="s">
        <v>116</v>
      </c>
      <c r="J10" s="8" t="s">
        <v>52</v>
      </c>
      <c r="K10" s="9" t="s">
        <v>44</v>
      </c>
      <c r="L10" s="9" t="s">
        <v>53</v>
      </c>
      <c r="M10" s="16" t="s">
        <v>54</v>
      </c>
      <c r="N10" s="8" t="s">
        <v>103</v>
      </c>
      <c r="O10" s="9" t="s">
        <v>23</v>
      </c>
      <c r="P10" s="9" t="s">
        <v>104</v>
      </c>
      <c r="Q10" s="16" t="s">
        <v>105</v>
      </c>
    </row>
    <row r="11" spans="1:21" ht="43.2" x14ac:dyDescent="0.3">
      <c r="A11" s="8" t="s">
        <v>986</v>
      </c>
      <c r="B11" s="9" t="s">
        <v>1189</v>
      </c>
      <c r="C11" s="165"/>
      <c r="D11" s="165"/>
      <c r="F11" s="8" t="s">
        <v>123</v>
      </c>
      <c r="G11" s="9" t="s">
        <v>23</v>
      </c>
      <c r="H11" s="9" t="s">
        <v>124</v>
      </c>
      <c r="I11" s="16" t="s">
        <v>125</v>
      </c>
      <c r="J11" s="8" t="s">
        <v>117</v>
      </c>
      <c r="K11" s="9" t="s">
        <v>23</v>
      </c>
      <c r="L11" s="9" t="s">
        <v>118</v>
      </c>
      <c r="M11" s="16" t="s">
        <v>119</v>
      </c>
      <c r="N11" s="8" t="s">
        <v>206</v>
      </c>
      <c r="O11" s="9" t="s">
        <v>44</v>
      </c>
      <c r="P11" s="9" t="s">
        <v>179</v>
      </c>
      <c r="Q11" s="16" t="s">
        <v>180</v>
      </c>
    </row>
    <row r="12" spans="1:21" ht="57.6" x14ac:dyDescent="0.3">
      <c r="A12" s="8" t="s">
        <v>988</v>
      </c>
      <c r="B12" s="9" t="s">
        <v>1190</v>
      </c>
      <c r="C12" s="165"/>
      <c r="D12" s="165"/>
      <c r="F12" s="8" t="s">
        <v>190</v>
      </c>
      <c r="G12" s="9" t="s">
        <v>44</v>
      </c>
      <c r="H12" s="9" t="s">
        <v>191</v>
      </c>
      <c r="I12" s="16" t="s">
        <v>192</v>
      </c>
      <c r="J12" s="8" t="s">
        <v>95</v>
      </c>
      <c r="K12" s="9" t="s">
        <v>44</v>
      </c>
      <c r="L12" s="9" t="s">
        <v>96</v>
      </c>
      <c r="M12" s="16" t="s">
        <v>97</v>
      </c>
      <c r="N12" s="8" t="s">
        <v>203</v>
      </c>
      <c r="O12" s="9" t="s">
        <v>29</v>
      </c>
      <c r="P12" s="9" t="s">
        <v>30</v>
      </c>
      <c r="Q12" s="16" t="s">
        <v>31</v>
      </c>
    </row>
    <row r="13" spans="1:21" ht="57.6" x14ac:dyDescent="0.3">
      <c r="A13" s="8" t="s">
        <v>990</v>
      </c>
      <c r="B13" s="9">
        <v>1065973339</v>
      </c>
      <c r="C13" s="165"/>
      <c r="D13" s="165"/>
      <c r="F13" s="8" t="s">
        <v>193</v>
      </c>
      <c r="G13" s="9" t="s">
        <v>44</v>
      </c>
      <c r="H13" s="9" t="s">
        <v>194</v>
      </c>
      <c r="I13" s="16" t="s">
        <v>195</v>
      </c>
      <c r="J13" s="8" t="s">
        <v>55</v>
      </c>
      <c r="K13" s="9" t="s">
        <v>23</v>
      </c>
      <c r="L13" s="9" t="s">
        <v>56</v>
      </c>
      <c r="M13" s="16" t="s">
        <v>57</v>
      </c>
      <c r="N13" s="8" t="s">
        <v>204</v>
      </c>
      <c r="O13" s="9" t="s">
        <v>29</v>
      </c>
      <c r="P13" s="9" t="s">
        <v>30</v>
      </c>
      <c r="Q13" s="16" t="s">
        <v>31</v>
      </c>
    </row>
    <row r="14" spans="1:21" ht="86.4" x14ac:dyDescent="0.3">
      <c r="A14" s="10" t="s">
        <v>991</v>
      </c>
      <c r="B14" s="11"/>
      <c r="C14" s="11" t="s">
        <v>992</v>
      </c>
      <c r="D14" s="11" t="s">
        <v>993</v>
      </c>
      <c r="F14" s="8" t="s">
        <v>181</v>
      </c>
      <c r="G14" s="9" t="s">
        <v>23</v>
      </c>
      <c r="H14" s="9" t="s">
        <v>182</v>
      </c>
      <c r="I14" s="16" t="s">
        <v>183</v>
      </c>
      <c r="J14" s="8" t="s">
        <v>82</v>
      </c>
      <c r="K14" s="9" t="s">
        <v>23</v>
      </c>
      <c r="L14" s="9" t="s">
        <v>98</v>
      </c>
      <c r="M14" s="16" t="s">
        <v>99</v>
      </c>
      <c r="N14" s="100" t="s">
        <v>205</v>
      </c>
      <c r="O14" s="9" t="s">
        <v>29</v>
      </c>
      <c r="P14" s="9" t="s">
        <v>30</v>
      </c>
      <c r="Q14" s="16" t="s">
        <v>31</v>
      </c>
    </row>
    <row r="15" spans="1:21" ht="72" x14ac:dyDescent="0.3">
      <c r="A15" s="8" t="s">
        <v>288</v>
      </c>
      <c r="B15" s="9" t="s">
        <v>1191</v>
      </c>
      <c r="C15" s="165">
        <v>3.9718391999999998</v>
      </c>
      <c r="D15" s="165" t="s">
        <v>1138</v>
      </c>
      <c r="F15" s="8" t="s">
        <v>135</v>
      </c>
      <c r="G15" s="9" t="s">
        <v>44</v>
      </c>
      <c r="H15" s="9" t="s">
        <v>136</v>
      </c>
      <c r="I15" s="16" t="s">
        <v>137</v>
      </c>
      <c r="J15" s="8" t="s">
        <v>153</v>
      </c>
      <c r="K15" s="9" t="s">
        <v>44</v>
      </c>
      <c r="L15" s="9" t="s">
        <v>154</v>
      </c>
      <c r="M15" s="54" t="s">
        <v>155</v>
      </c>
      <c r="N15" s="8" t="s">
        <v>28</v>
      </c>
      <c r="O15" s="40" t="s">
        <v>29</v>
      </c>
      <c r="P15" s="9" t="s">
        <v>30</v>
      </c>
      <c r="Q15" s="16" t="s">
        <v>31</v>
      </c>
    </row>
    <row r="16" spans="1:21" ht="28.8" x14ac:dyDescent="0.3">
      <c r="A16" s="8" t="s">
        <v>996</v>
      </c>
      <c r="B16" s="9" t="s">
        <v>1187</v>
      </c>
      <c r="C16" s="165"/>
      <c r="D16" s="165"/>
      <c r="F16" s="8" t="s">
        <v>143</v>
      </c>
      <c r="G16" s="9" t="s">
        <v>23</v>
      </c>
      <c r="H16" s="9" t="s">
        <v>144</v>
      </c>
      <c r="I16" s="16" t="s">
        <v>145</v>
      </c>
      <c r="J16" s="8" t="s">
        <v>199</v>
      </c>
      <c r="K16" s="9" t="s">
        <v>23</v>
      </c>
      <c r="L16" s="9" t="s">
        <v>200</v>
      </c>
      <c r="M16" s="16" t="s">
        <v>201</v>
      </c>
    </row>
    <row r="17" spans="1:22" x14ac:dyDescent="0.3">
      <c r="A17" s="8" t="s">
        <v>5</v>
      </c>
      <c r="B17" s="1" t="s">
        <v>1192</v>
      </c>
      <c r="C17" s="165"/>
      <c r="D17" s="165"/>
    </row>
    <row r="18" spans="1:22" x14ac:dyDescent="0.3">
      <c r="A18" s="8" t="s">
        <v>1193</v>
      </c>
      <c r="B18" s="12" t="s">
        <v>998</v>
      </c>
      <c r="C18" s="165"/>
      <c r="D18" s="165"/>
      <c r="F18" s="147" t="s">
        <v>27</v>
      </c>
      <c r="G18" s="147"/>
    </row>
    <row r="19" spans="1:22" x14ac:dyDescent="0.3">
      <c r="A19" s="8" t="s">
        <v>1000</v>
      </c>
      <c r="B19" s="9" t="s">
        <v>1140</v>
      </c>
      <c r="C19" s="165"/>
      <c r="D19" s="165"/>
      <c r="F19" s="42" t="s">
        <v>18</v>
      </c>
      <c r="G19" s="42" t="s">
        <v>32</v>
      </c>
    </row>
    <row r="20" spans="1:22" x14ac:dyDescent="0.3">
      <c r="A20" s="8" t="s">
        <v>1004</v>
      </c>
      <c r="B20" s="44" t="s">
        <v>1194</v>
      </c>
      <c r="C20" s="165"/>
      <c r="D20" s="165"/>
      <c r="F20" s="9" t="s">
        <v>37</v>
      </c>
      <c r="G20" s="9">
        <f>SUM(COUNTIF(G3:G16,"Signature"),COUNTIF(K3:K16,"Signature"),COUNTIF(O3:O15,"Signature"))</f>
        <v>0</v>
      </c>
    </row>
    <row r="21" spans="1:22" x14ac:dyDescent="0.3">
      <c r="A21" s="8" t="s">
        <v>1008</v>
      </c>
      <c r="B21" s="45" t="s">
        <v>1009</v>
      </c>
      <c r="C21" s="165"/>
      <c r="D21" s="165"/>
      <c r="F21" s="3" t="s">
        <v>23</v>
      </c>
      <c r="G21" s="3">
        <f>SUM(COUNTIF(G3:G16,"Normal"),COUNTIF(K3:K16,"Normal"),COUNTIF(O3:O15,"Normal"))</f>
        <v>19</v>
      </c>
    </row>
    <row r="22" spans="1:22" x14ac:dyDescent="0.3">
      <c r="A22" s="8" t="s">
        <v>4</v>
      </c>
      <c r="B22" s="14" t="s">
        <v>728</v>
      </c>
      <c r="C22" s="165"/>
      <c r="D22" s="165"/>
      <c r="F22" s="3" t="s">
        <v>44</v>
      </c>
      <c r="G22" s="3">
        <f>SUM(COUNTIF(G3:G16,"Dangerous"),COUNTIF(K3:K16,"Dangerous"),COUNTIF(O3:O15,"Dangerous"))</f>
        <v>15</v>
      </c>
    </row>
    <row r="23" spans="1:22" ht="28.8" x14ac:dyDescent="0.3">
      <c r="A23" s="8" t="s">
        <v>1013</v>
      </c>
      <c r="B23" s="14" t="s">
        <v>1195</v>
      </c>
      <c r="C23" s="165"/>
      <c r="D23" s="165"/>
      <c r="F23" s="9" t="s">
        <v>29</v>
      </c>
      <c r="G23" s="3">
        <f>SUM(COUNTIF(G3:G16,"Unknown"),COUNTIF(K3:K16,"Unknown"),COUNTIF(O3:O15,"Unknown"))</f>
        <v>7</v>
      </c>
    </row>
    <row r="24" spans="1:22" x14ac:dyDescent="0.3">
      <c r="C24" s="7"/>
      <c r="D24" s="7"/>
      <c r="F24" s="70" t="s">
        <v>45</v>
      </c>
      <c r="G24" s="33">
        <f>SUM(G20:G23)</f>
        <v>41</v>
      </c>
    </row>
    <row r="25" spans="1:22" ht="15.6" x14ac:dyDescent="0.3">
      <c r="A25" s="27" t="s">
        <v>1015</v>
      </c>
      <c r="B25" s="186"/>
      <c r="C25" s="186"/>
      <c r="D25" s="186"/>
      <c r="E25" s="186"/>
      <c r="F25" s="186"/>
      <c r="G25" s="186"/>
      <c r="H25" s="186"/>
      <c r="I25" s="186"/>
      <c r="J25" s="186"/>
      <c r="K25" s="186"/>
      <c r="L25" s="186"/>
      <c r="M25" s="186"/>
      <c r="N25" s="186"/>
      <c r="O25" s="186"/>
      <c r="P25" s="186"/>
      <c r="Q25" s="186"/>
      <c r="R25" s="187"/>
    </row>
    <row r="26" spans="1:22" x14ac:dyDescent="0.3">
      <c r="A26" s="18" t="s">
        <v>1016</v>
      </c>
      <c r="B26" s="177" t="s">
        <v>1017</v>
      </c>
      <c r="C26" s="177"/>
      <c r="D26" s="177"/>
      <c r="E26" s="177"/>
      <c r="F26" s="177"/>
      <c r="G26" s="177"/>
      <c r="H26" s="177"/>
      <c r="I26" s="177"/>
      <c r="J26" s="177"/>
      <c r="K26" s="177"/>
      <c r="L26" s="177"/>
      <c r="M26" s="177"/>
      <c r="N26" s="177"/>
      <c r="O26" s="177"/>
      <c r="P26" s="177"/>
      <c r="Q26" s="177"/>
      <c r="R26" s="177"/>
    </row>
    <row r="27" spans="1:22" ht="288" customHeight="1" x14ac:dyDescent="0.3">
      <c r="A27" s="67" t="s">
        <v>1188</v>
      </c>
      <c r="B27" s="193" t="s">
        <v>1196</v>
      </c>
      <c r="C27" s="193"/>
      <c r="D27" s="193"/>
      <c r="E27" s="193"/>
      <c r="F27" s="193"/>
      <c r="G27" s="193"/>
      <c r="H27" s="193"/>
      <c r="I27" s="193"/>
      <c r="J27" s="193"/>
      <c r="K27" s="193"/>
      <c r="L27" s="193"/>
      <c r="M27" s="193"/>
      <c r="N27" s="193"/>
      <c r="O27" s="193"/>
      <c r="P27" s="193"/>
      <c r="Q27" s="193"/>
      <c r="R27" s="193"/>
    </row>
    <row r="28" spans="1:22" ht="43.2" x14ac:dyDescent="0.3">
      <c r="A28" s="74" t="s">
        <v>1197</v>
      </c>
      <c r="B28" s="164" t="s">
        <v>1198</v>
      </c>
      <c r="C28" s="164"/>
      <c r="D28" s="164"/>
      <c r="E28" s="164"/>
      <c r="F28" s="164"/>
      <c r="G28" s="164"/>
      <c r="H28" s="164"/>
      <c r="I28" s="164"/>
      <c r="J28" s="164"/>
      <c r="K28" s="164"/>
      <c r="L28" s="164"/>
      <c r="M28" s="164"/>
      <c r="N28" s="164"/>
      <c r="O28" s="164"/>
      <c r="P28" s="164"/>
      <c r="Q28" s="164"/>
      <c r="R28" s="164"/>
    </row>
    <row r="29" spans="1:22" x14ac:dyDescent="0.3">
      <c r="C29" s="7"/>
      <c r="D29" s="7"/>
      <c r="F29" s="48"/>
    </row>
    <row r="30" spans="1:22" s="31" customFormat="1" ht="21" x14ac:dyDescent="0.3">
      <c r="A30" s="30" t="s">
        <v>1020</v>
      </c>
    </row>
    <row r="31" spans="1:22" ht="15.6" x14ac:dyDescent="0.3">
      <c r="A31" s="27" t="s">
        <v>1021</v>
      </c>
      <c r="B31" s="23"/>
      <c r="C31" s="24"/>
      <c r="D31" s="7"/>
      <c r="E31" s="79" t="s">
        <v>346</v>
      </c>
      <c r="F31" s="80"/>
      <c r="G31" s="80"/>
      <c r="H31" s="80"/>
      <c r="I31" s="80"/>
      <c r="J31" s="80"/>
      <c r="K31" s="80"/>
      <c r="L31" s="80"/>
      <c r="M31" s="80"/>
      <c r="N31" s="80"/>
      <c r="O31" s="80"/>
      <c r="P31" s="81"/>
      <c r="Q31" s="80"/>
      <c r="R31" s="80"/>
      <c r="S31" s="80"/>
      <c r="T31" s="80"/>
      <c r="U31" s="80"/>
      <c r="V31" s="81"/>
    </row>
    <row r="32" spans="1:22" ht="30.75" customHeight="1" x14ac:dyDescent="0.3">
      <c r="A32" s="32" t="s">
        <v>1022</v>
      </c>
      <c r="B32" s="195" t="s">
        <v>1023</v>
      </c>
      <c r="C32" s="176"/>
      <c r="D32" s="7"/>
      <c r="E32" s="11" t="s">
        <v>15</v>
      </c>
      <c r="F32" s="11" t="s">
        <v>301</v>
      </c>
      <c r="G32" s="11" t="s">
        <v>289</v>
      </c>
      <c r="H32" s="194" t="s">
        <v>20</v>
      </c>
      <c r="I32" s="194"/>
      <c r="J32" s="194"/>
      <c r="K32" s="11" t="s">
        <v>15</v>
      </c>
      <c r="L32" s="11" t="s">
        <v>301</v>
      </c>
      <c r="M32" s="11" t="s">
        <v>289</v>
      </c>
      <c r="N32" s="194" t="s">
        <v>20</v>
      </c>
      <c r="O32" s="194"/>
      <c r="P32" s="194"/>
      <c r="Q32" s="11" t="s">
        <v>15</v>
      </c>
      <c r="R32" s="11" t="s">
        <v>301</v>
      </c>
      <c r="S32" s="11" t="s">
        <v>289</v>
      </c>
      <c r="T32" s="194" t="s">
        <v>20</v>
      </c>
      <c r="U32" s="194"/>
      <c r="V32" s="194"/>
    </row>
    <row r="33" spans="1:22" ht="130.5" customHeight="1" x14ac:dyDescent="0.3">
      <c r="A33" s="27" t="s">
        <v>293</v>
      </c>
      <c r="B33" s="25"/>
      <c r="C33" s="26"/>
      <c r="D33" s="7"/>
      <c r="E33" s="9">
        <v>1</v>
      </c>
      <c r="F33" s="76" t="s">
        <v>527</v>
      </c>
      <c r="G33" s="9" t="s">
        <v>19</v>
      </c>
      <c r="H33" s="164" t="s">
        <v>528</v>
      </c>
      <c r="I33" s="164"/>
      <c r="J33" s="164"/>
      <c r="K33" s="9">
        <v>27</v>
      </c>
      <c r="L33" s="73" t="s">
        <v>552</v>
      </c>
      <c r="M33" s="9" t="s">
        <v>291</v>
      </c>
      <c r="N33" s="183" t="s">
        <v>418</v>
      </c>
      <c r="O33" s="184"/>
      <c r="P33" s="185"/>
      <c r="Q33" s="9">
        <v>53</v>
      </c>
      <c r="R33" s="76" t="s">
        <v>574</v>
      </c>
      <c r="S33" s="9" t="s">
        <v>291</v>
      </c>
      <c r="T33" s="183" t="s">
        <v>391</v>
      </c>
      <c r="U33" s="184"/>
      <c r="V33" s="185"/>
    </row>
    <row r="34" spans="1:22" ht="57.75" customHeight="1" x14ac:dyDescent="0.3">
      <c r="A34" s="19" t="s">
        <v>288</v>
      </c>
      <c r="B34" s="19" t="s">
        <v>20</v>
      </c>
      <c r="C34" s="19" t="s">
        <v>289</v>
      </c>
      <c r="E34" s="9">
        <v>2</v>
      </c>
      <c r="F34" s="76" t="s">
        <v>529</v>
      </c>
      <c r="G34" s="9" t="s">
        <v>291</v>
      </c>
      <c r="H34" s="183" t="s">
        <v>359</v>
      </c>
      <c r="I34" s="184"/>
      <c r="J34" s="185"/>
      <c r="K34" s="9">
        <v>28</v>
      </c>
      <c r="L34" s="76" t="s">
        <v>553</v>
      </c>
      <c r="M34" s="9" t="s">
        <v>291</v>
      </c>
      <c r="N34" s="183" t="s">
        <v>418</v>
      </c>
      <c r="O34" s="184"/>
      <c r="P34" s="185"/>
      <c r="Q34" s="9">
        <v>54</v>
      </c>
      <c r="R34" s="76" t="s">
        <v>575</v>
      </c>
      <c r="S34" s="9" t="s">
        <v>291</v>
      </c>
      <c r="T34" s="183" t="s">
        <v>391</v>
      </c>
      <c r="U34" s="184"/>
      <c r="V34" s="185"/>
    </row>
    <row r="35" spans="1:22" ht="72" x14ac:dyDescent="0.3">
      <c r="A35" s="9" t="s">
        <v>290</v>
      </c>
      <c r="B35" s="34" t="s">
        <v>292</v>
      </c>
      <c r="C35" s="9" t="s">
        <v>291</v>
      </c>
      <c r="E35" s="9">
        <v>3</v>
      </c>
      <c r="F35" s="76" t="s">
        <v>530</v>
      </c>
      <c r="G35" s="9" t="s">
        <v>291</v>
      </c>
      <c r="H35" s="183" t="s">
        <v>359</v>
      </c>
      <c r="I35" s="184"/>
      <c r="J35" s="185"/>
      <c r="K35" s="9">
        <v>29</v>
      </c>
      <c r="L35" s="76" t="s">
        <v>554</v>
      </c>
      <c r="M35" s="9" t="s">
        <v>291</v>
      </c>
      <c r="N35" s="183" t="s">
        <v>418</v>
      </c>
      <c r="O35" s="184"/>
      <c r="P35" s="185"/>
      <c r="Q35" s="9">
        <v>55</v>
      </c>
      <c r="R35" s="76" t="s">
        <v>576</v>
      </c>
      <c r="S35" s="9" t="s">
        <v>291</v>
      </c>
      <c r="T35" s="183" t="s">
        <v>391</v>
      </c>
      <c r="U35" s="184"/>
      <c r="V35" s="185"/>
    </row>
    <row r="36" spans="1:22" ht="72" x14ac:dyDescent="0.3">
      <c r="A36" s="9" t="s">
        <v>298</v>
      </c>
      <c r="B36" s="34" t="s">
        <v>300</v>
      </c>
      <c r="C36" s="9" t="s">
        <v>299</v>
      </c>
      <c r="E36" s="9">
        <v>4</v>
      </c>
      <c r="F36" s="76" t="s">
        <v>531</v>
      </c>
      <c r="G36" s="9" t="s">
        <v>291</v>
      </c>
      <c r="H36" s="183" t="s">
        <v>359</v>
      </c>
      <c r="I36" s="184"/>
      <c r="J36" s="185"/>
      <c r="K36" s="9">
        <v>30</v>
      </c>
      <c r="L36" s="76" t="s">
        <v>555</v>
      </c>
      <c r="M36" s="9" t="s">
        <v>291</v>
      </c>
      <c r="N36" s="183" t="s">
        <v>418</v>
      </c>
      <c r="O36" s="184"/>
      <c r="P36" s="185"/>
      <c r="Q36" s="9">
        <v>56</v>
      </c>
      <c r="R36" s="76" t="s">
        <v>577</v>
      </c>
      <c r="S36" s="9" t="s">
        <v>291</v>
      </c>
      <c r="T36" s="183" t="s">
        <v>391</v>
      </c>
      <c r="U36" s="184"/>
      <c r="V36" s="185"/>
    </row>
    <row r="37" spans="1:22" ht="72" x14ac:dyDescent="0.3">
      <c r="A37" s="9" t="s">
        <v>296</v>
      </c>
      <c r="B37" s="34" t="s">
        <v>297</v>
      </c>
      <c r="C37" s="9" t="s">
        <v>19</v>
      </c>
      <c r="E37" s="9">
        <v>5</v>
      </c>
      <c r="F37" s="76" t="s">
        <v>532</v>
      </c>
      <c r="G37" s="9" t="s">
        <v>291</v>
      </c>
      <c r="H37" s="183" t="s">
        <v>359</v>
      </c>
      <c r="I37" s="184"/>
      <c r="J37" s="185"/>
      <c r="K37" s="9">
        <v>31</v>
      </c>
      <c r="L37" s="76" t="s">
        <v>556</v>
      </c>
      <c r="M37" s="9" t="s">
        <v>291</v>
      </c>
      <c r="N37" s="183" t="s">
        <v>418</v>
      </c>
      <c r="O37" s="184"/>
      <c r="P37" s="185"/>
      <c r="Q37" s="9">
        <v>57</v>
      </c>
      <c r="R37" s="76" t="s">
        <v>578</v>
      </c>
      <c r="S37" s="9" t="s">
        <v>291</v>
      </c>
      <c r="T37" s="183" t="s">
        <v>391</v>
      </c>
      <c r="U37" s="184"/>
      <c r="V37" s="185"/>
    </row>
    <row r="38" spans="1:22" ht="72" x14ac:dyDescent="0.3">
      <c r="A38" s="6"/>
      <c r="B38" s="6"/>
      <c r="E38" s="9">
        <v>6</v>
      </c>
      <c r="F38" s="76" t="s">
        <v>533</v>
      </c>
      <c r="G38" s="9" t="s">
        <v>291</v>
      </c>
      <c r="H38" s="183" t="s">
        <v>359</v>
      </c>
      <c r="I38" s="184"/>
      <c r="J38" s="185"/>
      <c r="K38" s="9">
        <v>32</v>
      </c>
      <c r="L38" s="76" t="s">
        <v>557</v>
      </c>
      <c r="M38" s="9" t="s">
        <v>291</v>
      </c>
      <c r="N38" s="183" t="s">
        <v>418</v>
      </c>
      <c r="O38" s="184"/>
      <c r="P38" s="185"/>
      <c r="Q38" s="9">
        <v>58</v>
      </c>
      <c r="R38" s="76" t="s">
        <v>579</v>
      </c>
      <c r="S38" s="9" t="s">
        <v>291</v>
      </c>
      <c r="T38" s="183" t="s">
        <v>391</v>
      </c>
      <c r="U38" s="184"/>
      <c r="V38" s="185"/>
    </row>
    <row r="39" spans="1:22" ht="72" x14ac:dyDescent="0.3">
      <c r="A39" s="35" t="s">
        <v>293</v>
      </c>
      <c r="B39" s="29"/>
      <c r="C39" s="29" t="s">
        <v>346</v>
      </c>
      <c r="D39" s="35"/>
      <c r="E39" s="9">
        <v>7</v>
      </c>
      <c r="F39" s="76" t="s">
        <v>534</v>
      </c>
      <c r="G39" s="9" t="s">
        <v>291</v>
      </c>
      <c r="H39" s="183" t="s">
        <v>359</v>
      </c>
      <c r="I39" s="184"/>
      <c r="J39" s="185"/>
      <c r="K39" s="9">
        <v>33</v>
      </c>
      <c r="L39" s="76" t="s">
        <v>558</v>
      </c>
      <c r="M39" s="9" t="s">
        <v>291</v>
      </c>
      <c r="N39" s="183" t="s">
        <v>418</v>
      </c>
      <c r="O39" s="184"/>
      <c r="P39" s="185"/>
      <c r="Q39" s="9">
        <v>59</v>
      </c>
      <c r="R39" s="16" t="s">
        <v>580</v>
      </c>
      <c r="S39" s="9" t="s">
        <v>299</v>
      </c>
      <c r="T39" s="167" t="s">
        <v>581</v>
      </c>
      <c r="U39" s="167"/>
      <c r="V39" s="167"/>
    </row>
    <row r="40" spans="1:22" ht="144.75" customHeight="1" x14ac:dyDescent="0.3">
      <c r="A40" s="18" t="s">
        <v>18</v>
      </c>
      <c r="B40" s="64" t="s">
        <v>32</v>
      </c>
      <c r="C40" s="18" t="s">
        <v>18</v>
      </c>
      <c r="D40" s="64" t="s">
        <v>32</v>
      </c>
      <c r="E40" s="9">
        <v>8</v>
      </c>
      <c r="F40" s="76" t="s">
        <v>535</v>
      </c>
      <c r="G40" s="9" t="s">
        <v>291</v>
      </c>
      <c r="H40" s="183" t="s">
        <v>359</v>
      </c>
      <c r="I40" s="184"/>
      <c r="J40" s="185"/>
      <c r="K40" s="9">
        <v>34</v>
      </c>
      <c r="L40" s="76" t="s">
        <v>559</v>
      </c>
      <c r="M40" s="9" t="s">
        <v>291</v>
      </c>
      <c r="N40" s="183" t="s">
        <v>425</v>
      </c>
      <c r="O40" s="184"/>
      <c r="P40" s="185"/>
      <c r="Q40" s="9">
        <v>60</v>
      </c>
      <c r="R40" s="16" t="s">
        <v>344</v>
      </c>
      <c r="S40" s="9" t="s">
        <v>299</v>
      </c>
      <c r="T40" s="167" t="s">
        <v>345</v>
      </c>
      <c r="U40" s="167"/>
      <c r="V40" s="167"/>
    </row>
    <row r="41" spans="1:22" ht="144.75" customHeight="1" x14ac:dyDescent="0.3">
      <c r="A41" s="3" t="s">
        <v>19</v>
      </c>
      <c r="B41" s="3">
        <f>COUNTIF(C35:C37,"Info")</f>
        <v>1</v>
      </c>
      <c r="C41" s="75" t="s">
        <v>19</v>
      </c>
      <c r="D41" s="77">
        <f>SUM(COUNTIF(G33:G58,"Info"),COUNTIF(M33:M58,"Info"),COUNTIF(S33:S58,"Info"))</f>
        <v>2</v>
      </c>
      <c r="E41" s="9">
        <v>9</v>
      </c>
      <c r="F41" s="76" t="s">
        <v>536</v>
      </c>
      <c r="G41" s="9" t="s">
        <v>291</v>
      </c>
      <c r="H41" s="183" t="s">
        <v>359</v>
      </c>
      <c r="I41" s="184"/>
      <c r="J41" s="185"/>
      <c r="K41" s="9">
        <v>35</v>
      </c>
      <c r="L41" s="76" t="s">
        <v>560</v>
      </c>
      <c r="M41" s="9" t="s">
        <v>291</v>
      </c>
      <c r="N41" s="183" t="s">
        <v>425</v>
      </c>
      <c r="O41" s="184"/>
      <c r="P41" s="185"/>
      <c r="Q41" s="9">
        <v>61</v>
      </c>
      <c r="R41" s="16" t="s">
        <v>347</v>
      </c>
      <c r="S41" s="9" t="s">
        <v>291</v>
      </c>
      <c r="T41" s="167" t="s">
        <v>348</v>
      </c>
      <c r="U41" s="167"/>
      <c r="V41" s="167"/>
    </row>
    <row r="42" spans="1:22" ht="129.6" x14ac:dyDescent="0.3">
      <c r="A42" s="3" t="s">
        <v>291</v>
      </c>
      <c r="B42" s="3">
        <f>COUNTIF(C35:C37,"Warning")</f>
        <v>1</v>
      </c>
      <c r="C42" s="3" t="s">
        <v>291</v>
      </c>
      <c r="D42" s="78">
        <f>SUM(COUNTIF(G33:G58,"Warning"),COUNTIF(M33:M58,"Warning"),COUNTIF(S33:S58,"Warning"))</f>
        <v>57</v>
      </c>
      <c r="E42" s="9">
        <v>10</v>
      </c>
      <c r="F42" s="76" t="s">
        <v>537</v>
      </c>
      <c r="G42" s="9" t="s">
        <v>291</v>
      </c>
      <c r="H42" s="183" t="s">
        <v>359</v>
      </c>
      <c r="I42" s="184"/>
      <c r="J42" s="185"/>
      <c r="K42" s="9">
        <v>36</v>
      </c>
      <c r="L42" s="76" t="s">
        <v>561</v>
      </c>
      <c r="M42" s="9" t="s">
        <v>291</v>
      </c>
      <c r="N42" s="183" t="s">
        <v>425</v>
      </c>
      <c r="O42" s="184"/>
      <c r="P42" s="185"/>
    </row>
    <row r="43" spans="1:22" ht="129.6" x14ac:dyDescent="0.3">
      <c r="A43" s="9" t="s">
        <v>299</v>
      </c>
      <c r="B43" s="3">
        <f>COUNTIF(C35:C37,"High")</f>
        <v>1</v>
      </c>
      <c r="C43" s="9" t="s">
        <v>299</v>
      </c>
      <c r="D43" s="78">
        <f>SUM(COUNTIF(G33:G58,"High"),COUNTIF(M33:M58,"High"),COUNTIF(S33:S58,"High"))</f>
        <v>2</v>
      </c>
      <c r="E43" s="9">
        <v>11</v>
      </c>
      <c r="F43" s="76" t="s">
        <v>538</v>
      </c>
      <c r="G43" s="9" t="s">
        <v>291</v>
      </c>
      <c r="H43" s="183" t="s">
        <v>359</v>
      </c>
      <c r="I43" s="184"/>
      <c r="J43" s="185"/>
      <c r="K43" s="9">
        <v>37</v>
      </c>
      <c r="L43" s="76" t="s">
        <v>482</v>
      </c>
      <c r="M43" s="9" t="s">
        <v>291</v>
      </c>
      <c r="N43" s="183" t="s">
        <v>425</v>
      </c>
      <c r="O43" s="184"/>
      <c r="P43" s="185"/>
    </row>
    <row r="44" spans="1:22" ht="72.75" customHeight="1" x14ac:dyDescent="0.3">
      <c r="A44" s="43" t="s">
        <v>45</v>
      </c>
      <c r="B44" s="9">
        <f>SUM(B41:B43)</f>
        <v>3</v>
      </c>
      <c r="C44" s="43" t="s">
        <v>45</v>
      </c>
      <c r="D44" s="38">
        <f>SUM(D41:D43)</f>
        <v>61</v>
      </c>
      <c r="E44" s="9">
        <v>12</v>
      </c>
      <c r="F44" s="76" t="s">
        <v>539</v>
      </c>
      <c r="G44" s="9" t="s">
        <v>291</v>
      </c>
      <c r="H44" s="183" t="s">
        <v>359</v>
      </c>
      <c r="I44" s="184"/>
      <c r="J44" s="185"/>
      <c r="K44" s="9">
        <v>38</v>
      </c>
      <c r="L44" s="76" t="s">
        <v>562</v>
      </c>
      <c r="M44" s="9" t="s">
        <v>291</v>
      </c>
      <c r="N44" s="183" t="s">
        <v>384</v>
      </c>
      <c r="O44" s="184"/>
      <c r="P44" s="185"/>
    </row>
    <row r="45" spans="1:22" ht="72" x14ac:dyDescent="0.3">
      <c r="C45" s="7"/>
      <c r="D45" s="7"/>
      <c r="E45" s="9">
        <v>13</v>
      </c>
      <c r="F45" s="76" t="s">
        <v>540</v>
      </c>
      <c r="G45" s="9" t="s">
        <v>291</v>
      </c>
      <c r="H45" s="183" t="s">
        <v>359</v>
      </c>
      <c r="I45" s="184"/>
      <c r="J45" s="185"/>
      <c r="K45" s="9">
        <v>39</v>
      </c>
      <c r="L45" s="76" t="s">
        <v>563</v>
      </c>
      <c r="M45" s="9" t="s">
        <v>291</v>
      </c>
      <c r="N45" s="183" t="s">
        <v>384</v>
      </c>
      <c r="O45" s="184"/>
      <c r="P45" s="185"/>
    </row>
    <row r="46" spans="1:22" ht="72" x14ac:dyDescent="0.3">
      <c r="A46" s="6"/>
      <c r="B46" s="6"/>
      <c r="E46" s="9">
        <v>14</v>
      </c>
      <c r="F46" s="76" t="s">
        <v>541</v>
      </c>
      <c r="G46" s="9" t="s">
        <v>291</v>
      </c>
      <c r="H46" s="183" t="s">
        <v>359</v>
      </c>
      <c r="I46" s="184"/>
      <c r="J46" s="185"/>
      <c r="K46" s="9">
        <v>40</v>
      </c>
      <c r="L46" s="76" t="s">
        <v>564</v>
      </c>
      <c r="M46" s="9" t="s">
        <v>291</v>
      </c>
      <c r="N46" s="183" t="s">
        <v>384</v>
      </c>
      <c r="O46" s="184"/>
      <c r="P46" s="185"/>
    </row>
    <row r="47" spans="1:22" ht="72" x14ac:dyDescent="0.3">
      <c r="A47" s="6"/>
      <c r="B47" s="6"/>
      <c r="E47" s="9">
        <v>15</v>
      </c>
      <c r="F47" s="76" t="s">
        <v>542</v>
      </c>
      <c r="G47" s="9" t="s">
        <v>291</v>
      </c>
      <c r="H47" s="183" t="s">
        <v>359</v>
      </c>
      <c r="I47" s="184"/>
      <c r="J47" s="185"/>
      <c r="K47" s="9">
        <v>41</v>
      </c>
      <c r="L47" s="76" t="s">
        <v>565</v>
      </c>
      <c r="M47" s="9" t="s">
        <v>291</v>
      </c>
      <c r="N47" s="183" t="s">
        <v>384</v>
      </c>
      <c r="O47" s="184"/>
      <c r="P47" s="185"/>
    </row>
    <row r="48" spans="1:22" ht="72" x14ac:dyDescent="0.3">
      <c r="A48" s="6"/>
      <c r="B48" s="6"/>
      <c r="E48" s="9">
        <v>16</v>
      </c>
      <c r="F48" s="76" t="s">
        <v>543</v>
      </c>
      <c r="G48" s="9" t="s">
        <v>291</v>
      </c>
      <c r="H48" s="183" t="s">
        <v>359</v>
      </c>
      <c r="I48" s="184"/>
      <c r="J48" s="185"/>
      <c r="K48" s="9">
        <v>42</v>
      </c>
      <c r="L48" s="76" t="s">
        <v>566</v>
      </c>
      <c r="M48" s="9" t="s">
        <v>291</v>
      </c>
      <c r="N48" s="183" t="s">
        <v>384</v>
      </c>
      <c r="O48" s="184"/>
      <c r="P48" s="185"/>
    </row>
    <row r="49" spans="1:16" ht="72" x14ac:dyDescent="0.3">
      <c r="C49" s="7"/>
      <c r="E49" s="9">
        <v>17</v>
      </c>
      <c r="F49" s="76" t="s">
        <v>544</v>
      </c>
      <c r="G49" s="9" t="s">
        <v>291</v>
      </c>
      <c r="H49" s="183" t="s">
        <v>359</v>
      </c>
      <c r="I49" s="184"/>
      <c r="J49" s="185"/>
      <c r="K49" s="9">
        <v>43</v>
      </c>
      <c r="L49" s="76" t="s">
        <v>567</v>
      </c>
      <c r="M49" s="9" t="s">
        <v>291</v>
      </c>
      <c r="N49" s="183" t="s">
        <v>384</v>
      </c>
      <c r="O49" s="184"/>
      <c r="P49" s="185"/>
    </row>
    <row r="50" spans="1:16" ht="72" x14ac:dyDescent="0.3">
      <c r="B50" s="55"/>
      <c r="C50" s="7"/>
      <c r="E50" s="9">
        <v>18</v>
      </c>
      <c r="F50" s="76" t="s">
        <v>545</v>
      </c>
      <c r="G50" s="9" t="s">
        <v>291</v>
      </c>
      <c r="H50" s="183" t="s">
        <v>359</v>
      </c>
      <c r="I50" s="184"/>
      <c r="J50" s="185"/>
      <c r="K50" s="9">
        <v>44</v>
      </c>
      <c r="L50" s="76" t="s">
        <v>497</v>
      </c>
      <c r="M50" s="9" t="s">
        <v>291</v>
      </c>
      <c r="N50" s="183" t="s">
        <v>384</v>
      </c>
      <c r="O50" s="184"/>
      <c r="P50" s="185"/>
    </row>
    <row r="51" spans="1:16" ht="72" x14ac:dyDescent="0.3">
      <c r="C51" s="7"/>
      <c r="E51" s="9">
        <v>19</v>
      </c>
      <c r="F51" s="76" t="s">
        <v>463</v>
      </c>
      <c r="G51" s="9" t="s">
        <v>291</v>
      </c>
      <c r="H51" s="183" t="s">
        <v>359</v>
      </c>
      <c r="I51" s="184"/>
      <c r="J51" s="185"/>
      <c r="K51" s="9">
        <v>45</v>
      </c>
      <c r="L51" s="76" t="s">
        <v>498</v>
      </c>
      <c r="M51" s="9" t="s">
        <v>291</v>
      </c>
      <c r="N51" s="183" t="s">
        <v>384</v>
      </c>
      <c r="O51" s="184"/>
      <c r="P51" s="185"/>
    </row>
    <row r="52" spans="1:16" ht="72" x14ac:dyDescent="0.3">
      <c r="C52" s="7"/>
      <c r="E52" s="9">
        <v>20</v>
      </c>
      <c r="F52" s="76" t="s">
        <v>546</v>
      </c>
      <c r="G52" s="9" t="s">
        <v>291</v>
      </c>
      <c r="H52" s="183" t="s">
        <v>359</v>
      </c>
      <c r="I52" s="184"/>
      <c r="J52" s="185"/>
      <c r="K52" s="9">
        <v>46</v>
      </c>
      <c r="L52" s="76" t="s">
        <v>499</v>
      </c>
      <c r="M52" s="9" t="s">
        <v>291</v>
      </c>
      <c r="N52" s="183" t="s">
        <v>384</v>
      </c>
      <c r="O52" s="184"/>
      <c r="P52" s="185"/>
    </row>
    <row r="53" spans="1:16" ht="101.25" customHeight="1" x14ac:dyDescent="0.3">
      <c r="C53" s="7"/>
      <c r="D53" s="7"/>
      <c r="E53" s="9">
        <v>21</v>
      </c>
      <c r="F53" s="76" t="s">
        <v>547</v>
      </c>
      <c r="G53" s="9" t="s">
        <v>291</v>
      </c>
      <c r="H53" s="183" t="s">
        <v>354</v>
      </c>
      <c r="I53" s="184"/>
      <c r="J53" s="185"/>
      <c r="K53" s="9">
        <v>47</v>
      </c>
      <c r="L53" s="76" t="s">
        <v>568</v>
      </c>
      <c r="M53" s="9" t="s">
        <v>291</v>
      </c>
      <c r="N53" s="183" t="s">
        <v>384</v>
      </c>
      <c r="O53" s="184"/>
      <c r="P53" s="185"/>
    </row>
    <row r="54" spans="1:16" ht="129.6" x14ac:dyDescent="0.3">
      <c r="C54" s="7"/>
      <c r="D54" s="7"/>
      <c r="E54" s="9">
        <v>22</v>
      </c>
      <c r="F54" s="76" t="s">
        <v>548</v>
      </c>
      <c r="G54" s="9" t="s">
        <v>291</v>
      </c>
      <c r="H54" s="183" t="s">
        <v>354</v>
      </c>
      <c r="I54" s="184"/>
      <c r="J54" s="185"/>
      <c r="K54" s="9">
        <v>48</v>
      </c>
      <c r="L54" s="76" t="s">
        <v>569</v>
      </c>
      <c r="M54" s="9" t="s">
        <v>291</v>
      </c>
      <c r="N54" s="183" t="s">
        <v>391</v>
      </c>
      <c r="O54" s="184"/>
      <c r="P54" s="185"/>
    </row>
    <row r="55" spans="1:16" ht="129.6" x14ac:dyDescent="0.3">
      <c r="C55" s="7"/>
      <c r="D55" s="7"/>
      <c r="E55" s="9">
        <v>23</v>
      </c>
      <c r="F55" s="76" t="s">
        <v>549</v>
      </c>
      <c r="G55" s="9" t="s">
        <v>291</v>
      </c>
      <c r="H55" s="183" t="s">
        <v>354</v>
      </c>
      <c r="I55" s="184"/>
      <c r="J55" s="185"/>
      <c r="K55" s="9">
        <v>49</v>
      </c>
      <c r="L55" s="76" t="s">
        <v>570</v>
      </c>
      <c r="M55" s="9" t="s">
        <v>291</v>
      </c>
      <c r="N55" s="183" t="s">
        <v>391</v>
      </c>
      <c r="O55" s="184"/>
      <c r="P55" s="185"/>
    </row>
    <row r="56" spans="1:16" ht="144" x14ac:dyDescent="0.3">
      <c r="C56" s="7"/>
      <c r="D56" s="7"/>
      <c r="E56" s="9">
        <v>24</v>
      </c>
      <c r="F56" s="76" t="s">
        <v>467</v>
      </c>
      <c r="G56" s="9" t="s">
        <v>291</v>
      </c>
      <c r="H56" s="183" t="s">
        <v>354</v>
      </c>
      <c r="I56" s="184"/>
      <c r="J56" s="185"/>
      <c r="K56" s="9">
        <v>50</v>
      </c>
      <c r="L56" s="76" t="s">
        <v>571</v>
      </c>
      <c r="M56" s="9" t="s">
        <v>291</v>
      </c>
      <c r="N56" s="183" t="s">
        <v>391</v>
      </c>
      <c r="O56" s="184"/>
      <c r="P56" s="185"/>
    </row>
    <row r="57" spans="1:16" ht="115.2" x14ac:dyDescent="0.3">
      <c r="C57" s="7"/>
      <c r="D57" s="7"/>
      <c r="E57" s="9">
        <v>25</v>
      </c>
      <c r="F57" s="76" t="s">
        <v>468</v>
      </c>
      <c r="G57" s="9" t="s">
        <v>291</v>
      </c>
      <c r="H57" s="183" t="s">
        <v>354</v>
      </c>
      <c r="I57" s="184"/>
      <c r="J57" s="185"/>
      <c r="K57" s="9">
        <v>51</v>
      </c>
      <c r="L57" s="76" t="s">
        <v>572</v>
      </c>
      <c r="M57" s="9" t="s">
        <v>291</v>
      </c>
      <c r="N57" s="183" t="s">
        <v>391</v>
      </c>
      <c r="O57" s="184"/>
      <c r="P57" s="185"/>
    </row>
    <row r="58" spans="1:16" ht="129.6" x14ac:dyDescent="0.3">
      <c r="C58" s="7"/>
      <c r="D58" s="7"/>
      <c r="E58" s="9">
        <v>26</v>
      </c>
      <c r="F58" s="68" t="s">
        <v>550</v>
      </c>
      <c r="G58" s="9" t="s">
        <v>19</v>
      </c>
      <c r="H58" s="167" t="s">
        <v>551</v>
      </c>
      <c r="I58" s="167"/>
      <c r="J58" s="167"/>
      <c r="K58" s="9">
        <v>52</v>
      </c>
      <c r="L58" s="76" t="s">
        <v>573</v>
      </c>
      <c r="M58" s="9" t="s">
        <v>291</v>
      </c>
      <c r="N58" s="183" t="s">
        <v>391</v>
      </c>
      <c r="O58" s="184"/>
      <c r="P58" s="185"/>
    </row>
    <row r="59" spans="1:16" x14ac:dyDescent="0.3">
      <c r="C59" s="7"/>
      <c r="D59" s="48"/>
      <c r="F59" s="48"/>
      <c r="H59" s="6"/>
      <c r="I59" s="6"/>
      <c r="J59" s="6"/>
    </row>
    <row r="60" spans="1:16" ht="15.6" x14ac:dyDescent="0.3">
      <c r="A60" s="56" t="s">
        <v>1024</v>
      </c>
      <c r="B60" s="57"/>
      <c r="C60" s="57"/>
      <c r="D60" s="57"/>
      <c r="E60" s="57"/>
      <c r="F60" s="57"/>
      <c r="G60" s="57"/>
      <c r="H60" s="57"/>
      <c r="I60" s="57"/>
      <c r="J60" s="57"/>
      <c r="K60" s="57"/>
      <c r="L60" s="57"/>
      <c r="M60" s="58"/>
    </row>
    <row r="61" spans="1:16" x14ac:dyDescent="0.3">
      <c r="A61" s="19" t="s">
        <v>15</v>
      </c>
      <c r="B61" s="19" t="s">
        <v>1025</v>
      </c>
      <c r="C61" s="157" t="s">
        <v>1026</v>
      </c>
      <c r="D61" s="157"/>
      <c r="E61" s="157" t="s">
        <v>1027</v>
      </c>
      <c r="F61" s="157"/>
      <c r="G61" s="157" t="s">
        <v>1028</v>
      </c>
      <c r="H61" s="157"/>
      <c r="I61" s="19" t="s">
        <v>1029</v>
      </c>
      <c r="J61" s="19" t="s">
        <v>1030</v>
      </c>
      <c r="K61" s="157" t="s">
        <v>1031</v>
      </c>
      <c r="L61" s="157"/>
      <c r="M61" s="19" t="s">
        <v>1032</v>
      </c>
    </row>
    <row r="62" spans="1:16" ht="125.25" customHeight="1" x14ac:dyDescent="0.3">
      <c r="A62" s="9">
        <v>1</v>
      </c>
      <c r="B62" s="9" t="s">
        <v>1199</v>
      </c>
      <c r="C62" s="162" t="s">
        <v>1034</v>
      </c>
      <c r="D62" s="163"/>
      <c r="E62" s="178" t="s">
        <v>1046</v>
      </c>
      <c r="F62" s="163"/>
      <c r="G62" s="178" t="s">
        <v>1036</v>
      </c>
      <c r="H62" s="179"/>
      <c r="I62" s="73" t="s">
        <v>1037</v>
      </c>
      <c r="J62" s="73" t="s">
        <v>1038</v>
      </c>
      <c r="K62" s="180" t="s">
        <v>1049</v>
      </c>
      <c r="L62" s="163"/>
      <c r="M62" s="69" t="s">
        <v>1040</v>
      </c>
    </row>
    <row r="63" spans="1:16" ht="126" customHeight="1" x14ac:dyDescent="0.3">
      <c r="A63" s="9">
        <v>2</v>
      </c>
      <c r="B63" s="33" t="s">
        <v>1199</v>
      </c>
      <c r="C63" s="162" t="s">
        <v>1034</v>
      </c>
      <c r="D63" s="163"/>
      <c r="E63" s="178" t="s">
        <v>1046</v>
      </c>
      <c r="F63" s="163"/>
      <c r="G63" s="178" t="s">
        <v>1036</v>
      </c>
      <c r="H63" s="179"/>
      <c r="I63" s="73" t="s">
        <v>1037</v>
      </c>
      <c r="J63" s="73" t="s">
        <v>1038</v>
      </c>
      <c r="K63" s="180" t="s">
        <v>1049</v>
      </c>
      <c r="L63" s="163"/>
      <c r="M63" s="69" t="s">
        <v>1040</v>
      </c>
    </row>
    <row r="65" spans="1:12" ht="15.6" x14ac:dyDescent="0.3">
      <c r="A65" s="27" t="s">
        <v>1164</v>
      </c>
      <c r="B65" s="28"/>
      <c r="C65" s="186"/>
      <c r="D65" s="187"/>
    </row>
    <row r="66" spans="1:12" x14ac:dyDescent="0.3">
      <c r="A66" s="19" t="s">
        <v>15</v>
      </c>
      <c r="B66" s="19" t="s">
        <v>301</v>
      </c>
      <c r="C66" s="157" t="s">
        <v>1165</v>
      </c>
      <c r="D66" s="157"/>
    </row>
    <row r="67" spans="1:12" ht="57.75" customHeight="1" x14ac:dyDescent="0.3">
      <c r="A67" s="9">
        <v>1</v>
      </c>
      <c r="B67" s="9" t="s">
        <v>1166</v>
      </c>
      <c r="C67" s="165" t="s">
        <v>1200</v>
      </c>
      <c r="D67" s="165"/>
    </row>
    <row r="69" spans="1:12" ht="21" x14ac:dyDescent="0.3">
      <c r="A69" s="30" t="s">
        <v>1054</v>
      </c>
      <c r="B69" s="31"/>
      <c r="C69" s="31"/>
      <c r="D69" s="31"/>
      <c r="E69" s="31"/>
      <c r="F69" s="31"/>
      <c r="G69" s="31"/>
      <c r="H69" s="31"/>
      <c r="I69" s="31"/>
      <c r="J69" s="31"/>
      <c r="K69" s="31"/>
      <c r="L69" s="31"/>
    </row>
    <row r="70" spans="1:12" ht="15.6" x14ac:dyDescent="0.3">
      <c r="A70" s="22" t="s">
        <v>1055</v>
      </c>
      <c r="B70" s="23"/>
      <c r="C70" s="23"/>
      <c r="D70" s="24"/>
      <c r="F70" s="84" t="s">
        <v>1056</v>
      </c>
    </row>
    <row r="71" spans="1:12" ht="28.8" x14ac:dyDescent="0.3">
      <c r="A71" s="62" t="s">
        <v>15</v>
      </c>
      <c r="B71" s="62" t="s">
        <v>1058</v>
      </c>
      <c r="C71" s="166" t="s">
        <v>1059</v>
      </c>
      <c r="D71" s="166"/>
      <c r="F71" s="16" t="s">
        <v>175</v>
      </c>
    </row>
    <row r="72" spans="1:12" ht="43.2" x14ac:dyDescent="0.3">
      <c r="A72" s="165">
        <v>1</v>
      </c>
      <c r="B72" s="165" t="s">
        <v>1201</v>
      </c>
      <c r="C72" s="8" t="s">
        <v>1169</v>
      </c>
      <c r="D72" s="9" t="s">
        <v>1170</v>
      </c>
      <c r="F72" s="16" t="s">
        <v>46</v>
      </c>
    </row>
    <row r="73" spans="1:12" x14ac:dyDescent="0.3">
      <c r="A73" s="165"/>
      <c r="B73" s="165"/>
      <c r="C73" s="8" t="s">
        <v>1171</v>
      </c>
      <c r="D73" s="9" t="s">
        <v>1172</v>
      </c>
      <c r="F73" s="16" t="s">
        <v>107</v>
      </c>
    </row>
    <row r="74" spans="1:12" ht="72" x14ac:dyDescent="0.3">
      <c r="A74" s="165">
        <v>2</v>
      </c>
      <c r="B74" s="165" t="s">
        <v>1067</v>
      </c>
      <c r="C74" s="8" t="s">
        <v>1068</v>
      </c>
      <c r="D74" s="9" t="s">
        <v>1069</v>
      </c>
      <c r="F74" s="16" t="s">
        <v>33</v>
      </c>
    </row>
    <row r="75" spans="1:12" x14ac:dyDescent="0.3">
      <c r="A75" s="165"/>
      <c r="B75" s="165"/>
      <c r="C75" s="8" t="s">
        <v>1063</v>
      </c>
      <c r="D75" s="9" t="s">
        <v>1064</v>
      </c>
      <c r="F75" s="16" t="s">
        <v>110</v>
      </c>
    </row>
    <row r="76" spans="1:12" ht="43.2" x14ac:dyDescent="0.3">
      <c r="A76" s="165">
        <v>3</v>
      </c>
      <c r="B76" s="165" t="s">
        <v>1093</v>
      </c>
      <c r="C76" s="8" t="s">
        <v>1169</v>
      </c>
      <c r="D76" s="9" t="s">
        <v>1170</v>
      </c>
      <c r="F76" s="16" t="s">
        <v>178</v>
      </c>
    </row>
    <row r="77" spans="1:12" x14ac:dyDescent="0.3">
      <c r="A77" s="165"/>
      <c r="B77" s="165"/>
      <c r="C77" s="8" t="s">
        <v>1063</v>
      </c>
      <c r="D77" s="9" t="s">
        <v>1064</v>
      </c>
      <c r="F77" s="16" t="s">
        <v>114</v>
      </c>
    </row>
    <row r="78" spans="1:12" x14ac:dyDescent="0.3">
      <c r="A78" s="9">
        <v>4</v>
      </c>
      <c r="B78" s="9" t="s">
        <v>1099</v>
      </c>
      <c r="C78" s="8" t="s">
        <v>1063</v>
      </c>
      <c r="D78" s="9" t="s">
        <v>1064</v>
      </c>
      <c r="F78" s="16" t="s">
        <v>123</v>
      </c>
    </row>
    <row r="79" spans="1:12" ht="43.2" x14ac:dyDescent="0.3">
      <c r="A79" s="165">
        <v>5</v>
      </c>
      <c r="B79" s="165" t="s">
        <v>1104</v>
      </c>
      <c r="C79" s="8" t="s">
        <v>1169</v>
      </c>
      <c r="D79" s="9" t="s">
        <v>1170</v>
      </c>
      <c r="F79" s="16" t="s">
        <v>181</v>
      </c>
    </row>
    <row r="80" spans="1:12" ht="28.8" x14ac:dyDescent="0.3">
      <c r="A80" s="165"/>
      <c r="B80" s="165"/>
      <c r="C80" s="8" t="s">
        <v>1068</v>
      </c>
      <c r="D80" s="9" t="s">
        <v>1202</v>
      </c>
      <c r="F80" s="16" t="s">
        <v>135</v>
      </c>
    </row>
    <row r="81" spans="1:6" x14ac:dyDescent="0.3">
      <c r="A81" s="165"/>
      <c r="B81" s="165"/>
      <c r="C81" s="8" t="s">
        <v>1063</v>
      </c>
      <c r="D81" s="9" t="s">
        <v>1064</v>
      </c>
      <c r="F81" s="16" t="s">
        <v>143</v>
      </c>
    </row>
    <row r="82" spans="1:6" ht="43.2" x14ac:dyDescent="0.3">
      <c r="A82" s="165">
        <v>6</v>
      </c>
      <c r="B82" s="165" t="s">
        <v>1109</v>
      </c>
      <c r="C82" s="8" t="s">
        <v>1169</v>
      </c>
      <c r="D82" s="9" t="s">
        <v>1170</v>
      </c>
      <c r="F82" s="16" t="s">
        <v>184</v>
      </c>
    </row>
    <row r="83" spans="1:6" ht="72" x14ac:dyDescent="0.3">
      <c r="A83" s="165"/>
      <c r="B83" s="165"/>
      <c r="C83" s="8" t="s">
        <v>1068</v>
      </c>
      <c r="D83" s="9" t="s">
        <v>1176</v>
      </c>
      <c r="F83" s="59" t="s">
        <v>86</v>
      </c>
    </row>
    <row r="84" spans="1:6" x14ac:dyDescent="0.3">
      <c r="A84" s="165"/>
      <c r="B84" s="165"/>
      <c r="C84" s="8" t="s">
        <v>1063</v>
      </c>
      <c r="D84" s="9" t="s">
        <v>1064</v>
      </c>
      <c r="F84" s="16" t="s">
        <v>89</v>
      </c>
    </row>
    <row r="85" spans="1:6" ht="43.2" x14ac:dyDescent="0.3">
      <c r="A85" s="165">
        <v>7</v>
      </c>
      <c r="B85" s="165" t="s">
        <v>1203</v>
      </c>
      <c r="C85" s="8" t="s">
        <v>1068</v>
      </c>
      <c r="D85" s="9" t="s">
        <v>1204</v>
      </c>
      <c r="F85" s="16" t="s">
        <v>38</v>
      </c>
    </row>
    <row r="86" spans="1:6" x14ac:dyDescent="0.3">
      <c r="A86" s="165"/>
      <c r="B86" s="165"/>
      <c r="C86" s="8" t="s">
        <v>1063</v>
      </c>
      <c r="D86" s="9" t="s">
        <v>1064</v>
      </c>
      <c r="F86" s="16" t="s">
        <v>95</v>
      </c>
    </row>
    <row r="87" spans="1:6" ht="43.2" x14ac:dyDescent="0.3">
      <c r="A87" s="165">
        <v>8</v>
      </c>
      <c r="B87" s="165" t="s">
        <v>1205</v>
      </c>
      <c r="C87" s="8" t="s">
        <v>1169</v>
      </c>
      <c r="D87" s="9" t="s">
        <v>1170</v>
      </c>
      <c r="F87" s="16" t="s">
        <v>82</v>
      </c>
    </row>
    <row r="88" spans="1:6" x14ac:dyDescent="0.3">
      <c r="A88" s="165"/>
      <c r="B88" s="165"/>
      <c r="C88" s="8" t="s">
        <v>1063</v>
      </c>
      <c r="D88" s="9" t="s">
        <v>1064</v>
      </c>
      <c r="F88" s="16" t="s">
        <v>153</v>
      </c>
    </row>
    <row r="89" spans="1:6" x14ac:dyDescent="0.3">
      <c r="C89" s="87"/>
      <c r="D89" s="7"/>
      <c r="F89" s="16" t="s">
        <v>100</v>
      </c>
    </row>
    <row r="90" spans="1:6" ht="15.6" x14ac:dyDescent="0.3">
      <c r="A90" s="27" t="s">
        <v>1119</v>
      </c>
      <c r="B90" s="28"/>
      <c r="C90" s="29"/>
      <c r="D90" s="7"/>
      <c r="F90" s="16" t="s">
        <v>41</v>
      </c>
    </row>
    <row r="91" spans="1:6" x14ac:dyDescent="0.3">
      <c r="A91" s="19" t="s">
        <v>1120</v>
      </c>
      <c r="B91" s="19" t="s">
        <v>1121</v>
      </c>
      <c r="C91" s="19" t="s">
        <v>18</v>
      </c>
      <c r="D91" s="7"/>
      <c r="F91" s="16" t="s">
        <v>159</v>
      </c>
    </row>
    <row r="92" spans="1:6" ht="86.4" x14ac:dyDescent="0.3">
      <c r="A92" s="9" t="s">
        <v>841</v>
      </c>
      <c r="B92" s="9" t="s">
        <v>842</v>
      </c>
      <c r="C92" s="9" t="s">
        <v>694</v>
      </c>
      <c r="D92" s="7"/>
      <c r="F92" s="59" t="s">
        <v>162</v>
      </c>
    </row>
    <row r="93" spans="1:6" x14ac:dyDescent="0.3">
      <c r="C93" s="7"/>
      <c r="D93" s="7"/>
      <c r="F93" s="16" t="s">
        <v>103</v>
      </c>
    </row>
    <row r="94" spans="1:6" ht="28.8" x14ac:dyDescent="0.3">
      <c r="C94" s="7"/>
      <c r="D94" s="7"/>
      <c r="F94" s="16" t="s">
        <v>206</v>
      </c>
    </row>
    <row r="95" spans="1:6" x14ac:dyDescent="0.3">
      <c r="C95" s="7"/>
      <c r="D95" s="7"/>
    </row>
    <row r="96" spans="1:6" ht="15.6" x14ac:dyDescent="0.3">
      <c r="A96" s="27" t="s">
        <v>1021</v>
      </c>
      <c r="B96" s="29"/>
      <c r="C96" s="7"/>
    </row>
    <row r="97" spans="1:6" x14ac:dyDescent="0.3">
      <c r="A97" s="65" t="s">
        <v>1060</v>
      </c>
      <c r="B97" s="65" t="b">
        <v>1</v>
      </c>
      <c r="C97" s="7"/>
      <c r="D97" s="7"/>
    </row>
    <row r="98" spans="1:6" x14ac:dyDescent="0.3">
      <c r="A98" s="9" t="s">
        <v>1065</v>
      </c>
      <c r="B98" s="9" t="b">
        <v>1</v>
      </c>
      <c r="C98" s="7"/>
      <c r="D98" s="7"/>
      <c r="F98" s="46"/>
    </row>
    <row r="99" spans="1:6" x14ac:dyDescent="0.3">
      <c r="A99" s="9" t="s">
        <v>1070</v>
      </c>
      <c r="B99" s="9" t="b">
        <v>1</v>
      </c>
      <c r="C99" s="7"/>
      <c r="D99" s="7"/>
      <c r="F99" s="46"/>
    </row>
    <row r="100" spans="1:6" x14ac:dyDescent="0.3">
      <c r="A100" s="9" t="s">
        <v>1073</v>
      </c>
      <c r="B100" s="9" t="b">
        <v>0</v>
      </c>
      <c r="C100" s="7"/>
      <c r="D100" s="7"/>
      <c r="F100" s="46"/>
    </row>
    <row r="101" spans="1:6" ht="28.8" x14ac:dyDescent="0.3">
      <c r="A101" s="9" t="s">
        <v>1077</v>
      </c>
      <c r="B101" s="9" t="s">
        <v>1023</v>
      </c>
      <c r="C101" s="7"/>
      <c r="D101" s="7"/>
      <c r="F101" s="46"/>
    </row>
    <row r="102" spans="1:6" x14ac:dyDescent="0.3">
      <c r="A102" s="9" t="s">
        <v>1080</v>
      </c>
      <c r="B102" s="115" t="s">
        <v>1081</v>
      </c>
      <c r="C102" s="7"/>
      <c r="D102" s="7"/>
      <c r="F102" s="46"/>
    </row>
    <row r="103" spans="1:6" x14ac:dyDescent="0.3">
      <c r="A103" s="9" t="s">
        <v>1083</v>
      </c>
      <c r="B103" s="116" t="s">
        <v>1084</v>
      </c>
      <c r="C103" s="7"/>
      <c r="D103" s="7"/>
      <c r="F103" s="46"/>
    </row>
    <row r="104" spans="1:6" x14ac:dyDescent="0.3">
      <c r="A104" s="9" t="s">
        <v>1089</v>
      </c>
      <c r="B104" s="116" t="s">
        <v>1090</v>
      </c>
      <c r="C104" s="7"/>
      <c r="D104" s="7"/>
    </row>
    <row r="105" spans="1:6" ht="28.8" x14ac:dyDescent="0.3">
      <c r="A105" s="9" t="s">
        <v>1022</v>
      </c>
      <c r="B105" s="115" t="s">
        <v>1023</v>
      </c>
      <c r="C105" s="7"/>
      <c r="D105" s="7"/>
    </row>
    <row r="106" spans="1:6" x14ac:dyDescent="0.3">
      <c r="A106" s="9" t="s">
        <v>1091</v>
      </c>
      <c r="B106" s="117" t="s">
        <v>1092</v>
      </c>
      <c r="C106" s="7"/>
      <c r="D106" s="7"/>
    </row>
    <row r="107" spans="1:6" x14ac:dyDescent="0.3">
      <c r="A107" s="9" t="s">
        <v>1094</v>
      </c>
      <c r="B107" s="115" t="s">
        <v>1095</v>
      </c>
      <c r="C107" s="7"/>
      <c r="D107" s="7"/>
    </row>
    <row r="108" spans="1:6" x14ac:dyDescent="0.3">
      <c r="A108" s="9" t="s">
        <v>1095</v>
      </c>
      <c r="B108" s="115" t="s">
        <v>1096</v>
      </c>
      <c r="C108" s="7"/>
      <c r="D108" s="7"/>
    </row>
    <row r="109" spans="1:6" x14ac:dyDescent="0.3">
      <c r="A109" s="9" t="s">
        <v>1097</v>
      </c>
      <c r="B109" s="116" t="s">
        <v>1098</v>
      </c>
      <c r="C109" s="7"/>
      <c r="D109" s="7"/>
    </row>
    <row r="110" spans="1:6" ht="28.8" x14ac:dyDescent="0.3">
      <c r="A110" s="9" t="s">
        <v>1100</v>
      </c>
      <c r="B110" s="9" t="s">
        <v>1101</v>
      </c>
      <c r="C110" s="7"/>
      <c r="D110" s="7"/>
    </row>
    <row r="111" spans="1:6" ht="43.2" x14ac:dyDescent="0.3">
      <c r="A111" s="9" t="s">
        <v>1102</v>
      </c>
      <c r="B111" s="9" t="s">
        <v>1103</v>
      </c>
      <c r="C111" s="7"/>
      <c r="D111" s="7"/>
    </row>
    <row r="112" spans="1:6" x14ac:dyDescent="0.3">
      <c r="A112" s="9" t="s">
        <v>1105</v>
      </c>
      <c r="B112" s="9" t="s">
        <v>1106</v>
      </c>
      <c r="C112" s="7"/>
      <c r="D112" s="7"/>
    </row>
    <row r="113" spans="1:5" x14ac:dyDescent="0.3">
      <c r="A113" s="9" t="s">
        <v>1108</v>
      </c>
      <c r="B113" s="9">
        <v>2048</v>
      </c>
      <c r="C113" s="7"/>
      <c r="D113" s="7"/>
    </row>
    <row r="114" spans="1:5" ht="28.8" x14ac:dyDescent="0.3">
      <c r="A114" s="33" t="s">
        <v>1110</v>
      </c>
      <c r="B114" s="33" t="s">
        <v>1111</v>
      </c>
      <c r="C114" s="7"/>
      <c r="D114" s="7"/>
    </row>
    <row r="115" spans="1:5" x14ac:dyDescent="0.3">
      <c r="A115" s="38" t="s">
        <v>1112</v>
      </c>
      <c r="B115" s="40"/>
      <c r="C115" s="7"/>
      <c r="D115" s="7"/>
    </row>
    <row r="116" spans="1:5" x14ac:dyDescent="0.3">
      <c r="C116" s="7"/>
      <c r="D116" s="7"/>
    </row>
    <row r="117" spans="1:5" x14ac:dyDescent="0.3">
      <c r="C117" s="7"/>
      <c r="D117" s="7"/>
    </row>
    <row r="118" spans="1:5" ht="15.6" x14ac:dyDescent="0.3">
      <c r="A118" s="27" t="s">
        <v>304</v>
      </c>
      <c r="B118" s="28"/>
      <c r="C118" s="28"/>
      <c r="D118" s="28"/>
      <c r="E118" s="29"/>
    </row>
    <row r="119" spans="1:5" x14ac:dyDescent="0.3">
      <c r="A119" s="130" t="s">
        <v>1206</v>
      </c>
      <c r="B119" s="131" t="s">
        <v>1207</v>
      </c>
      <c r="C119" s="132" t="s">
        <v>1208</v>
      </c>
      <c r="D119" s="133" t="s">
        <v>1209</v>
      </c>
      <c r="E119" s="87" t="s">
        <v>1210</v>
      </c>
    </row>
    <row r="120" spans="1:5" x14ac:dyDescent="0.3">
      <c r="A120" s="127">
        <v>2</v>
      </c>
      <c r="B120" s="127">
        <v>9</v>
      </c>
      <c r="C120" s="127">
        <v>2</v>
      </c>
      <c r="D120" s="127">
        <v>2</v>
      </c>
      <c r="E120" s="8">
        <v>0</v>
      </c>
    </row>
    <row r="121" spans="1:5" x14ac:dyDescent="0.3">
      <c r="A121" s="33" t="s">
        <v>1211</v>
      </c>
      <c r="B121" s="33" t="s">
        <v>1212</v>
      </c>
      <c r="C121" s="33" t="s">
        <v>1213</v>
      </c>
      <c r="D121" s="33" t="s">
        <v>1214</v>
      </c>
      <c r="E121" s="33"/>
    </row>
    <row r="122" spans="1:5" ht="86.4" x14ac:dyDescent="0.3">
      <c r="A122" s="9">
        <v>1</v>
      </c>
      <c r="B122" s="9" t="s">
        <v>321</v>
      </c>
      <c r="C122" s="124" t="s">
        <v>322</v>
      </c>
      <c r="D122" s="118" t="s">
        <v>1215</v>
      </c>
      <c r="E122" s="9"/>
    </row>
    <row r="123" spans="1:5" ht="86.4" x14ac:dyDescent="0.3">
      <c r="A123" s="9">
        <v>2</v>
      </c>
      <c r="B123" s="9" t="s">
        <v>317</v>
      </c>
      <c r="C123" s="124" t="s">
        <v>322</v>
      </c>
      <c r="D123" s="118" t="s">
        <v>1216</v>
      </c>
      <c r="E123" s="9"/>
    </row>
    <row r="124" spans="1:5" ht="28.8" x14ac:dyDescent="0.3">
      <c r="A124" s="9">
        <v>3</v>
      </c>
      <c r="B124" s="9" t="s">
        <v>323</v>
      </c>
      <c r="C124" s="129" t="s">
        <v>324</v>
      </c>
      <c r="D124" s="12" t="s">
        <v>1217</v>
      </c>
      <c r="E124" s="9"/>
    </row>
    <row r="125" spans="1:5" ht="86.4" x14ac:dyDescent="0.3">
      <c r="A125" s="9">
        <v>4</v>
      </c>
      <c r="B125" s="9" t="s">
        <v>325</v>
      </c>
      <c r="C125" s="124" t="s">
        <v>322</v>
      </c>
      <c r="D125" s="12" t="s">
        <v>1218</v>
      </c>
      <c r="E125" s="9"/>
    </row>
    <row r="126" spans="1:5" ht="72" x14ac:dyDescent="0.3">
      <c r="A126" s="9">
        <v>5</v>
      </c>
      <c r="B126" s="9" t="s">
        <v>312</v>
      </c>
      <c r="C126" s="129" t="s">
        <v>324</v>
      </c>
      <c r="D126" s="12" t="s">
        <v>1219</v>
      </c>
      <c r="E126" s="9"/>
    </row>
    <row r="127" spans="1:5" ht="100.8" x14ac:dyDescent="0.3">
      <c r="A127" s="9">
        <v>6</v>
      </c>
      <c r="B127" s="9" t="s">
        <v>308</v>
      </c>
      <c r="C127" s="124" t="s">
        <v>322</v>
      </c>
      <c r="D127" s="12" t="s">
        <v>1220</v>
      </c>
      <c r="E127" s="9"/>
    </row>
    <row r="128" spans="1:5" ht="100.8" x14ac:dyDescent="0.3">
      <c r="A128" s="9">
        <v>7</v>
      </c>
      <c r="B128" s="9" t="s">
        <v>310</v>
      </c>
      <c r="C128" s="124" t="s">
        <v>322</v>
      </c>
      <c r="D128" s="118" t="s">
        <v>1221</v>
      </c>
      <c r="E128" s="9"/>
    </row>
    <row r="129" spans="1:12" ht="28.8" x14ac:dyDescent="0.3">
      <c r="A129" s="9">
        <v>8</v>
      </c>
      <c r="B129" s="9" t="s">
        <v>326</v>
      </c>
      <c r="C129" s="134" t="s">
        <v>327</v>
      </c>
      <c r="D129" s="12" t="s">
        <v>1222</v>
      </c>
      <c r="E129" s="9"/>
    </row>
    <row r="130" spans="1:12" ht="86.4" x14ac:dyDescent="0.3">
      <c r="A130" s="9">
        <v>9</v>
      </c>
      <c r="B130" s="9" t="s">
        <v>328</v>
      </c>
      <c r="C130" s="124" t="s">
        <v>322</v>
      </c>
      <c r="D130" s="119" t="s">
        <v>1223</v>
      </c>
      <c r="E130" s="9"/>
    </row>
    <row r="131" spans="1:12" ht="86.4" x14ac:dyDescent="0.3">
      <c r="A131" s="9">
        <v>10</v>
      </c>
      <c r="B131" s="9" t="s">
        <v>306</v>
      </c>
      <c r="C131" s="124" t="s">
        <v>322</v>
      </c>
      <c r="D131" s="119" t="s">
        <v>1224</v>
      </c>
      <c r="E131" s="9"/>
    </row>
    <row r="132" spans="1:12" ht="86.4" x14ac:dyDescent="0.3">
      <c r="A132" s="9">
        <v>11</v>
      </c>
      <c r="B132" s="9" t="s">
        <v>329</v>
      </c>
      <c r="C132" s="124" t="s">
        <v>322</v>
      </c>
      <c r="D132" s="12" t="s">
        <v>1225</v>
      </c>
      <c r="E132" s="9"/>
    </row>
    <row r="133" spans="1:12" ht="43.2" x14ac:dyDescent="0.3">
      <c r="A133" s="9">
        <v>12</v>
      </c>
      <c r="B133" s="9" t="s">
        <v>330</v>
      </c>
      <c r="C133" s="124" t="s">
        <v>322</v>
      </c>
      <c r="D133" s="119" t="s">
        <v>1226</v>
      </c>
      <c r="E133" s="9"/>
    </row>
    <row r="134" spans="1:12" ht="115.2" x14ac:dyDescent="0.3">
      <c r="A134" s="33">
        <v>13</v>
      </c>
      <c r="B134" s="33" t="s">
        <v>318</v>
      </c>
      <c r="C134" s="125" t="s">
        <v>331</v>
      </c>
      <c r="D134" s="120" t="s">
        <v>1227</v>
      </c>
      <c r="E134" s="100"/>
    </row>
    <row r="135" spans="1:12" ht="28.8" x14ac:dyDescent="0.3">
      <c r="A135" s="9">
        <v>14</v>
      </c>
      <c r="B135" s="9" t="s">
        <v>311</v>
      </c>
      <c r="C135" s="128" t="s">
        <v>327</v>
      </c>
      <c r="D135" s="119" t="s">
        <v>1228</v>
      </c>
      <c r="E135" s="9"/>
    </row>
    <row r="136" spans="1:12" ht="86.4" x14ac:dyDescent="0.3">
      <c r="A136" s="9">
        <v>15</v>
      </c>
      <c r="B136" s="9" t="s">
        <v>332</v>
      </c>
      <c r="C136" s="125" t="s">
        <v>331</v>
      </c>
      <c r="D136" s="119" t="s">
        <v>1218</v>
      </c>
      <c r="E136" s="9"/>
    </row>
    <row r="137" spans="1:12" x14ac:dyDescent="0.3">
      <c r="C137" s="7"/>
    </row>
    <row r="138" spans="1:12" ht="18" x14ac:dyDescent="0.3">
      <c r="A138" s="137" t="s">
        <v>1122</v>
      </c>
      <c r="B138" s="136"/>
      <c r="C138" s="136"/>
      <c r="D138" s="136"/>
      <c r="E138" s="136"/>
      <c r="F138" s="136"/>
      <c r="G138" s="136"/>
      <c r="H138" s="136"/>
      <c r="I138" s="136"/>
      <c r="J138" s="136"/>
      <c r="K138" s="136"/>
      <c r="L138" s="136"/>
    </row>
    <row r="139" spans="1:12" x14ac:dyDescent="0.3">
      <c r="C139" s="7"/>
      <c r="D139" s="7"/>
    </row>
    <row r="140" spans="1:12" ht="57.6" x14ac:dyDescent="0.3">
      <c r="A140" s="11" t="s">
        <v>1123</v>
      </c>
      <c r="B140" s="68" t="s">
        <v>1229</v>
      </c>
      <c r="C140" s="7"/>
      <c r="D140" s="7"/>
    </row>
    <row r="141" spans="1:12" ht="316.8" x14ac:dyDescent="0.3">
      <c r="A141" s="11" t="s">
        <v>1125</v>
      </c>
      <c r="B141" s="16" t="s">
        <v>1230</v>
      </c>
      <c r="C141" s="7"/>
      <c r="D141" s="7"/>
    </row>
    <row r="142" spans="1:12" x14ac:dyDescent="0.3">
      <c r="A142" s="11" t="s">
        <v>1231</v>
      </c>
      <c r="B142" s="16" t="s">
        <v>1181</v>
      </c>
      <c r="C142" s="7"/>
      <c r="D142" s="7"/>
    </row>
    <row r="143" spans="1:12" x14ac:dyDescent="0.3">
      <c r="A143" s="6"/>
      <c r="B143" s="6"/>
    </row>
  </sheetData>
  <sortState xmlns:xlrd2="http://schemas.microsoft.com/office/spreadsheetml/2017/richdata2" ref="F71:F94">
    <sortCondition ref="F71:F94"/>
  </sortState>
  <mergeCells count="104">
    <mergeCell ref="A72:A73"/>
    <mergeCell ref="B74:B75"/>
    <mergeCell ref="A74:A75"/>
    <mergeCell ref="B76:B77"/>
    <mergeCell ref="A76:A77"/>
    <mergeCell ref="B85:B86"/>
    <mergeCell ref="A85:A86"/>
    <mergeCell ref="A87:A88"/>
    <mergeCell ref="B87:B88"/>
    <mergeCell ref="B79:B81"/>
    <mergeCell ref="A79:A81"/>
    <mergeCell ref="B82:B84"/>
    <mergeCell ref="A82:A84"/>
    <mergeCell ref="C63:D63"/>
    <mergeCell ref="E63:F63"/>
    <mergeCell ref="G63:H63"/>
    <mergeCell ref="K63:L63"/>
    <mergeCell ref="C71:D71"/>
    <mergeCell ref="C66:D66"/>
    <mergeCell ref="C67:D67"/>
    <mergeCell ref="C65:D65"/>
    <mergeCell ref="B72:B73"/>
    <mergeCell ref="T32:V32"/>
    <mergeCell ref="C61:D61"/>
    <mergeCell ref="E61:F61"/>
    <mergeCell ref="G61:H61"/>
    <mergeCell ref="K61:L61"/>
    <mergeCell ref="H58:J58"/>
    <mergeCell ref="C62:D62"/>
    <mergeCell ref="E62:F62"/>
    <mergeCell ref="G62:H62"/>
    <mergeCell ref="K62:L62"/>
    <mergeCell ref="H50:J50"/>
    <mergeCell ref="H51:J51"/>
    <mergeCell ref="B32:C32"/>
    <mergeCell ref="H32:J32"/>
    <mergeCell ref="N32:P32"/>
    <mergeCell ref="H33:J33"/>
    <mergeCell ref="H45:J45"/>
    <mergeCell ref="H46:J46"/>
    <mergeCell ref="H47:J47"/>
    <mergeCell ref="H48:J48"/>
    <mergeCell ref="H49:J49"/>
    <mergeCell ref="H38:J38"/>
    <mergeCell ref="H39:J39"/>
    <mergeCell ref="H40:J40"/>
    <mergeCell ref="H52:J52"/>
    <mergeCell ref="H53:J53"/>
    <mergeCell ref="C2:C13"/>
    <mergeCell ref="D2:D13"/>
    <mergeCell ref="C15:C23"/>
    <mergeCell ref="D15:D23"/>
    <mergeCell ref="F18:G18"/>
    <mergeCell ref="B27:R27"/>
    <mergeCell ref="B28:R28"/>
    <mergeCell ref="B26:R26"/>
    <mergeCell ref="B25:R25"/>
    <mergeCell ref="H54:J54"/>
    <mergeCell ref="H55:J55"/>
    <mergeCell ref="H56:J56"/>
    <mergeCell ref="H34:J34"/>
    <mergeCell ref="H35:J35"/>
    <mergeCell ref="H36:J36"/>
    <mergeCell ref="H37:J37"/>
    <mergeCell ref="N57:P57"/>
    <mergeCell ref="N58:P58"/>
    <mergeCell ref="N55:P55"/>
    <mergeCell ref="N56:P56"/>
    <mergeCell ref="H41:J41"/>
    <mergeCell ref="H42:J42"/>
    <mergeCell ref="H43:J43"/>
    <mergeCell ref="H44:J44"/>
    <mergeCell ref="H57:J57"/>
    <mergeCell ref="N34:P34"/>
    <mergeCell ref="N35:P35"/>
    <mergeCell ref="N36:P36"/>
    <mergeCell ref="N37:P37"/>
    <mergeCell ref="N38:P38"/>
    <mergeCell ref="N39:P39"/>
    <mergeCell ref="N40:P40"/>
    <mergeCell ref="N41:P41"/>
    <mergeCell ref="T33:V33"/>
    <mergeCell ref="T34:V34"/>
    <mergeCell ref="T35:V35"/>
    <mergeCell ref="T36:V36"/>
    <mergeCell ref="T37:V37"/>
    <mergeCell ref="T38:V38"/>
    <mergeCell ref="N52:P52"/>
    <mergeCell ref="N53:P53"/>
    <mergeCell ref="N54:P54"/>
    <mergeCell ref="N47:P47"/>
    <mergeCell ref="N48:P48"/>
    <mergeCell ref="N49:P49"/>
    <mergeCell ref="N50:P50"/>
    <mergeCell ref="N51:P51"/>
    <mergeCell ref="T39:V39"/>
    <mergeCell ref="T40:V40"/>
    <mergeCell ref="T41:V41"/>
    <mergeCell ref="N33:P33"/>
    <mergeCell ref="N42:P42"/>
    <mergeCell ref="N43:P43"/>
    <mergeCell ref="N44:P44"/>
    <mergeCell ref="N45:P45"/>
    <mergeCell ref="N46:P46"/>
  </mergeCells>
  <conditionalFormatting sqref="A41">
    <cfRule type="cellIs" dxfId="297" priority="242" operator="equal">
      <formula>"Info"</formula>
    </cfRule>
  </conditionalFormatting>
  <conditionalFormatting sqref="A42">
    <cfRule type="cellIs" dxfId="296" priority="241" operator="equal">
      <formula>"Warning"</formula>
    </cfRule>
  </conditionalFormatting>
  <conditionalFormatting sqref="A43">
    <cfRule type="cellIs" dxfId="295" priority="240" operator="equal">
      <formula>"High"</formula>
    </cfRule>
  </conditionalFormatting>
  <conditionalFormatting sqref="A119">
    <cfRule type="cellIs" dxfId="294" priority="14" operator="equal">
      <formula>"High"</formula>
    </cfRule>
  </conditionalFormatting>
  <conditionalFormatting sqref="B119">
    <cfRule type="cellIs" dxfId="293" priority="13" operator="equal">
      <formula>"Warning"</formula>
    </cfRule>
  </conditionalFormatting>
  <conditionalFormatting sqref="C35:C37">
    <cfRule type="cellIs" dxfId="292" priority="49" operator="equal">
      <formula>"Warning"</formula>
    </cfRule>
    <cfRule type="cellIs" dxfId="291" priority="47" operator="equal">
      <formula>"High"</formula>
    </cfRule>
    <cfRule type="cellIs" dxfId="290" priority="48" operator="equal">
      <formula>"Info"</formula>
    </cfRule>
  </conditionalFormatting>
  <conditionalFormatting sqref="C41">
    <cfRule type="cellIs" dxfId="289" priority="238" operator="equal">
      <formula>"Info"</formula>
    </cfRule>
  </conditionalFormatting>
  <conditionalFormatting sqref="C42">
    <cfRule type="cellIs" dxfId="288" priority="237" operator="equal">
      <formula>"Warning"</formula>
    </cfRule>
  </conditionalFormatting>
  <conditionalFormatting sqref="C43">
    <cfRule type="cellIs" dxfId="287" priority="236" operator="equal">
      <formula>"High"</formula>
    </cfRule>
  </conditionalFormatting>
  <conditionalFormatting sqref="C46">
    <cfRule type="cellIs" dxfId="286" priority="228" operator="equal">
      <formula>"Info"</formula>
    </cfRule>
    <cfRule type="cellIs" dxfId="285" priority="227" operator="equal">
      <formula>"Secure"</formula>
    </cfRule>
    <cfRule type="cellIs" dxfId="284" priority="226" operator="equal">
      <formula>"Warning"</formula>
    </cfRule>
    <cfRule type="cellIs" dxfId="283" priority="225" operator="equal">
      <formula>"High"</formula>
    </cfRule>
  </conditionalFormatting>
  <conditionalFormatting sqref="C92">
    <cfRule type="cellIs" dxfId="282" priority="224" operator="equal">
      <formula>"OK"</formula>
    </cfRule>
  </conditionalFormatting>
  <conditionalFormatting sqref="C119">
    <cfRule type="cellIs" dxfId="281" priority="12" operator="equal">
      <formula>"Info"</formula>
    </cfRule>
  </conditionalFormatting>
  <conditionalFormatting sqref="C122:C123">
    <cfRule type="cellIs" dxfId="280" priority="10" operator="equal">
      <formula>"Warning"</formula>
    </cfRule>
  </conditionalFormatting>
  <conditionalFormatting sqref="C124">
    <cfRule type="cellIs" dxfId="279" priority="3" operator="equal">
      <formula>"Info"</formula>
    </cfRule>
  </conditionalFormatting>
  <conditionalFormatting sqref="C125">
    <cfRule type="cellIs" dxfId="278" priority="9" operator="equal">
      <formula>"Warning"</formula>
    </cfRule>
  </conditionalFormatting>
  <conditionalFormatting sqref="C126">
    <cfRule type="cellIs" dxfId="277" priority="2" operator="equal">
      <formula>"Info"</formula>
    </cfRule>
  </conditionalFormatting>
  <conditionalFormatting sqref="C127:C128">
    <cfRule type="cellIs" dxfId="276" priority="8" operator="equal">
      <formula>"Warning"</formula>
    </cfRule>
  </conditionalFormatting>
  <conditionalFormatting sqref="C129">
    <cfRule type="cellIs" dxfId="275" priority="1" operator="equal">
      <formula>"Secure"</formula>
    </cfRule>
  </conditionalFormatting>
  <conditionalFormatting sqref="C130:C133">
    <cfRule type="cellIs" dxfId="274" priority="7" operator="equal">
      <formula>"Warning"</formula>
    </cfRule>
  </conditionalFormatting>
  <conditionalFormatting sqref="C134">
    <cfRule type="cellIs" dxfId="273" priority="5" operator="equal">
      <formula>"High"</formula>
    </cfRule>
  </conditionalFormatting>
  <conditionalFormatting sqref="C135">
    <cfRule type="cellIs" dxfId="272" priority="4" operator="equal">
      <formula>"Secure"</formula>
    </cfRule>
  </conditionalFormatting>
  <conditionalFormatting sqref="C136">
    <cfRule type="cellIs" dxfId="271" priority="6" operator="equal">
      <formula>"High"</formula>
    </cfRule>
  </conditionalFormatting>
  <conditionalFormatting sqref="D119">
    <cfRule type="cellIs" dxfId="270" priority="11" operator="equal">
      <formula>"Secure"</formula>
    </cfRule>
  </conditionalFormatting>
  <conditionalFormatting sqref="F20">
    <cfRule type="cellIs" dxfId="269" priority="216" operator="equal">
      <formula>"Signature"</formula>
    </cfRule>
  </conditionalFormatting>
  <conditionalFormatting sqref="F21">
    <cfRule type="cellIs" dxfId="268" priority="217" operator="equal">
      <formula>"Normal"</formula>
    </cfRule>
  </conditionalFormatting>
  <conditionalFormatting sqref="F22">
    <cfRule type="cellIs" dxfId="267" priority="215" operator="equal">
      <formula>"Dangerous"</formula>
    </cfRule>
  </conditionalFormatting>
  <conditionalFormatting sqref="F23">
    <cfRule type="cellIs" dxfId="266" priority="239" operator="equal">
      <formula>"Unknown"</formula>
    </cfRule>
  </conditionalFormatting>
  <conditionalFormatting sqref="G3:G16">
    <cfRule type="cellIs" dxfId="265" priority="109" operator="equal">
      <formula>"Dangerous"</formula>
    </cfRule>
    <cfRule type="cellIs" dxfId="264" priority="108" operator="equal">
      <formula>"Normal"</formula>
    </cfRule>
  </conditionalFormatting>
  <conditionalFormatting sqref="G33:G58">
    <cfRule type="cellIs" dxfId="263" priority="214" operator="equal">
      <formula>"Info"</formula>
    </cfRule>
    <cfRule type="cellIs" dxfId="262" priority="230" operator="equal">
      <formula>"High"</formula>
    </cfRule>
    <cfRule type="cellIs" dxfId="261" priority="231" operator="equal">
      <formula>"Warning"</formula>
    </cfRule>
    <cfRule type="cellIs" dxfId="260" priority="232" operator="equal">
      <formula>"Normal"</formula>
    </cfRule>
  </conditionalFormatting>
  <conditionalFormatting sqref="I61">
    <cfRule type="cellIs" dxfId="259" priority="124" operator="equal">
      <formula>"Info"</formula>
    </cfRule>
    <cfRule type="cellIs" dxfId="258" priority="126" operator="equal">
      <formula>"Warning"</formula>
    </cfRule>
    <cfRule type="cellIs" dxfId="257" priority="127" operator="equal">
      <formula>"Normal"</formula>
    </cfRule>
    <cfRule type="cellIs" dxfId="256" priority="125" operator="equal">
      <formula>"High"</formula>
    </cfRule>
  </conditionalFormatting>
  <conditionalFormatting sqref="K3:K16">
    <cfRule type="cellIs" dxfId="255" priority="79" operator="equal">
      <formula>"Normal"</formula>
    </cfRule>
    <cfRule type="cellIs" dxfId="254" priority="80" operator="equal">
      <formula>"Dangerous"</formula>
    </cfRule>
  </conditionalFormatting>
  <conditionalFormatting sqref="K5">
    <cfRule type="cellIs" dxfId="253" priority="103" operator="equal">
      <formula>"Unknown"</formula>
    </cfRule>
  </conditionalFormatting>
  <conditionalFormatting sqref="K11">
    <cfRule type="cellIs" dxfId="252" priority="89" operator="equal">
      <formula>"Signature"</formula>
    </cfRule>
    <cfRule type="cellIs" dxfId="251" priority="90" operator="equal">
      <formula>"Unknown"</formula>
    </cfRule>
  </conditionalFormatting>
  <conditionalFormatting sqref="K33:K58">
    <cfRule type="cellIs" dxfId="250" priority="136" operator="equal">
      <formula>"Info"</formula>
    </cfRule>
    <cfRule type="cellIs" dxfId="249" priority="137" operator="equal">
      <formula>"High"</formula>
    </cfRule>
    <cfRule type="cellIs" dxfId="248" priority="138" operator="equal">
      <formula>"Warning"</formula>
    </cfRule>
    <cfRule type="cellIs" dxfId="247" priority="139" operator="equal">
      <formula>"Normal"</formula>
    </cfRule>
  </conditionalFormatting>
  <conditionalFormatting sqref="M32:M58">
    <cfRule type="cellIs" dxfId="246" priority="23" operator="equal">
      <formula>"Info"</formula>
    </cfRule>
    <cfRule type="cellIs" dxfId="245" priority="24" operator="equal">
      <formula>"High"</formula>
    </cfRule>
    <cfRule type="cellIs" dxfId="244" priority="25" operator="equal">
      <formula>"Warning"</formula>
    </cfRule>
    <cfRule type="cellIs" dxfId="243" priority="26" operator="equal">
      <formula>"Normal"</formula>
    </cfRule>
  </conditionalFormatting>
  <conditionalFormatting sqref="O3:O15">
    <cfRule type="cellIs" dxfId="242" priority="51" operator="equal">
      <formula>"Normal"</formula>
    </cfRule>
    <cfRule type="cellIs" dxfId="241" priority="52" operator="equal">
      <formula>"Dangerous"</formula>
    </cfRule>
  </conditionalFormatting>
  <conditionalFormatting sqref="O4:O7">
    <cfRule type="cellIs" dxfId="240" priority="61" operator="equal">
      <formula>"Signature"</formula>
    </cfRule>
  </conditionalFormatting>
  <conditionalFormatting sqref="O4:O15">
    <cfRule type="cellIs" dxfId="239" priority="50" operator="equal">
      <formula>"Unknown"</formula>
    </cfRule>
  </conditionalFormatting>
  <conditionalFormatting sqref="O10:O11">
    <cfRule type="cellIs" dxfId="238" priority="53" operator="equal">
      <formula>"Signature"</formula>
    </cfRule>
  </conditionalFormatting>
  <conditionalFormatting sqref="S33:S41">
    <cfRule type="cellIs" dxfId="237" priority="15" operator="equal">
      <formula>"Info"</formula>
    </cfRule>
    <cfRule type="cellIs" dxfId="236" priority="16" operator="equal">
      <formula>"High"</formula>
    </cfRule>
    <cfRule type="cellIs" dxfId="235" priority="17" operator="equal">
      <formula>"Warning"</formula>
    </cfRule>
    <cfRule type="cellIs" dxfId="234" priority="18" operator="equal">
      <formula>"Normal"</formula>
    </cfRule>
  </conditionalFormatting>
  <hyperlinks>
    <hyperlink ref="B20" r:id="rId1" xr:uid="{FF99BCD8-20E7-4F32-BEBD-FC308AC097C7}"/>
    <hyperlink ref="B21" r:id="rId2" xr:uid="{DA005A80-888F-4747-995E-0287B8CA95E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FA922-7FA2-4D8C-ADC7-8D1B0C1C25EF}">
  <dimension ref="A1:V166"/>
  <sheetViews>
    <sheetView tabSelected="1" topLeftCell="A148" workbookViewId="0">
      <selection activeCell="E168" sqref="E168"/>
    </sheetView>
  </sheetViews>
  <sheetFormatPr defaultColWidth="9.109375" defaultRowHeight="14.4" x14ac:dyDescent="0.3"/>
  <cols>
    <col min="1" max="1" width="25.6640625" style="7" customWidth="1"/>
    <col min="2" max="2" width="57.33203125" style="7" customWidth="1"/>
    <col min="3" max="3" width="15.109375" style="6" customWidth="1"/>
    <col min="4" max="4" width="26.88671875" style="6" customWidth="1"/>
    <col min="5" max="5" width="21.6640625" style="7" customWidth="1"/>
    <col min="6" max="6" width="42.109375" style="7" customWidth="1"/>
    <col min="7" max="7" width="12.44140625" style="7" customWidth="1"/>
    <col min="8" max="8" width="19.109375" style="7" customWidth="1"/>
    <col min="9" max="9" width="31.109375" style="7" customWidth="1"/>
    <col min="10" max="10" width="23.88671875" style="7" customWidth="1"/>
    <col min="11" max="11" width="23.44140625" style="7" customWidth="1"/>
    <col min="12" max="12" width="35.33203125" style="7" customWidth="1"/>
    <col min="13" max="13" width="45.33203125" style="7" customWidth="1"/>
    <col min="14" max="14" width="23.44140625" style="7" customWidth="1"/>
    <col min="15" max="15" width="18.33203125" style="7" customWidth="1"/>
    <col min="16" max="16" width="18.44140625" style="7" customWidth="1"/>
    <col min="17" max="17" width="30.33203125" style="7" customWidth="1"/>
    <col min="18" max="18" width="23.88671875" style="7" customWidth="1"/>
    <col min="19" max="19" width="12.6640625" style="7" customWidth="1"/>
    <col min="20" max="20" width="44.5546875" style="7" bestFit="1" customWidth="1"/>
    <col min="21" max="21" width="9.109375" style="7"/>
    <col min="22" max="22" width="14.6640625" style="7" customWidth="1"/>
    <col min="23" max="16384" width="9.109375" style="7"/>
  </cols>
  <sheetData>
    <row r="1" spans="1:21" s="6" customFormat="1" ht="30" customHeight="1" x14ac:dyDescent="0.3">
      <c r="A1" s="15" t="s">
        <v>962</v>
      </c>
      <c r="B1" s="11"/>
      <c r="C1" s="11" t="s">
        <v>963</v>
      </c>
      <c r="D1" s="11" t="s">
        <v>964</v>
      </c>
      <c r="F1" s="27" t="s">
        <v>27</v>
      </c>
      <c r="G1" s="28"/>
      <c r="H1" s="28"/>
      <c r="I1" s="28"/>
      <c r="J1" s="28"/>
      <c r="K1" s="28"/>
      <c r="L1" s="28"/>
      <c r="M1" s="29"/>
      <c r="N1" s="28"/>
      <c r="O1" s="28"/>
      <c r="P1" s="28"/>
      <c r="Q1" s="29"/>
      <c r="R1" s="7"/>
      <c r="S1" s="7"/>
      <c r="T1" s="7"/>
      <c r="U1" s="7"/>
    </row>
    <row r="2" spans="1:21" ht="15.6" x14ac:dyDescent="0.3">
      <c r="A2" s="8" t="s">
        <v>966</v>
      </c>
      <c r="B2" s="9" t="s">
        <v>226</v>
      </c>
      <c r="C2" s="165" t="s">
        <v>967</v>
      </c>
      <c r="D2" s="165" t="s">
        <v>1232</v>
      </c>
      <c r="F2" s="41" t="s">
        <v>17</v>
      </c>
      <c r="G2" s="41" t="s">
        <v>18</v>
      </c>
      <c r="H2" s="41" t="s">
        <v>19</v>
      </c>
      <c r="I2" s="41" t="s">
        <v>20</v>
      </c>
      <c r="J2" s="41" t="s">
        <v>17</v>
      </c>
      <c r="K2" s="41" t="s">
        <v>18</v>
      </c>
      <c r="L2" s="41" t="s">
        <v>19</v>
      </c>
      <c r="M2" s="41" t="s">
        <v>20</v>
      </c>
      <c r="N2" s="41" t="s">
        <v>17</v>
      </c>
      <c r="O2" s="41" t="s">
        <v>18</v>
      </c>
      <c r="P2" s="41" t="s">
        <v>19</v>
      </c>
      <c r="Q2" s="41" t="s">
        <v>20</v>
      </c>
      <c r="S2" s="27" t="s">
        <v>1021</v>
      </c>
      <c r="T2" s="29"/>
    </row>
    <row r="3" spans="1:21" ht="100.8" x14ac:dyDescent="0.3">
      <c r="A3" s="8" t="s">
        <v>970</v>
      </c>
      <c r="B3" s="9" t="s">
        <v>1233</v>
      </c>
      <c r="C3" s="165"/>
      <c r="D3" s="165"/>
      <c r="F3" s="8" t="s">
        <v>46</v>
      </c>
      <c r="G3" s="9" t="s">
        <v>44</v>
      </c>
      <c r="H3" s="9" t="s">
        <v>47</v>
      </c>
      <c r="I3" s="16" t="s">
        <v>48</v>
      </c>
      <c r="J3" s="8" t="s">
        <v>82</v>
      </c>
      <c r="K3" s="9" t="s">
        <v>23</v>
      </c>
      <c r="L3" s="9" t="s">
        <v>98</v>
      </c>
      <c r="M3" s="16" t="s">
        <v>99</v>
      </c>
      <c r="N3" s="8" t="s">
        <v>235</v>
      </c>
      <c r="O3" s="9" t="s">
        <v>23</v>
      </c>
      <c r="P3" s="9" t="s">
        <v>233</v>
      </c>
      <c r="Q3" s="16" t="s">
        <v>234</v>
      </c>
      <c r="S3" s="65" t="s">
        <v>1060</v>
      </c>
      <c r="T3" s="65" t="b">
        <v>1</v>
      </c>
    </row>
    <row r="4" spans="1:21" ht="86.4" x14ac:dyDescent="0.3">
      <c r="A4" s="8" t="s">
        <v>972</v>
      </c>
      <c r="B4" s="9" t="s">
        <v>1234</v>
      </c>
      <c r="C4" s="165"/>
      <c r="D4" s="165"/>
      <c r="F4" s="8" t="s">
        <v>107</v>
      </c>
      <c r="G4" s="9" t="s">
        <v>44</v>
      </c>
      <c r="H4" s="9" t="s">
        <v>108</v>
      </c>
      <c r="I4" s="16" t="s">
        <v>109</v>
      </c>
      <c r="J4" s="8" t="s">
        <v>153</v>
      </c>
      <c r="K4" s="9" t="s">
        <v>44</v>
      </c>
      <c r="L4" s="9" t="s">
        <v>154</v>
      </c>
      <c r="M4" s="54" t="s">
        <v>155</v>
      </c>
      <c r="N4" s="8" t="s">
        <v>236</v>
      </c>
      <c r="O4" s="9" t="s">
        <v>23</v>
      </c>
      <c r="P4" s="9" t="s">
        <v>233</v>
      </c>
      <c r="Q4" s="16" t="s">
        <v>237</v>
      </c>
      <c r="S4" s="9" t="s">
        <v>1065</v>
      </c>
      <c r="T4" s="9" t="b">
        <v>1</v>
      </c>
    </row>
    <row r="5" spans="1:21" ht="43.2" x14ac:dyDescent="0.3">
      <c r="A5" s="8" t="s">
        <v>975</v>
      </c>
      <c r="B5" s="9" t="s">
        <v>1235</v>
      </c>
      <c r="C5" s="165"/>
      <c r="D5" s="165"/>
      <c r="F5" s="8" t="s">
        <v>33</v>
      </c>
      <c r="G5" s="9" t="s">
        <v>23</v>
      </c>
      <c r="H5" s="9" t="s">
        <v>34</v>
      </c>
      <c r="I5" s="16" t="s">
        <v>35</v>
      </c>
      <c r="J5" s="8" t="s">
        <v>219</v>
      </c>
      <c r="K5" s="9" t="s">
        <v>44</v>
      </c>
      <c r="L5" s="9" t="s">
        <v>220</v>
      </c>
      <c r="M5" s="16" t="s">
        <v>221</v>
      </c>
      <c r="N5" s="8" t="s">
        <v>238</v>
      </c>
      <c r="O5" s="9" t="s">
        <v>23</v>
      </c>
      <c r="P5" s="9" t="s">
        <v>233</v>
      </c>
      <c r="Q5" s="16" t="s">
        <v>237</v>
      </c>
      <c r="S5" s="9" t="s">
        <v>1070</v>
      </c>
      <c r="T5" s="9" t="b">
        <v>1</v>
      </c>
    </row>
    <row r="6" spans="1:21" ht="43.2" x14ac:dyDescent="0.3">
      <c r="A6" s="8" t="s">
        <v>978</v>
      </c>
      <c r="B6" s="9" t="s">
        <v>1236</v>
      </c>
      <c r="C6" s="165"/>
      <c r="D6" s="165"/>
      <c r="F6" s="8" t="s">
        <v>110</v>
      </c>
      <c r="G6" s="9" t="s">
        <v>23</v>
      </c>
      <c r="H6" s="9" t="s">
        <v>111</v>
      </c>
      <c r="I6" s="16" t="s">
        <v>112</v>
      </c>
      <c r="J6" s="8" t="s">
        <v>129</v>
      </c>
      <c r="K6" s="9" t="s">
        <v>23</v>
      </c>
      <c r="L6" s="9" t="s">
        <v>130</v>
      </c>
      <c r="M6" s="16" t="s">
        <v>131</v>
      </c>
      <c r="N6" s="8" t="s">
        <v>239</v>
      </c>
      <c r="O6" s="9" t="s">
        <v>23</v>
      </c>
      <c r="P6" s="9" t="s">
        <v>233</v>
      </c>
      <c r="Q6" s="16" t="s">
        <v>240</v>
      </c>
      <c r="S6" s="9" t="s">
        <v>1073</v>
      </c>
      <c r="T6" s="9" t="b">
        <v>0</v>
      </c>
    </row>
    <row r="7" spans="1:21" ht="72" x14ac:dyDescent="0.3">
      <c r="A7" s="15" t="s">
        <v>980</v>
      </c>
      <c r="B7" s="11"/>
      <c r="C7" s="165"/>
      <c r="D7" s="165"/>
      <c r="F7" s="8" t="s">
        <v>135</v>
      </c>
      <c r="G7" s="9" t="s">
        <v>44</v>
      </c>
      <c r="H7" s="9" t="s">
        <v>136</v>
      </c>
      <c r="I7" s="16" t="s">
        <v>137</v>
      </c>
      <c r="J7" s="8" t="s">
        <v>67</v>
      </c>
      <c r="K7" s="9" t="s">
        <v>44</v>
      </c>
      <c r="L7" s="9" t="s">
        <v>68</v>
      </c>
      <c r="M7" s="16" t="s">
        <v>69</v>
      </c>
      <c r="N7" s="8" t="s">
        <v>241</v>
      </c>
      <c r="O7" s="9" t="s">
        <v>23</v>
      </c>
      <c r="P7" s="9" t="s">
        <v>233</v>
      </c>
      <c r="Q7" s="16" t="s">
        <v>240</v>
      </c>
      <c r="S7" s="9" t="s">
        <v>1077</v>
      </c>
      <c r="T7" s="9" t="s">
        <v>1237</v>
      </c>
    </row>
    <row r="8" spans="1:21" ht="57.6" x14ac:dyDescent="0.3">
      <c r="A8" s="8" t="s">
        <v>0</v>
      </c>
      <c r="B8" s="9" t="s">
        <v>226</v>
      </c>
      <c r="C8" s="165"/>
      <c r="D8" s="165"/>
      <c r="F8" s="8" t="s">
        <v>86</v>
      </c>
      <c r="G8" s="9" t="s">
        <v>23</v>
      </c>
      <c r="H8" s="9" t="s">
        <v>87</v>
      </c>
      <c r="I8" s="16" t="s">
        <v>88</v>
      </c>
      <c r="J8" s="8" t="s">
        <v>132</v>
      </c>
      <c r="K8" s="9" t="s">
        <v>23</v>
      </c>
      <c r="L8" s="9" t="s">
        <v>133</v>
      </c>
      <c r="M8" s="16" t="s">
        <v>134</v>
      </c>
      <c r="S8" s="9" t="s">
        <v>1080</v>
      </c>
      <c r="T8" s="9" t="s">
        <v>1081</v>
      </c>
    </row>
    <row r="9" spans="1:21" ht="28.8" x14ac:dyDescent="0.3">
      <c r="A9" s="8" t="s">
        <v>1</v>
      </c>
      <c r="B9" s="9" t="s">
        <v>1238</v>
      </c>
      <c r="C9" s="165"/>
      <c r="D9" s="165"/>
      <c r="F9" s="8" t="s">
        <v>89</v>
      </c>
      <c r="G9" s="9" t="s">
        <v>44</v>
      </c>
      <c r="H9" s="9" t="s">
        <v>90</v>
      </c>
      <c r="I9" s="16" t="s">
        <v>91</v>
      </c>
      <c r="J9" s="8" t="s">
        <v>100</v>
      </c>
      <c r="K9" s="9" t="s">
        <v>23</v>
      </c>
      <c r="L9" s="9" t="s">
        <v>101</v>
      </c>
      <c r="M9" s="16" t="s">
        <v>102</v>
      </c>
      <c r="S9" s="9" t="s">
        <v>1083</v>
      </c>
      <c r="T9" s="141" t="s">
        <v>1239</v>
      </c>
    </row>
    <row r="10" spans="1:21" ht="28.8" x14ac:dyDescent="0.3">
      <c r="A10" s="8" t="s">
        <v>985</v>
      </c>
      <c r="B10" s="9" t="s">
        <v>1240</v>
      </c>
      <c r="C10" s="165"/>
      <c r="D10" s="165"/>
      <c r="F10" s="8" t="s">
        <v>22</v>
      </c>
      <c r="G10" s="9" t="s">
        <v>23</v>
      </c>
      <c r="H10" s="9" t="s">
        <v>24</v>
      </c>
      <c r="I10" s="16" t="s">
        <v>25</v>
      </c>
      <c r="J10" s="8" t="s">
        <v>41</v>
      </c>
      <c r="K10" s="9" t="s">
        <v>23</v>
      </c>
      <c r="L10" s="9" t="s">
        <v>42</v>
      </c>
      <c r="M10" s="16" t="s">
        <v>43</v>
      </c>
      <c r="S10" s="9" t="s">
        <v>1089</v>
      </c>
      <c r="T10" s="141" t="s">
        <v>1241</v>
      </c>
    </row>
    <row r="11" spans="1:21" ht="28.8" x14ac:dyDescent="0.3">
      <c r="A11" s="8" t="s">
        <v>986</v>
      </c>
      <c r="B11" s="9" t="s">
        <v>1242</v>
      </c>
      <c r="C11" s="165"/>
      <c r="D11" s="165"/>
      <c r="F11" s="8" t="s">
        <v>38</v>
      </c>
      <c r="G11" s="9" t="s">
        <v>23</v>
      </c>
      <c r="H11" s="9" t="s">
        <v>39</v>
      </c>
      <c r="I11" s="16" t="s">
        <v>40</v>
      </c>
      <c r="J11" s="8" t="s">
        <v>159</v>
      </c>
      <c r="K11" s="9" t="s">
        <v>44</v>
      </c>
      <c r="L11" s="9" t="s">
        <v>160</v>
      </c>
      <c r="M11" s="16" t="s">
        <v>161</v>
      </c>
      <c r="S11" s="9" t="s">
        <v>1022</v>
      </c>
      <c r="T11" s="9" t="s">
        <v>1237</v>
      </c>
    </row>
    <row r="12" spans="1:21" ht="57.6" x14ac:dyDescent="0.3">
      <c r="A12" s="8" t="s">
        <v>988</v>
      </c>
      <c r="B12" s="9" t="s">
        <v>1243</v>
      </c>
      <c r="C12" s="165"/>
      <c r="D12" s="165"/>
      <c r="F12" s="8" t="s">
        <v>52</v>
      </c>
      <c r="G12" s="9" t="s">
        <v>44</v>
      </c>
      <c r="H12" s="9" t="s">
        <v>53</v>
      </c>
      <c r="I12" s="16" t="s">
        <v>54</v>
      </c>
      <c r="J12" s="8" t="s">
        <v>103</v>
      </c>
      <c r="K12" s="9" t="s">
        <v>23</v>
      </c>
      <c r="L12" s="9" t="s">
        <v>104</v>
      </c>
      <c r="M12" s="16" t="s">
        <v>105</v>
      </c>
      <c r="S12" s="9" t="s">
        <v>1091</v>
      </c>
      <c r="T12" s="142" t="s">
        <v>1244</v>
      </c>
    </row>
    <row r="13" spans="1:21" ht="43.2" x14ac:dyDescent="0.3">
      <c r="A13" s="8" t="s">
        <v>990</v>
      </c>
      <c r="B13" s="9">
        <v>1521745368</v>
      </c>
      <c r="C13" s="165"/>
      <c r="D13" s="165"/>
      <c r="F13" s="8" t="s">
        <v>227</v>
      </c>
      <c r="G13" s="9" t="s">
        <v>37</v>
      </c>
      <c r="H13" s="9" t="s">
        <v>228</v>
      </c>
      <c r="I13" s="16" t="s">
        <v>229</v>
      </c>
      <c r="J13" s="8" t="s">
        <v>230</v>
      </c>
      <c r="K13" s="40" t="s">
        <v>29</v>
      </c>
      <c r="L13" s="9" t="s">
        <v>30</v>
      </c>
      <c r="M13" s="16" t="s">
        <v>31</v>
      </c>
      <c r="S13" s="9" t="s">
        <v>1094</v>
      </c>
      <c r="T13" s="9" t="s">
        <v>1095</v>
      </c>
    </row>
    <row r="14" spans="1:21" ht="57.6" x14ac:dyDescent="0.3">
      <c r="A14" s="10" t="s">
        <v>991</v>
      </c>
      <c r="B14" s="11"/>
      <c r="C14" s="11" t="s">
        <v>992</v>
      </c>
      <c r="D14" s="11" t="s">
        <v>993</v>
      </c>
      <c r="F14" s="8" t="s">
        <v>117</v>
      </c>
      <c r="G14" s="9" t="s">
        <v>23</v>
      </c>
      <c r="H14" s="9" t="s">
        <v>118</v>
      </c>
      <c r="I14" s="16" t="s">
        <v>119</v>
      </c>
      <c r="J14" s="8" t="s">
        <v>28</v>
      </c>
      <c r="K14" s="40" t="s">
        <v>29</v>
      </c>
      <c r="L14" s="9" t="s">
        <v>30</v>
      </c>
      <c r="M14" s="16" t="s">
        <v>31</v>
      </c>
      <c r="S14" s="9" t="s">
        <v>1095</v>
      </c>
      <c r="T14" s="9" t="s">
        <v>1245</v>
      </c>
    </row>
    <row r="15" spans="1:21" ht="72" x14ac:dyDescent="0.3">
      <c r="A15" s="8" t="s">
        <v>288</v>
      </c>
      <c r="B15" s="9" t="s">
        <v>226</v>
      </c>
      <c r="C15" s="165">
        <v>4.1375719999999996</v>
      </c>
      <c r="D15" s="165" t="s">
        <v>1138</v>
      </c>
      <c r="F15" s="8" t="s">
        <v>95</v>
      </c>
      <c r="G15" s="9" t="s">
        <v>44</v>
      </c>
      <c r="H15" s="9" t="s">
        <v>96</v>
      </c>
      <c r="I15" s="16" t="s">
        <v>97</v>
      </c>
      <c r="J15" s="6" t="s">
        <v>231</v>
      </c>
      <c r="K15" s="9" t="s">
        <v>37</v>
      </c>
      <c r="L15" s="9" t="s">
        <v>77</v>
      </c>
      <c r="M15" s="16" t="s">
        <v>78</v>
      </c>
      <c r="S15" s="9" t="s">
        <v>1097</v>
      </c>
      <c r="T15" s="141" t="s">
        <v>1246</v>
      </c>
    </row>
    <row r="16" spans="1:21" ht="100.8" x14ac:dyDescent="0.3">
      <c r="A16" s="8" t="s">
        <v>996</v>
      </c>
      <c r="B16" s="9" t="s">
        <v>1238</v>
      </c>
      <c r="C16" s="165"/>
      <c r="D16" s="165"/>
      <c r="F16" s="8" t="s">
        <v>207</v>
      </c>
      <c r="G16" s="9" t="s">
        <v>44</v>
      </c>
      <c r="H16" s="9" t="s">
        <v>208</v>
      </c>
      <c r="I16" s="16" t="s">
        <v>209</v>
      </c>
      <c r="J16" s="8" t="s">
        <v>232</v>
      </c>
      <c r="K16" s="9" t="s">
        <v>23</v>
      </c>
      <c r="L16" s="9" t="s">
        <v>233</v>
      </c>
      <c r="M16" s="16" t="s">
        <v>234</v>
      </c>
      <c r="S16" s="9" t="s">
        <v>1100</v>
      </c>
      <c r="T16" s="9" t="s">
        <v>1247</v>
      </c>
    </row>
    <row r="17" spans="1:20" ht="43.2" x14ac:dyDescent="0.3">
      <c r="A17" s="8" t="s">
        <v>5</v>
      </c>
      <c r="B17" s="7" t="s">
        <v>1248</v>
      </c>
      <c r="C17" s="165"/>
      <c r="D17" s="165"/>
      <c r="S17" s="9" t="s">
        <v>1102</v>
      </c>
      <c r="T17" s="9" t="s">
        <v>1103</v>
      </c>
    </row>
    <row r="18" spans="1:20" x14ac:dyDescent="0.3">
      <c r="A18" s="8" t="s">
        <v>3</v>
      </c>
      <c r="B18" s="12" t="s">
        <v>998</v>
      </c>
      <c r="C18" s="165"/>
      <c r="D18" s="165"/>
      <c r="F18" s="147" t="s">
        <v>27</v>
      </c>
      <c r="G18" s="147"/>
      <c r="I18" s="147" t="s">
        <v>999</v>
      </c>
      <c r="J18" s="147"/>
      <c r="S18" s="9" t="s">
        <v>1105</v>
      </c>
      <c r="T18" s="9" t="s">
        <v>1106</v>
      </c>
    </row>
    <row r="19" spans="1:20" x14ac:dyDescent="0.3">
      <c r="A19" s="8" t="s">
        <v>1000</v>
      </c>
      <c r="B19" s="9" t="s">
        <v>1140</v>
      </c>
      <c r="C19" s="165"/>
      <c r="D19" s="165"/>
      <c r="F19" s="42" t="s">
        <v>18</v>
      </c>
      <c r="G19" s="42" t="s">
        <v>32</v>
      </c>
      <c r="I19" s="89" t="s">
        <v>18</v>
      </c>
      <c r="J19" s="89" t="s">
        <v>32</v>
      </c>
      <c r="S19" s="9" t="s">
        <v>1108</v>
      </c>
      <c r="T19" s="9">
        <v>1024</v>
      </c>
    </row>
    <row r="20" spans="1:20" ht="28.8" x14ac:dyDescent="0.3">
      <c r="A20" s="8" t="s">
        <v>1004</v>
      </c>
      <c r="B20" s="44" t="s">
        <v>1249</v>
      </c>
      <c r="C20" s="165"/>
      <c r="D20" s="165"/>
      <c r="F20" s="9" t="s">
        <v>37</v>
      </c>
      <c r="G20" s="9">
        <f>SUM(COUNTIF(G3:G16,"Signature"),COUNTIF(K3:K16,"Signature"),COUNTIF(O3:O14,"Signature"))</f>
        <v>2</v>
      </c>
      <c r="I20" s="38" t="s">
        <v>307</v>
      </c>
      <c r="J20" s="9">
        <f>COUNTIF(F28:F30,"Secure")</f>
        <v>1</v>
      </c>
      <c r="S20" s="33" t="s">
        <v>1110</v>
      </c>
      <c r="T20" s="33" t="s">
        <v>1250</v>
      </c>
    </row>
    <row r="21" spans="1:20" ht="43.2" x14ac:dyDescent="0.3">
      <c r="A21" s="8" t="s">
        <v>1008</v>
      </c>
      <c r="B21" s="45" t="s">
        <v>1251</v>
      </c>
      <c r="C21" s="165"/>
      <c r="D21" s="165"/>
      <c r="F21" s="3" t="s">
        <v>23</v>
      </c>
      <c r="G21" s="3">
        <f>SUM(COUNTIF(G3:G16,"Normal"),COUNTIF(K3:K16,"Normal"),COUNTIF(O3:O14,"Normal"))</f>
        <v>18</v>
      </c>
      <c r="I21" s="75" t="s">
        <v>291</v>
      </c>
      <c r="J21" s="75">
        <f>COUNTIF(F28:F30,"Warning")</f>
        <v>1</v>
      </c>
      <c r="S21" s="38" t="s">
        <v>1112</v>
      </c>
      <c r="T21" s="40"/>
    </row>
    <row r="22" spans="1:20" x14ac:dyDescent="0.3">
      <c r="A22" s="8" t="s">
        <v>4</v>
      </c>
      <c r="B22" s="14">
        <v>40471</v>
      </c>
      <c r="C22" s="165"/>
      <c r="D22" s="165"/>
      <c r="F22" s="3" t="s">
        <v>44</v>
      </c>
      <c r="G22" s="3">
        <f>SUM(COUNTIF(G3:G16,"Dangerous"),COUNTIF(K3:K16,"Dangerous"),COUNTIF(O3:O14,"Dangerous"))</f>
        <v>11</v>
      </c>
      <c r="I22" s="3" t="s">
        <v>299</v>
      </c>
      <c r="J22" s="3">
        <f>COUNTIF(F28:F30,"High")</f>
        <v>1</v>
      </c>
    </row>
    <row r="23" spans="1:20" ht="28.8" x14ac:dyDescent="0.3">
      <c r="A23" s="8" t="s">
        <v>1013</v>
      </c>
      <c r="B23" s="14" t="s">
        <v>1252</v>
      </c>
      <c r="C23" s="165"/>
      <c r="D23" s="165"/>
      <c r="F23" s="9" t="s">
        <v>29</v>
      </c>
      <c r="G23" s="3">
        <f>SUM(COUNTIF(G3:G16,"Unknown"),COUNTIF(K3:K16,"Unknown"),COUNTIF(O3:O14,"Unknown"))</f>
        <v>2</v>
      </c>
      <c r="I23" s="43" t="s">
        <v>45</v>
      </c>
      <c r="J23" s="9">
        <f>SUM(J20:J22)</f>
        <v>3</v>
      </c>
    </row>
    <row r="24" spans="1:20" x14ac:dyDescent="0.3">
      <c r="C24" s="7"/>
      <c r="D24" s="7"/>
      <c r="F24" s="43" t="s">
        <v>45</v>
      </c>
      <c r="G24" s="9">
        <f>SUM(G20:G23)</f>
        <v>33</v>
      </c>
    </row>
    <row r="25" spans="1:20" ht="15.6" x14ac:dyDescent="0.3">
      <c r="A25" s="22" t="s">
        <v>1015</v>
      </c>
      <c r="B25" s="24"/>
      <c r="C25" s="7"/>
      <c r="D25" s="7"/>
      <c r="F25" s="48"/>
    </row>
    <row r="26" spans="1:20" ht="15.6" x14ac:dyDescent="0.3">
      <c r="A26" s="42" t="s">
        <v>1016</v>
      </c>
      <c r="B26" s="42" t="s">
        <v>1017</v>
      </c>
      <c r="C26" s="7"/>
      <c r="D26" s="20" t="s">
        <v>999</v>
      </c>
      <c r="E26" s="63"/>
      <c r="F26" s="63"/>
      <c r="G26" s="172"/>
      <c r="H26" s="173"/>
    </row>
    <row r="27" spans="1:20" ht="43.2" x14ac:dyDescent="0.3">
      <c r="A27" s="34" t="s">
        <v>1253</v>
      </c>
      <c r="B27" s="102" t="s">
        <v>1254</v>
      </c>
      <c r="C27" s="7"/>
      <c r="D27" s="18" t="s">
        <v>15</v>
      </c>
      <c r="E27" s="18" t="s">
        <v>1003</v>
      </c>
      <c r="F27" s="64" t="s">
        <v>289</v>
      </c>
      <c r="G27" s="177" t="s">
        <v>20</v>
      </c>
      <c r="H27" s="177"/>
    </row>
    <row r="28" spans="1:20" ht="43.2" x14ac:dyDescent="0.3">
      <c r="A28" s="34" t="s">
        <v>1255</v>
      </c>
      <c r="B28" s="76" t="s">
        <v>1256</v>
      </c>
      <c r="C28" s="7"/>
      <c r="D28" s="9">
        <v>1</v>
      </c>
      <c r="E28" s="9" t="s">
        <v>1006</v>
      </c>
      <c r="F28" s="38" t="s">
        <v>299</v>
      </c>
      <c r="G28" s="165" t="s">
        <v>1257</v>
      </c>
      <c r="H28" s="165"/>
    </row>
    <row r="29" spans="1:20" ht="43.2" x14ac:dyDescent="0.3">
      <c r="A29" s="34" t="s">
        <v>1258</v>
      </c>
      <c r="B29" s="76" t="s">
        <v>1259</v>
      </c>
      <c r="C29" s="7"/>
      <c r="D29" s="9">
        <v>2</v>
      </c>
      <c r="E29" s="9" t="s">
        <v>1006</v>
      </c>
      <c r="F29" s="38" t="s">
        <v>291</v>
      </c>
      <c r="G29" s="165" t="s">
        <v>1260</v>
      </c>
      <c r="H29" s="165"/>
    </row>
    <row r="30" spans="1:20" ht="28.8" x14ac:dyDescent="0.3">
      <c r="A30" s="34" t="s">
        <v>1261</v>
      </c>
      <c r="B30" s="102" t="s">
        <v>1262</v>
      </c>
      <c r="C30" s="7"/>
      <c r="D30" s="9">
        <v>3</v>
      </c>
      <c r="E30" s="9" t="s">
        <v>1263</v>
      </c>
      <c r="F30" s="38" t="s">
        <v>307</v>
      </c>
      <c r="G30" s="165" t="s">
        <v>1264</v>
      </c>
      <c r="H30" s="165"/>
    </row>
    <row r="31" spans="1:20" x14ac:dyDescent="0.3">
      <c r="C31" s="7"/>
      <c r="D31" s="7"/>
      <c r="F31" s="48"/>
    </row>
    <row r="32" spans="1:20" s="31" customFormat="1" ht="21" x14ac:dyDescent="0.3">
      <c r="A32" s="30" t="s">
        <v>1020</v>
      </c>
    </row>
    <row r="33" spans="1:22" ht="15.6" x14ac:dyDescent="0.3">
      <c r="A33" s="27" t="s">
        <v>1021</v>
      </c>
      <c r="B33" s="23"/>
      <c r="C33" s="24"/>
      <c r="D33" s="7"/>
      <c r="E33" s="56" t="s">
        <v>346</v>
      </c>
      <c r="F33" s="57"/>
      <c r="G33" s="57"/>
      <c r="H33" s="57"/>
      <c r="I33" s="57"/>
      <c r="J33" s="57"/>
      <c r="K33" s="57"/>
      <c r="L33" s="57"/>
      <c r="M33" s="57"/>
      <c r="N33" s="57"/>
      <c r="O33" s="57"/>
      <c r="P33" s="58"/>
      <c r="Q33" s="57"/>
      <c r="R33" s="57"/>
      <c r="S33" s="57"/>
      <c r="T33" s="57"/>
      <c r="U33" s="57"/>
      <c r="V33" s="58"/>
    </row>
    <row r="34" spans="1:22" ht="30.75" customHeight="1" x14ac:dyDescent="0.3">
      <c r="A34" s="32" t="s">
        <v>1022</v>
      </c>
      <c r="B34" s="175" t="s">
        <v>1237</v>
      </c>
      <c r="C34" s="176"/>
      <c r="D34" s="7"/>
      <c r="E34" s="19" t="s">
        <v>15</v>
      </c>
      <c r="F34" s="61" t="s">
        <v>301</v>
      </c>
      <c r="G34" s="19" t="s">
        <v>289</v>
      </c>
      <c r="H34" s="157" t="s">
        <v>20</v>
      </c>
      <c r="I34" s="157"/>
      <c r="J34" s="157"/>
      <c r="K34" s="19" t="s">
        <v>15</v>
      </c>
      <c r="L34" s="61" t="s">
        <v>301</v>
      </c>
      <c r="M34" s="61" t="s">
        <v>289</v>
      </c>
      <c r="N34" s="157" t="s">
        <v>20</v>
      </c>
      <c r="O34" s="157"/>
      <c r="P34" s="157"/>
      <c r="Q34" s="61" t="s">
        <v>15</v>
      </c>
      <c r="R34" s="61" t="s">
        <v>301</v>
      </c>
      <c r="S34" s="61" t="s">
        <v>289</v>
      </c>
      <c r="T34" s="169" t="s">
        <v>20</v>
      </c>
      <c r="U34" s="169"/>
      <c r="V34" s="169"/>
    </row>
    <row r="35" spans="1:22" ht="86.4" x14ac:dyDescent="0.3">
      <c r="A35" s="27" t="s">
        <v>293</v>
      </c>
      <c r="B35" s="25"/>
      <c r="C35" s="26"/>
      <c r="D35" s="7"/>
      <c r="E35" s="38">
        <v>1</v>
      </c>
      <c r="F35" s="34" t="s">
        <v>355</v>
      </c>
      <c r="G35" s="40" t="s">
        <v>299</v>
      </c>
      <c r="H35" s="164" t="s">
        <v>345</v>
      </c>
      <c r="I35" s="164"/>
      <c r="J35" s="164"/>
      <c r="K35" s="38">
        <v>20</v>
      </c>
      <c r="L35" s="76" t="s">
        <v>661</v>
      </c>
      <c r="M35" s="40" t="s">
        <v>291</v>
      </c>
      <c r="N35" s="199" t="s">
        <v>391</v>
      </c>
      <c r="O35" s="167"/>
      <c r="P35" s="167"/>
      <c r="Q35" s="103">
        <v>39</v>
      </c>
      <c r="R35" s="76" t="s">
        <v>461</v>
      </c>
      <c r="S35" s="40" t="s">
        <v>291</v>
      </c>
      <c r="T35" s="199" t="s">
        <v>359</v>
      </c>
      <c r="U35" s="167"/>
      <c r="V35" s="167"/>
    </row>
    <row r="36" spans="1:22" ht="100.8" x14ac:dyDescent="0.3">
      <c r="A36" s="19" t="s">
        <v>288</v>
      </c>
      <c r="B36" s="19" t="s">
        <v>20</v>
      </c>
      <c r="C36" s="19" t="s">
        <v>289</v>
      </c>
      <c r="E36" s="38">
        <v>2</v>
      </c>
      <c r="F36" s="34" t="s">
        <v>523</v>
      </c>
      <c r="G36" s="40" t="s">
        <v>19</v>
      </c>
      <c r="H36" s="167" t="s">
        <v>404</v>
      </c>
      <c r="I36" s="167"/>
      <c r="J36" s="167"/>
      <c r="K36" s="38">
        <v>21</v>
      </c>
      <c r="L36" s="76" t="s">
        <v>662</v>
      </c>
      <c r="M36" s="40" t="s">
        <v>291</v>
      </c>
      <c r="N36" s="199" t="s">
        <v>391</v>
      </c>
      <c r="O36" s="167"/>
      <c r="P36" s="167"/>
      <c r="Q36" s="38">
        <v>40</v>
      </c>
      <c r="R36" s="76" t="s">
        <v>462</v>
      </c>
      <c r="S36" s="40" t="s">
        <v>291</v>
      </c>
      <c r="T36" s="199" t="s">
        <v>359</v>
      </c>
      <c r="U36" s="167"/>
      <c r="V36" s="167"/>
    </row>
    <row r="37" spans="1:22" ht="86.4" x14ac:dyDescent="0.3">
      <c r="A37" s="9" t="s">
        <v>290</v>
      </c>
      <c r="B37" s="34" t="s">
        <v>292</v>
      </c>
      <c r="C37" s="9" t="s">
        <v>291</v>
      </c>
      <c r="E37" s="38">
        <v>3</v>
      </c>
      <c r="F37" s="34" t="s">
        <v>526</v>
      </c>
      <c r="G37" s="40" t="s">
        <v>291</v>
      </c>
      <c r="H37" s="167" t="s">
        <v>348</v>
      </c>
      <c r="I37" s="167"/>
      <c r="J37" s="167"/>
      <c r="K37" s="38">
        <v>22</v>
      </c>
      <c r="L37" s="76" t="s">
        <v>663</v>
      </c>
      <c r="M37" s="40" t="s">
        <v>291</v>
      </c>
      <c r="N37" s="199" t="s">
        <v>384</v>
      </c>
      <c r="O37" s="167"/>
      <c r="P37" s="167"/>
      <c r="Q37" s="103">
        <v>41</v>
      </c>
      <c r="R37" s="76" t="s">
        <v>463</v>
      </c>
      <c r="S37" s="40" t="s">
        <v>291</v>
      </c>
      <c r="T37" s="199" t="s">
        <v>668</v>
      </c>
      <c r="U37" s="167"/>
      <c r="V37" s="167"/>
    </row>
    <row r="38" spans="1:22" ht="201.6" x14ac:dyDescent="0.3">
      <c r="A38" s="9" t="s">
        <v>298</v>
      </c>
      <c r="B38" s="34" t="s">
        <v>300</v>
      </c>
      <c r="C38" s="9" t="s">
        <v>299</v>
      </c>
      <c r="E38" s="38">
        <v>4</v>
      </c>
      <c r="F38" s="76" t="s">
        <v>645</v>
      </c>
      <c r="G38" s="40" t="s">
        <v>291</v>
      </c>
      <c r="H38" s="167" t="s">
        <v>359</v>
      </c>
      <c r="I38" s="167"/>
      <c r="J38" s="167"/>
      <c r="K38" s="38">
        <v>23</v>
      </c>
      <c r="L38" s="76" t="s">
        <v>664</v>
      </c>
      <c r="M38" s="40" t="s">
        <v>291</v>
      </c>
      <c r="N38" s="199" t="s">
        <v>391</v>
      </c>
      <c r="O38" s="167"/>
      <c r="P38" s="167"/>
      <c r="Q38" s="38">
        <v>42</v>
      </c>
      <c r="R38" s="76" t="s">
        <v>467</v>
      </c>
      <c r="S38" s="40" t="s">
        <v>291</v>
      </c>
      <c r="T38" s="199" t="s">
        <v>354</v>
      </c>
      <c r="U38" s="167"/>
      <c r="V38" s="167"/>
    </row>
    <row r="39" spans="1:22" ht="86.4" x14ac:dyDescent="0.3">
      <c r="A39" s="9" t="s">
        <v>296</v>
      </c>
      <c r="B39" s="34" t="s">
        <v>297</v>
      </c>
      <c r="C39" s="9" t="s">
        <v>19</v>
      </c>
      <c r="E39" s="38">
        <v>5</v>
      </c>
      <c r="F39" s="76" t="s">
        <v>646</v>
      </c>
      <c r="G39" s="40" t="s">
        <v>291</v>
      </c>
      <c r="H39" s="167" t="s">
        <v>384</v>
      </c>
      <c r="I39" s="167"/>
      <c r="J39" s="167"/>
      <c r="K39" s="38">
        <v>24</v>
      </c>
      <c r="L39" s="76" t="s">
        <v>665</v>
      </c>
      <c r="M39" s="40" t="s">
        <v>291</v>
      </c>
      <c r="N39" s="199" t="s">
        <v>391</v>
      </c>
      <c r="O39" s="167"/>
      <c r="P39" s="167"/>
      <c r="Q39" s="103">
        <v>43</v>
      </c>
      <c r="R39" s="76" t="s">
        <v>498</v>
      </c>
      <c r="S39" s="40" t="s">
        <v>291</v>
      </c>
      <c r="T39" s="199" t="s">
        <v>384</v>
      </c>
      <c r="U39" s="167"/>
      <c r="V39" s="167"/>
    </row>
    <row r="40" spans="1:22" ht="100.8" x14ac:dyDescent="0.3">
      <c r="B40" s="55"/>
      <c r="C40" s="7"/>
      <c r="E40" s="38">
        <v>6</v>
      </c>
      <c r="F40" s="76" t="s">
        <v>647</v>
      </c>
      <c r="G40" s="40" t="s">
        <v>291</v>
      </c>
      <c r="H40" s="167" t="s">
        <v>441</v>
      </c>
      <c r="I40" s="167"/>
      <c r="J40" s="167"/>
      <c r="K40" s="38">
        <v>25</v>
      </c>
      <c r="L40" s="76" t="s">
        <v>666</v>
      </c>
      <c r="M40" s="40" t="s">
        <v>291</v>
      </c>
      <c r="N40" s="199" t="s">
        <v>391</v>
      </c>
      <c r="O40" s="167"/>
      <c r="P40" s="167"/>
      <c r="Q40" s="38">
        <v>44</v>
      </c>
      <c r="R40" s="76" t="s">
        <v>676</v>
      </c>
      <c r="S40" s="40" t="s">
        <v>291</v>
      </c>
      <c r="T40" s="199" t="s">
        <v>359</v>
      </c>
      <c r="U40" s="167"/>
      <c r="V40" s="167"/>
    </row>
    <row r="41" spans="1:22" ht="100.8" x14ac:dyDescent="0.3">
      <c r="A41" s="35" t="s">
        <v>293</v>
      </c>
      <c r="B41" s="29"/>
      <c r="C41" s="42" t="s">
        <v>346</v>
      </c>
      <c r="D41" s="42"/>
      <c r="E41" s="38">
        <v>7</v>
      </c>
      <c r="F41" s="76" t="s">
        <v>648</v>
      </c>
      <c r="G41" s="40" t="s">
        <v>291</v>
      </c>
      <c r="H41" s="167" t="s">
        <v>425</v>
      </c>
      <c r="I41" s="167"/>
      <c r="J41" s="167"/>
      <c r="K41" s="38">
        <v>26</v>
      </c>
      <c r="L41" s="76" t="s">
        <v>667</v>
      </c>
      <c r="M41" s="40" t="s">
        <v>291</v>
      </c>
      <c r="N41" s="199" t="s">
        <v>668</v>
      </c>
      <c r="O41" s="167"/>
      <c r="P41" s="167"/>
      <c r="Q41" s="103">
        <v>45</v>
      </c>
      <c r="R41" s="76" t="s">
        <v>677</v>
      </c>
      <c r="S41" s="40" t="s">
        <v>291</v>
      </c>
      <c r="T41" s="199" t="s">
        <v>384</v>
      </c>
      <c r="U41" s="167"/>
      <c r="V41" s="167"/>
    </row>
    <row r="42" spans="1:22" ht="158.4" x14ac:dyDescent="0.3">
      <c r="A42" s="18" t="s">
        <v>18</v>
      </c>
      <c r="B42" s="18" t="s">
        <v>32</v>
      </c>
      <c r="C42" s="18" t="s">
        <v>18</v>
      </c>
      <c r="D42" s="18" t="s">
        <v>32</v>
      </c>
      <c r="E42" s="38">
        <v>8</v>
      </c>
      <c r="F42" s="76" t="s">
        <v>649</v>
      </c>
      <c r="G42" s="40" t="s">
        <v>291</v>
      </c>
      <c r="H42" s="167" t="s">
        <v>384</v>
      </c>
      <c r="I42" s="167"/>
      <c r="J42" s="167"/>
      <c r="K42" s="38">
        <v>27</v>
      </c>
      <c r="L42" s="76" t="s">
        <v>669</v>
      </c>
      <c r="M42" s="40" t="s">
        <v>291</v>
      </c>
      <c r="N42" s="199" t="s">
        <v>359</v>
      </c>
      <c r="O42" s="167"/>
      <c r="P42" s="167"/>
      <c r="Q42" s="38">
        <v>46</v>
      </c>
      <c r="R42" s="76" t="s">
        <v>468</v>
      </c>
      <c r="S42" s="40" t="s">
        <v>291</v>
      </c>
      <c r="T42" s="199" t="s">
        <v>354</v>
      </c>
      <c r="U42" s="167"/>
      <c r="V42" s="167"/>
    </row>
    <row r="43" spans="1:22" ht="172.8" x14ac:dyDescent="0.3">
      <c r="A43" s="3" t="s">
        <v>19</v>
      </c>
      <c r="B43" s="3">
        <f>COUNTIF(C37:C39,"Info")</f>
        <v>1</v>
      </c>
      <c r="C43" s="3" t="s">
        <v>19</v>
      </c>
      <c r="D43" s="3">
        <f>SUM(COUNTIF(G35:G53,"Info"),COUNTIF(M33:M53,"Info"),COUNTIF(S35:S44,"Info"))</f>
        <v>1</v>
      </c>
      <c r="E43" s="38">
        <v>9</v>
      </c>
      <c r="F43" s="76" t="s">
        <v>650</v>
      </c>
      <c r="G43" s="40" t="s">
        <v>291</v>
      </c>
      <c r="H43" s="167" t="s">
        <v>391</v>
      </c>
      <c r="I43" s="167"/>
      <c r="J43" s="167"/>
      <c r="K43" s="38">
        <v>28</v>
      </c>
      <c r="L43" s="76" t="s">
        <v>670</v>
      </c>
      <c r="M43" s="40" t="s">
        <v>291</v>
      </c>
      <c r="N43" s="199" t="s">
        <v>418</v>
      </c>
      <c r="O43" s="167"/>
      <c r="P43" s="167"/>
      <c r="Q43" s="103">
        <v>47</v>
      </c>
      <c r="R43" s="76" t="s">
        <v>559</v>
      </c>
      <c r="S43" s="40" t="s">
        <v>291</v>
      </c>
      <c r="T43" s="199" t="s">
        <v>425</v>
      </c>
      <c r="U43" s="167"/>
      <c r="V43" s="167"/>
    </row>
    <row r="44" spans="1:22" ht="158.4" x14ac:dyDescent="0.3">
      <c r="A44" s="3" t="s">
        <v>291</v>
      </c>
      <c r="B44" s="3">
        <f>COUNTIF(C37:C39,"Warning")</f>
        <v>1</v>
      </c>
      <c r="C44" s="3" t="s">
        <v>291</v>
      </c>
      <c r="D44" s="3">
        <f>SUM(COUNTIF(G35:G53,"Warning"),COUNTIF(M33:M53,"Warning"),COUNTIF(S35:S44,"Warning"))</f>
        <v>46</v>
      </c>
      <c r="E44" s="38">
        <v>10</v>
      </c>
      <c r="F44" s="76" t="s">
        <v>651</v>
      </c>
      <c r="G44" s="40" t="s">
        <v>291</v>
      </c>
      <c r="H44" s="167" t="s">
        <v>391</v>
      </c>
      <c r="I44" s="167"/>
      <c r="J44" s="167"/>
      <c r="K44" s="38">
        <v>29</v>
      </c>
      <c r="L44" s="76" t="s">
        <v>671</v>
      </c>
      <c r="M44" s="40" t="s">
        <v>291</v>
      </c>
      <c r="N44" s="199" t="s">
        <v>384</v>
      </c>
      <c r="O44" s="167"/>
      <c r="P44" s="167"/>
      <c r="Q44" s="38">
        <v>48</v>
      </c>
      <c r="R44" s="76" t="s">
        <v>547</v>
      </c>
      <c r="S44" s="111" t="s">
        <v>291</v>
      </c>
      <c r="T44" s="199" t="s">
        <v>354</v>
      </c>
      <c r="U44" s="167"/>
      <c r="V44" s="167"/>
    </row>
    <row r="45" spans="1:22" ht="72" x14ac:dyDescent="0.3">
      <c r="A45" s="9" t="s">
        <v>299</v>
      </c>
      <c r="B45" s="3">
        <f>COUNTIF(C37:C39,"High")</f>
        <v>1</v>
      </c>
      <c r="C45" s="9" t="s">
        <v>299</v>
      </c>
      <c r="D45" s="3">
        <f>SUM(COUNTIF(G35:G53,"High"),COUNTIF(M33:M53,"High"),COUNTIF(S35:S44,"High"))</f>
        <v>1</v>
      </c>
      <c r="E45" s="38">
        <v>11</v>
      </c>
      <c r="F45" s="76" t="s">
        <v>652</v>
      </c>
      <c r="G45" s="40" t="s">
        <v>291</v>
      </c>
      <c r="H45" s="167" t="s">
        <v>391</v>
      </c>
      <c r="I45" s="167"/>
      <c r="J45" s="167"/>
      <c r="K45" s="38">
        <v>30</v>
      </c>
      <c r="L45" s="76" t="s">
        <v>672</v>
      </c>
      <c r="M45" s="40" t="s">
        <v>291</v>
      </c>
      <c r="N45" s="199" t="s">
        <v>384</v>
      </c>
      <c r="O45" s="167"/>
      <c r="P45" s="167"/>
    </row>
    <row r="46" spans="1:22" ht="72" x14ac:dyDescent="0.3">
      <c r="A46" s="43" t="s">
        <v>45</v>
      </c>
      <c r="B46" s="9">
        <f>SUM(B43:B45)</f>
        <v>3</v>
      </c>
      <c r="C46" s="43" t="s">
        <v>45</v>
      </c>
      <c r="D46" s="9">
        <f>SUM(D43:D45)</f>
        <v>48</v>
      </c>
      <c r="E46" s="38">
        <v>12</v>
      </c>
      <c r="F46" s="76" t="s">
        <v>653</v>
      </c>
      <c r="G46" s="40" t="s">
        <v>291</v>
      </c>
      <c r="H46" s="167" t="s">
        <v>384</v>
      </c>
      <c r="I46" s="167"/>
      <c r="J46" s="167"/>
      <c r="K46" s="38">
        <v>31</v>
      </c>
      <c r="L46" s="76" t="s">
        <v>673</v>
      </c>
      <c r="M46" s="40" t="s">
        <v>291</v>
      </c>
      <c r="N46" s="199" t="s">
        <v>418</v>
      </c>
      <c r="O46" s="167"/>
      <c r="P46" s="167"/>
    </row>
    <row r="47" spans="1:22" ht="72" x14ac:dyDescent="0.3">
      <c r="A47" s="6"/>
      <c r="B47" s="6"/>
      <c r="E47" s="38">
        <v>13</v>
      </c>
      <c r="F47" s="76" t="s">
        <v>654</v>
      </c>
      <c r="G47" s="40" t="s">
        <v>291</v>
      </c>
      <c r="H47" s="167" t="s">
        <v>391</v>
      </c>
      <c r="I47" s="167"/>
      <c r="J47" s="167"/>
      <c r="K47" s="38">
        <v>32</v>
      </c>
      <c r="L47" s="76" t="s">
        <v>674</v>
      </c>
      <c r="M47" s="40" t="s">
        <v>291</v>
      </c>
      <c r="N47" s="199" t="s">
        <v>384</v>
      </c>
      <c r="O47" s="167"/>
      <c r="P47" s="167"/>
    </row>
    <row r="48" spans="1:22" ht="57.6" x14ac:dyDescent="0.3">
      <c r="A48" s="6"/>
      <c r="B48" s="6"/>
      <c r="E48" s="38">
        <v>14</v>
      </c>
      <c r="F48" s="76" t="s">
        <v>655</v>
      </c>
      <c r="G48" s="40" t="s">
        <v>291</v>
      </c>
      <c r="H48" s="167" t="s">
        <v>391</v>
      </c>
      <c r="I48" s="167"/>
      <c r="J48" s="167"/>
      <c r="K48" s="38">
        <v>33</v>
      </c>
      <c r="L48" s="76" t="s">
        <v>675</v>
      </c>
      <c r="M48" s="40" t="s">
        <v>291</v>
      </c>
      <c r="N48" s="199" t="s">
        <v>391</v>
      </c>
      <c r="O48" s="167"/>
      <c r="P48" s="167"/>
    </row>
    <row r="49" spans="1:16" ht="72" x14ac:dyDescent="0.3">
      <c r="C49" s="7"/>
      <c r="E49" s="38">
        <v>15</v>
      </c>
      <c r="F49" s="76" t="s">
        <v>656</v>
      </c>
      <c r="G49" s="40" t="s">
        <v>291</v>
      </c>
      <c r="H49" s="167" t="s">
        <v>384</v>
      </c>
      <c r="I49" s="167"/>
      <c r="J49" s="167"/>
      <c r="K49" s="38">
        <v>34</v>
      </c>
      <c r="L49" s="76" t="s">
        <v>457</v>
      </c>
      <c r="M49" s="40" t="s">
        <v>291</v>
      </c>
      <c r="N49" s="199" t="s">
        <v>359</v>
      </c>
      <c r="O49" s="167"/>
      <c r="P49" s="167"/>
    </row>
    <row r="50" spans="1:16" ht="72" x14ac:dyDescent="0.3">
      <c r="C50" s="7"/>
      <c r="E50" s="38">
        <v>16</v>
      </c>
      <c r="F50" s="76" t="s">
        <v>657</v>
      </c>
      <c r="G50" s="40" t="s">
        <v>291</v>
      </c>
      <c r="H50" s="167" t="s">
        <v>391</v>
      </c>
      <c r="I50" s="167"/>
      <c r="J50" s="167"/>
      <c r="K50" s="38">
        <v>35</v>
      </c>
      <c r="L50" s="76" t="s">
        <v>458</v>
      </c>
      <c r="M50" s="40" t="s">
        <v>291</v>
      </c>
      <c r="N50" s="199" t="s">
        <v>359</v>
      </c>
      <c r="O50" s="167"/>
      <c r="P50" s="167"/>
    </row>
    <row r="51" spans="1:16" ht="144" x14ac:dyDescent="0.3">
      <c r="C51" s="7"/>
      <c r="E51" s="38">
        <v>17</v>
      </c>
      <c r="F51" s="76" t="s">
        <v>658</v>
      </c>
      <c r="G51" s="40" t="s">
        <v>291</v>
      </c>
      <c r="H51" s="167" t="s">
        <v>384</v>
      </c>
      <c r="I51" s="167"/>
      <c r="J51" s="167"/>
      <c r="K51" s="38">
        <v>36</v>
      </c>
      <c r="L51" s="76" t="s">
        <v>466</v>
      </c>
      <c r="M51" s="40" t="s">
        <v>291</v>
      </c>
      <c r="N51" s="199" t="s">
        <v>354</v>
      </c>
      <c r="O51" s="167"/>
      <c r="P51" s="167"/>
    </row>
    <row r="52" spans="1:16" ht="72" x14ac:dyDescent="0.3">
      <c r="B52" s="55"/>
      <c r="C52" s="7"/>
      <c r="E52" s="38">
        <v>18</v>
      </c>
      <c r="F52" s="76" t="s">
        <v>659</v>
      </c>
      <c r="G52" s="40" t="s">
        <v>291</v>
      </c>
      <c r="H52" s="167" t="s">
        <v>391</v>
      </c>
      <c r="I52" s="167"/>
      <c r="J52" s="167"/>
      <c r="K52" s="38">
        <v>37</v>
      </c>
      <c r="L52" s="76" t="s">
        <v>459</v>
      </c>
      <c r="M52" s="40" t="s">
        <v>291</v>
      </c>
      <c r="N52" s="199" t="s">
        <v>359</v>
      </c>
      <c r="O52" s="167"/>
      <c r="P52" s="167"/>
    </row>
    <row r="53" spans="1:16" ht="72" x14ac:dyDescent="0.3">
      <c r="C53" s="7"/>
      <c r="E53" s="38">
        <v>19</v>
      </c>
      <c r="F53" s="76" t="s">
        <v>660</v>
      </c>
      <c r="G53" s="40" t="s">
        <v>291</v>
      </c>
      <c r="H53" s="167" t="s">
        <v>384</v>
      </c>
      <c r="I53" s="167"/>
      <c r="J53" s="167"/>
      <c r="K53" s="38">
        <v>38</v>
      </c>
      <c r="L53" s="76" t="s">
        <v>460</v>
      </c>
      <c r="M53" s="40" t="s">
        <v>291</v>
      </c>
      <c r="N53" s="199" t="s">
        <v>359</v>
      </c>
      <c r="O53" s="167"/>
      <c r="P53" s="167"/>
    </row>
    <row r="54" spans="1:16" x14ac:dyDescent="0.3">
      <c r="C54" s="7"/>
    </row>
    <row r="55" spans="1:16" ht="15.6" x14ac:dyDescent="0.3">
      <c r="A55" s="56" t="s">
        <v>1024</v>
      </c>
      <c r="B55" s="57"/>
      <c r="C55" s="57"/>
      <c r="D55" s="57"/>
      <c r="E55" s="57"/>
      <c r="F55" s="57"/>
      <c r="G55" s="57"/>
      <c r="H55" s="57"/>
      <c r="I55" s="57"/>
      <c r="J55" s="57"/>
      <c r="K55" s="57"/>
      <c r="L55" s="57"/>
      <c r="M55" s="58"/>
    </row>
    <row r="56" spans="1:16" x14ac:dyDescent="0.3">
      <c r="A56" s="19" t="s">
        <v>15</v>
      </c>
      <c r="B56" s="19" t="s">
        <v>1025</v>
      </c>
      <c r="C56" s="157" t="s">
        <v>1026</v>
      </c>
      <c r="D56" s="157"/>
      <c r="E56" s="157" t="s">
        <v>1027</v>
      </c>
      <c r="F56" s="157"/>
      <c r="G56" s="157" t="s">
        <v>1028</v>
      </c>
      <c r="H56" s="157"/>
      <c r="I56" s="19" t="s">
        <v>1029</v>
      </c>
      <c r="J56" s="19" t="s">
        <v>1030</v>
      </c>
      <c r="K56" s="157" t="s">
        <v>1031</v>
      </c>
      <c r="L56" s="157"/>
      <c r="M56" s="19" t="s">
        <v>1032</v>
      </c>
    </row>
    <row r="57" spans="1:16" ht="57.6" x14ac:dyDescent="0.3">
      <c r="A57" s="9">
        <v>1</v>
      </c>
      <c r="B57" s="9" t="s">
        <v>1156</v>
      </c>
      <c r="C57" s="162" t="s">
        <v>1034</v>
      </c>
      <c r="D57" s="163"/>
      <c r="E57" s="178" t="s">
        <v>1046</v>
      </c>
      <c r="F57" s="163"/>
      <c r="G57" s="178" t="s">
        <v>1036</v>
      </c>
      <c r="H57" s="179"/>
      <c r="I57" s="73" t="s">
        <v>1037</v>
      </c>
      <c r="J57" s="73" t="s">
        <v>1038</v>
      </c>
      <c r="K57" s="170" t="s">
        <v>1039</v>
      </c>
      <c r="L57" s="171"/>
      <c r="M57" s="69" t="s">
        <v>1040</v>
      </c>
    </row>
    <row r="58" spans="1:16" ht="57.6" x14ac:dyDescent="0.3">
      <c r="A58" s="9">
        <v>2</v>
      </c>
      <c r="B58" s="9" t="s">
        <v>1265</v>
      </c>
      <c r="C58" s="162" t="s">
        <v>1034</v>
      </c>
      <c r="D58" s="163"/>
      <c r="E58" s="178" t="s">
        <v>1046</v>
      </c>
      <c r="F58" s="163"/>
      <c r="G58" s="178" t="s">
        <v>1036</v>
      </c>
      <c r="H58" s="179"/>
      <c r="I58" s="73" t="s">
        <v>1037</v>
      </c>
      <c r="J58" s="73" t="s">
        <v>1038</v>
      </c>
      <c r="K58" s="170" t="s">
        <v>1039</v>
      </c>
      <c r="L58" s="171"/>
      <c r="M58" s="69" t="s">
        <v>1040</v>
      </c>
    </row>
    <row r="59" spans="1:16" ht="57.6" x14ac:dyDescent="0.3">
      <c r="A59" s="9">
        <v>3</v>
      </c>
      <c r="B59" s="3" t="s">
        <v>1266</v>
      </c>
      <c r="C59" s="162" t="s">
        <v>1034</v>
      </c>
      <c r="D59" s="163"/>
      <c r="E59" s="178" t="s">
        <v>1046</v>
      </c>
      <c r="F59" s="163"/>
      <c r="G59" s="178" t="s">
        <v>1036</v>
      </c>
      <c r="H59" s="179"/>
      <c r="I59" s="73" t="s">
        <v>1037</v>
      </c>
      <c r="J59" s="73" t="s">
        <v>1038</v>
      </c>
      <c r="K59" s="180" t="s">
        <v>1267</v>
      </c>
      <c r="L59" s="163"/>
      <c r="M59" s="69" t="s">
        <v>1040</v>
      </c>
    </row>
    <row r="60" spans="1:16" ht="57.6" x14ac:dyDescent="0.3">
      <c r="A60" s="9">
        <v>4</v>
      </c>
      <c r="B60" s="9" t="s">
        <v>1268</v>
      </c>
      <c r="C60" s="162" t="s">
        <v>1034</v>
      </c>
      <c r="D60" s="163"/>
      <c r="E60" s="178" t="s">
        <v>1046</v>
      </c>
      <c r="F60" s="163"/>
      <c r="G60" s="178" t="s">
        <v>1036</v>
      </c>
      <c r="H60" s="179"/>
      <c r="I60" s="73" t="s">
        <v>1037</v>
      </c>
      <c r="J60" s="73" t="s">
        <v>1038</v>
      </c>
      <c r="K60" s="180" t="s">
        <v>1269</v>
      </c>
      <c r="L60" s="163"/>
      <c r="M60" s="69" t="s">
        <v>1040</v>
      </c>
    </row>
    <row r="61" spans="1:16" ht="57.75" customHeight="1" x14ac:dyDescent="0.3">
      <c r="A61" s="9">
        <v>5</v>
      </c>
      <c r="B61" s="1" t="s">
        <v>1270</v>
      </c>
      <c r="C61" s="168" t="s">
        <v>1034</v>
      </c>
      <c r="D61" s="164"/>
      <c r="E61" s="168" t="s">
        <v>1035</v>
      </c>
      <c r="F61" s="164"/>
      <c r="G61" s="168" t="s">
        <v>1036</v>
      </c>
      <c r="H61" s="164"/>
      <c r="I61" s="68" t="s">
        <v>1037</v>
      </c>
      <c r="J61" s="68" t="s">
        <v>1038</v>
      </c>
      <c r="K61" s="180" t="s">
        <v>1271</v>
      </c>
      <c r="L61" s="163"/>
      <c r="M61" s="68" t="s">
        <v>1040</v>
      </c>
    </row>
    <row r="62" spans="1:16" ht="57.75" customHeight="1" x14ac:dyDescent="0.3">
      <c r="A62" s="9">
        <v>6</v>
      </c>
      <c r="B62" s="9" t="s">
        <v>1272</v>
      </c>
      <c r="C62" s="162" t="s">
        <v>1034</v>
      </c>
      <c r="D62" s="163"/>
      <c r="E62" s="178" t="s">
        <v>1046</v>
      </c>
      <c r="F62" s="163"/>
      <c r="G62" s="178" t="s">
        <v>1036</v>
      </c>
      <c r="H62" s="179"/>
      <c r="I62" s="73" t="s">
        <v>1037</v>
      </c>
      <c r="J62" s="73" t="s">
        <v>1038</v>
      </c>
      <c r="K62" s="180" t="s">
        <v>1273</v>
      </c>
      <c r="L62" s="163"/>
      <c r="M62" s="69" t="s">
        <v>1040</v>
      </c>
    </row>
    <row r="63" spans="1:16" ht="57.75" customHeight="1" x14ac:dyDescent="0.3">
      <c r="A63" s="9">
        <v>7</v>
      </c>
      <c r="B63" s="9" t="s">
        <v>1274</v>
      </c>
      <c r="C63" s="162" t="s">
        <v>1034</v>
      </c>
      <c r="D63" s="163"/>
      <c r="E63" s="178" t="s">
        <v>1046</v>
      </c>
      <c r="F63" s="163"/>
      <c r="G63" s="178" t="s">
        <v>1036</v>
      </c>
      <c r="H63" s="179"/>
      <c r="I63" s="73" t="s">
        <v>1037</v>
      </c>
      <c r="J63" s="73" t="s">
        <v>1038</v>
      </c>
      <c r="K63" s="180" t="s">
        <v>1273</v>
      </c>
      <c r="L63" s="163"/>
      <c r="M63" s="69" t="s">
        <v>1040</v>
      </c>
    </row>
    <row r="64" spans="1:16" ht="57.6" x14ac:dyDescent="0.3">
      <c r="A64" s="9">
        <v>8</v>
      </c>
      <c r="B64" s="9" t="s">
        <v>1275</v>
      </c>
      <c r="C64" s="162" t="s">
        <v>1034</v>
      </c>
      <c r="D64" s="163"/>
      <c r="E64" s="178" t="s">
        <v>1046</v>
      </c>
      <c r="F64" s="163"/>
      <c r="G64" s="178" t="s">
        <v>1036</v>
      </c>
      <c r="H64" s="179"/>
      <c r="I64" s="73" t="s">
        <v>1037</v>
      </c>
      <c r="J64" s="73" t="s">
        <v>1038</v>
      </c>
      <c r="K64" s="170" t="s">
        <v>1039</v>
      </c>
      <c r="L64" s="171"/>
      <c r="M64" s="69" t="s">
        <v>1040</v>
      </c>
    </row>
    <row r="65" spans="1:13" ht="57.6" x14ac:dyDescent="0.3">
      <c r="A65" s="9">
        <v>9</v>
      </c>
      <c r="B65" s="9" t="s">
        <v>1276</v>
      </c>
      <c r="C65" s="162" t="s">
        <v>1034</v>
      </c>
      <c r="D65" s="163"/>
      <c r="E65" s="178" t="s">
        <v>1046</v>
      </c>
      <c r="F65" s="163"/>
      <c r="G65" s="178" t="s">
        <v>1036</v>
      </c>
      <c r="H65" s="179"/>
      <c r="I65" s="73" t="s">
        <v>1037</v>
      </c>
      <c r="J65" s="73" t="s">
        <v>1038</v>
      </c>
      <c r="K65" s="180" t="s">
        <v>1273</v>
      </c>
      <c r="L65" s="163"/>
      <c r="M65" s="69" t="s">
        <v>1040</v>
      </c>
    </row>
    <row r="66" spans="1:13" ht="57.6" x14ac:dyDescent="0.3">
      <c r="A66" s="9">
        <v>10</v>
      </c>
      <c r="B66" s="9" t="s">
        <v>1277</v>
      </c>
      <c r="C66" s="168" t="s">
        <v>1034</v>
      </c>
      <c r="D66" s="164"/>
      <c r="E66" s="168" t="s">
        <v>1035</v>
      </c>
      <c r="F66" s="164"/>
      <c r="G66" s="168" t="s">
        <v>1036</v>
      </c>
      <c r="H66" s="164"/>
      <c r="I66" s="68" t="s">
        <v>1037</v>
      </c>
      <c r="J66" s="68" t="s">
        <v>1038</v>
      </c>
      <c r="K66" s="180" t="s">
        <v>1271</v>
      </c>
      <c r="L66" s="163"/>
      <c r="M66" s="68" t="s">
        <v>1040</v>
      </c>
    </row>
    <row r="67" spans="1:13" ht="57.6" x14ac:dyDescent="0.3">
      <c r="A67" s="9">
        <v>11</v>
      </c>
      <c r="B67" s="9" t="s">
        <v>1278</v>
      </c>
      <c r="C67" s="168" t="s">
        <v>1034</v>
      </c>
      <c r="D67" s="164"/>
      <c r="E67" s="168" t="s">
        <v>1035</v>
      </c>
      <c r="F67" s="164"/>
      <c r="G67" s="168" t="s">
        <v>1036</v>
      </c>
      <c r="H67" s="164"/>
      <c r="I67" s="68" t="s">
        <v>1037</v>
      </c>
      <c r="J67" s="68" t="s">
        <v>1038</v>
      </c>
      <c r="K67" s="180" t="s">
        <v>1271</v>
      </c>
      <c r="L67" s="163"/>
      <c r="M67" s="68" t="s">
        <v>1040</v>
      </c>
    </row>
    <row r="68" spans="1:13" ht="57.6" x14ac:dyDescent="0.3">
      <c r="A68" s="9">
        <v>12</v>
      </c>
      <c r="B68" s="9" t="s">
        <v>1279</v>
      </c>
      <c r="C68" s="162" t="s">
        <v>1034</v>
      </c>
      <c r="D68" s="163"/>
      <c r="E68" s="178" t="s">
        <v>1046</v>
      </c>
      <c r="F68" s="163"/>
      <c r="G68" s="178" t="s">
        <v>1036</v>
      </c>
      <c r="H68" s="179"/>
      <c r="I68" s="73" t="s">
        <v>1037</v>
      </c>
      <c r="J68" s="73" t="s">
        <v>1038</v>
      </c>
      <c r="K68" s="180" t="s">
        <v>1280</v>
      </c>
      <c r="L68" s="163"/>
      <c r="M68" s="69" t="s">
        <v>1040</v>
      </c>
    </row>
    <row r="69" spans="1:13" ht="57.6" x14ac:dyDescent="0.3">
      <c r="A69" s="9">
        <v>13</v>
      </c>
      <c r="B69" s="9" t="s">
        <v>1281</v>
      </c>
      <c r="C69" s="162" t="s">
        <v>1034</v>
      </c>
      <c r="D69" s="163"/>
      <c r="E69" s="178" t="s">
        <v>1046</v>
      </c>
      <c r="F69" s="163"/>
      <c r="G69" s="178" t="s">
        <v>1036</v>
      </c>
      <c r="H69" s="179"/>
      <c r="I69" s="73" t="s">
        <v>1037</v>
      </c>
      <c r="J69" s="73" t="s">
        <v>1038</v>
      </c>
      <c r="K69" s="170" t="s">
        <v>1039</v>
      </c>
      <c r="L69" s="171"/>
      <c r="M69" s="69" t="s">
        <v>1040</v>
      </c>
    </row>
    <row r="70" spans="1:13" ht="57.6" x14ac:dyDescent="0.3">
      <c r="A70" s="9">
        <v>14</v>
      </c>
      <c r="B70" s="9" t="s">
        <v>1282</v>
      </c>
      <c r="C70" s="162" t="s">
        <v>1034</v>
      </c>
      <c r="D70" s="163"/>
      <c r="E70" s="178" t="s">
        <v>1046</v>
      </c>
      <c r="F70" s="163"/>
      <c r="G70" s="178" t="s">
        <v>1036</v>
      </c>
      <c r="H70" s="179"/>
      <c r="I70" s="73" t="s">
        <v>1037</v>
      </c>
      <c r="J70" s="73" t="s">
        <v>1038</v>
      </c>
      <c r="K70" s="170" t="s">
        <v>1039</v>
      </c>
      <c r="L70" s="171"/>
      <c r="M70" s="69" t="s">
        <v>1040</v>
      </c>
    </row>
    <row r="71" spans="1:13" ht="57.6" x14ac:dyDescent="0.3">
      <c r="A71" s="9">
        <v>15</v>
      </c>
      <c r="B71" s="9" t="s">
        <v>1283</v>
      </c>
      <c r="C71" s="162" t="s">
        <v>1034</v>
      </c>
      <c r="D71" s="163"/>
      <c r="E71" s="178" t="s">
        <v>1046</v>
      </c>
      <c r="F71" s="163"/>
      <c r="G71" s="178" t="s">
        <v>1036</v>
      </c>
      <c r="H71" s="179"/>
      <c r="I71" s="73" t="s">
        <v>1037</v>
      </c>
      <c r="J71" s="73" t="s">
        <v>1038</v>
      </c>
      <c r="K71" s="180" t="s">
        <v>1273</v>
      </c>
      <c r="L71" s="163"/>
      <c r="M71" s="69" t="s">
        <v>1040</v>
      </c>
    </row>
    <row r="72" spans="1:13" ht="57.6" x14ac:dyDescent="0.3">
      <c r="A72" s="9">
        <v>16</v>
      </c>
      <c r="B72" s="9" t="s">
        <v>1284</v>
      </c>
      <c r="C72" s="162" t="s">
        <v>1034</v>
      </c>
      <c r="D72" s="163"/>
      <c r="E72" s="178" t="s">
        <v>1046</v>
      </c>
      <c r="F72" s="163"/>
      <c r="G72" s="178" t="s">
        <v>1036</v>
      </c>
      <c r="H72" s="179"/>
      <c r="I72" s="73" t="s">
        <v>1037</v>
      </c>
      <c r="J72" s="73" t="s">
        <v>1038</v>
      </c>
      <c r="K72" s="180" t="s">
        <v>1269</v>
      </c>
      <c r="L72" s="163"/>
      <c r="M72" s="69" t="s">
        <v>1040</v>
      </c>
    </row>
    <row r="73" spans="1:13" ht="57.6" x14ac:dyDescent="0.3">
      <c r="A73" s="9">
        <v>17</v>
      </c>
      <c r="B73" s="9" t="s">
        <v>1285</v>
      </c>
      <c r="C73" s="162" t="s">
        <v>1034</v>
      </c>
      <c r="D73" s="163"/>
      <c r="E73" s="178" t="s">
        <v>1046</v>
      </c>
      <c r="F73" s="163"/>
      <c r="G73" s="178" t="s">
        <v>1036</v>
      </c>
      <c r="H73" s="179"/>
      <c r="I73" s="73" t="s">
        <v>1037</v>
      </c>
      <c r="J73" s="73" t="s">
        <v>1038</v>
      </c>
      <c r="K73" s="170" t="s">
        <v>1039</v>
      </c>
      <c r="L73" s="171"/>
      <c r="M73" s="69" t="s">
        <v>1040</v>
      </c>
    </row>
    <row r="74" spans="1:13" ht="57.6" x14ac:dyDescent="0.3">
      <c r="A74" s="9">
        <v>18</v>
      </c>
      <c r="B74" s="9" t="s">
        <v>1286</v>
      </c>
      <c r="C74" s="162" t="s">
        <v>1034</v>
      </c>
      <c r="D74" s="163"/>
      <c r="E74" s="178" t="s">
        <v>1046</v>
      </c>
      <c r="F74" s="163"/>
      <c r="G74" s="178" t="s">
        <v>1036</v>
      </c>
      <c r="H74" s="179"/>
      <c r="I74" s="73" t="s">
        <v>1037</v>
      </c>
      <c r="J74" s="73" t="s">
        <v>1038</v>
      </c>
      <c r="K74" s="170" t="s">
        <v>1039</v>
      </c>
      <c r="L74" s="171"/>
      <c r="M74" s="69" t="s">
        <v>1040</v>
      </c>
    </row>
    <row r="75" spans="1:13" ht="57.6" x14ac:dyDescent="0.3">
      <c r="A75" s="9">
        <v>19</v>
      </c>
      <c r="B75" s="9" t="s">
        <v>1287</v>
      </c>
      <c r="C75" s="168" t="s">
        <v>1034</v>
      </c>
      <c r="D75" s="164"/>
      <c r="E75" s="168" t="s">
        <v>1035</v>
      </c>
      <c r="F75" s="164"/>
      <c r="G75" s="168" t="s">
        <v>1036</v>
      </c>
      <c r="H75" s="164"/>
      <c r="I75" s="68" t="s">
        <v>1037</v>
      </c>
      <c r="J75" s="68" t="s">
        <v>1038</v>
      </c>
      <c r="K75" s="180" t="s">
        <v>1047</v>
      </c>
      <c r="L75" s="163"/>
      <c r="M75" s="68" t="s">
        <v>1040</v>
      </c>
    </row>
    <row r="76" spans="1:13" ht="57.6" x14ac:dyDescent="0.3">
      <c r="A76" s="9">
        <v>20</v>
      </c>
      <c r="B76" s="9" t="s">
        <v>1288</v>
      </c>
      <c r="C76" s="162" t="s">
        <v>1034</v>
      </c>
      <c r="D76" s="163"/>
      <c r="E76" s="178" t="s">
        <v>1046</v>
      </c>
      <c r="F76" s="163"/>
      <c r="G76" s="178" t="s">
        <v>1036</v>
      </c>
      <c r="H76" s="179"/>
      <c r="I76" s="73" t="s">
        <v>1037</v>
      </c>
      <c r="J76" s="73" t="s">
        <v>1038</v>
      </c>
      <c r="K76" s="170" t="s">
        <v>1039</v>
      </c>
      <c r="L76" s="171"/>
      <c r="M76" s="69" t="s">
        <v>1040</v>
      </c>
    </row>
    <row r="77" spans="1:13" ht="57.6" x14ac:dyDescent="0.3">
      <c r="A77" s="9">
        <v>21</v>
      </c>
      <c r="B77" s="9" t="s">
        <v>1156</v>
      </c>
      <c r="C77" s="162" t="s">
        <v>1034</v>
      </c>
      <c r="D77" s="163"/>
      <c r="E77" s="178" t="s">
        <v>1046</v>
      </c>
      <c r="F77" s="163"/>
      <c r="G77" s="178" t="s">
        <v>1036</v>
      </c>
      <c r="H77" s="179"/>
      <c r="I77" s="73" t="s">
        <v>1037</v>
      </c>
      <c r="J77" s="73" t="s">
        <v>1038</v>
      </c>
      <c r="K77" s="170" t="s">
        <v>1039</v>
      </c>
      <c r="L77" s="171"/>
      <c r="M77" s="69" t="s">
        <v>1040</v>
      </c>
    </row>
    <row r="78" spans="1:13" ht="57.6" x14ac:dyDescent="0.3">
      <c r="A78" s="9">
        <v>22</v>
      </c>
      <c r="B78" s="9" t="s">
        <v>1265</v>
      </c>
      <c r="C78" s="162" t="s">
        <v>1034</v>
      </c>
      <c r="D78" s="163"/>
      <c r="E78" s="178" t="s">
        <v>1046</v>
      </c>
      <c r="F78" s="163"/>
      <c r="G78" s="178" t="s">
        <v>1036</v>
      </c>
      <c r="H78" s="179"/>
      <c r="I78" s="73" t="s">
        <v>1037</v>
      </c>
      <c r="J78" s="73" t="s">
        <v>1038</v>
      </c>
      <c r="K78" s="170" t="s">
        <v>1039</v>
      </c>
      <c r="L78" s="171"/>
      <c r="M78" s="69" t="s">
        <v>1040</v>
      </c>
    </row>
    <row r="79" spans="1:13" ht="57.6" x14ac:dyDescent="0.3">
      <c r="A79" s="9">
        <v>23</v>
      </c>
      <c r="B79" s="3" t="s">
        <v>1266</v>
      </c>
      <c r="C79" s="162" t="s">
        <v>1034</v>
      </c>
      <c r="D79" s="163"/>
      <c r="E79" s="178" t="s">
        <v>1046</v>
      </c>
      <c r="F79" s="163"/>
      <c r="G79" s="178" t="s">
        <v>1036</v>
      </c>
      <c r="H79" s="179"/>
      <c r="I79" s="73" t="s">
        <v>1037</v>
      </c>
      <c r="J79" s="73" t="s">
        <v>1038</v>
      </c>
      <c r="K79" s="180" t="s">
        <v>1267</v>
      </c>
      <c r="L79" s="163"/>
      <c r="M79" s="69" t="s">
        <v>1040</v>
      </c>
    </row>
    <row r="80" spans="1:13" ht="57.6" x14ac:dyDescent="0.3">
      <c r="A80" s="9">
        <v>24</v>
      </c>
      <c r="B80" s="9" t="s">
        <v>1268</v>
      </c>
      <c r="C80" s="162" t="s">
        <v>1034</v>
      </c>
      <c r="D80" s="163"/>
      <c r="E80" s="178" t="s">
        <v>1046</v>
      </c>
      <c r="F80" s="163"/>
      <c r="G80" s="178" t="s">
        <v>1036</v>
      </c>
      <c r="H80" s="179"/>
      <c r="I80" s="73" t="s">
        <v>1037</v>
      </c>
      <c r="J80" s="73" t="s">
        <v>1038</v>
      </c>
      <c r="K80" s="180" t="s">
        <v>1269</v>
      </c>
      <c r="L80" s="163"/>
      <c r="M80" s="69" t="s">
        <v>1040</v>
      </c>
    </row>
    <row r="81" spans="1:13" ht="57.6" x14ac:dyDescent="0.3">
      <c r="A81" s="9">
        <v>25</v>
      </c>
      <c r="B81" s="1" t="s">
        <v>1270</v>
      </c>
      <c r="C81" s="168" t="s">
        <v>1034</v>
      </c>
      <c r="D81" s="164"/>
      <c r="E81" s="168" t="s">
        <v>1035</v>
      </c>
      <c r="F81" s="164"/>
      <c r="G81" s="168" t="s">
        <v>1036</v>
      </c>
      <c r="H81" s="164"/>
      <c r="I81" s="68" t="s">
        <v>1037</v>
      </c>
      <c r="J81" s="68" t="s">
        <v>1038</v>
      </c>
      <c r="K81" s="180" t="s">
        <v>1271</v>
      </c>
      <c r="L81" s="163"/>
      <c r="M81" s="68" t="s">
        <v>1040</v>
      </c>
    </row>
    <row r="82" spans="1:13" ht="57.6" x14ac:dyDescent="0.3">
      <c r="A82" s="9">
        <v>26</v>
      </c>
      <c r="B82" s="9" t="s">
        <v>1272</v>
      </c>
      <c r="C82" s="162" t="s">
        <v>1034</v>
      </c>
      <c r="D82" s="163"/>
      <c r="E82" s="178" t="s">
        <v>1046</v>
      </c>
      <c r="F82" s="163"/>
      <c r="G82" s="178" t="s">
        <v>1036</v>
      </c>
      <c r="H82" s="179"/>
      <c r="I82" s="73" t="s">
        <v>1037</v>
      </c>
      <c r="J82" s="73" t="s">
        <v>1038</v>
      </c>
      <c r="K82" s="180" t="s">
        <v>1273</v>
      </c>
      <c r="L82" s="163"/>
      <c r="M82" s="69" t="s">
        <v>1040</v>
      </c>
    </row>
    <row r="83" spans="1:13" ht="57.6" x14ac:dyDescent="0.3">
      <c r="A83" s="9">
        <v>27</v>
      </c>
      <c r="B83" s="9" t="s">
        <v>1274</v>
      </c>
      <c r="C83" s="162" t="s">
        <v>1034</v>
      </c>
      <c r="D83" s="163"/>
      <c r="E83" s="178" t="s">
        <v>1046</v>
      </c>
      <c r="F83" s="163"/>
      <c r="G83" s="178" t="s">
        <v>1036</v>
      </c>
      <c r="H83" s="179"/>
      <c r="I83" s="73" t="s">
        <v>1037</v>
      </c>
      <c r="J83" s="73" t="s">
        <v>1038</v>
      </c>
      <c r="K83" s="180" t="s">
        <v>1273</v>
      </c>
      <c r="L83" s="163"/>
      <c r="M83" s="69" t="s">
        <v>1040</v>
      </c>
    </row>
    <row r="84" spans="1:13" ht="57.6" x14ac:dyDescent="0.3">
      <c r="A84" s="9">
        <v>28</v>
      </c>
      <c r="B84" s="9" t="s">
        <v>1275</v>
      </c>
      <c r="C84" s="162" t="s">
        <v>1034</v>
      </c>
      <c r="D84" s="163"/>
      <c r="E84" s="178" t="s">
        <v>1046</v>
      </c>
      <c r="F84" s="163"/>
      <c r="G84" s="178" t="s">
        <v>1036</v>
      </c>
      <c r="H84" s="179"/>
      <c r="I84" s="73" t="s">
        <v>1037</v>
      </c>
      <c r="J84" s="73" t="s">
        <v>1038</v>
      </c>
      <c r="K84" s="170" t="s">
        <v>1039</v>
      </c>
      <c r="L84" s="171"/>
      <c r="M84" s="69" t="s">
        <v>1040</v>
      </c>
    </row>
    <row r="85" spans="1:13" ht="57.6" x14ac:dyDescent="0.3">
      <c r="A85" s="9">
        <v>29</v>
      </c>
      <c r="B85" s="9" t="s">
        <v>1276</v>
      </c>
      <c r="C85" s="162" t="s">
        <v>1034</v>
      </c>
      <c r="D85" s="163"/>
      <c r="E85" s="178" t="s">
        <v>1046</v>
      </c>
      <c r="F85" s="163"/>
      <c r="G85" s="178" t="s">
        <v>1036</v>
      </c>
      <c r="H85" s="179"/>
      <c r="I85" s="73" t="s">
        <v>1037</v>
      </c>
      <c r="J85" s="73" t="s">
        <v>1038</v>
      </c>
      <c r="K85" s="180" t="s">
        <v>1273</v>
      </c>
      <c r="L85" s="163"/>
      <c r="M85" s="69" t="s">
        <v>1040</v>
      </c>
    </row>
    <row r="86" spans="1:13" ht="57.6" x14ac:dyDescent="0.3">
      <c r="A86" s="9">
        <v>30</v>
      </c>
      <c r="B86" s="9" t="s">
        <v>1277</v>
      </c>
      <c r="C86" s="168" t="s">
        <v>1034</v>
      </c>
      <c r="D86" s="164"/>
      <c r="E86" s="168" t="s">
        <v>1035</v>
      </c>
      <c r="F86" s="164"/>
      <c r="G86" s="168" t="s">
        <v>1036</v>
      </c>
      <c r="H86" s="164"/>
      <c r="I86" s="68" t="s">
        <v>1037</v>
      </c>
      <c r="J86" s="68" t="s">
        <v>1038</v>
      </c>
      <c r="K86" s="180" t="s">
        <v>1271</v>
      </c>
      <c r="L86" s="163"/>
      <c r="M86" s="68" t="s">
        <v>1040</v>
      </c>
    </row>
    <row r="87" spans="1:13" ht="57.6" x14ac:dyDescent="0.3">
      <c r="A87" s="9">
        <v>31</v>
      </c>
      <c r="B87" s="9" t="s">
        <v>1278</v>
      </c>
      <c r="C87" s="168" t="s">
        <v>1034</v>
      </c>
      <c r="D87" s="164"/>
      <c r="E87" s="168" t="s">
        <v>1035</v>
      </c>
      <c r="F87" s="164"/>
      <c r="G87" s="168" t="s">
        <v>1036</v>
      </c>
      <c r="H87" s="164"/>
      <c r="I87" s="68" t="s">
        <v>1037</v>
      </c>
      <c r="J87" s="68" t="s">
        <v>1038</v>
      </c>
      <c r="K87" s="180" t="s">
        <v>1271</v>
      </c>
      <c r="L87" s="163"/>
      <c r="M87" s="68" t="s">
        <v>1040</v>
      </c>
    </row>
    <row r="88" spans="1:13" ht="57.6" x14ac:dyDescent="0.3">
      <c r="A88" s="9">
        <v>32</v>
      </c>
      <c r="B88" s="9" t="s">
        <v>1279</v>
      </c>
      <c r="C88" s="162" t="s">
        <v>1034</v>
      </c>
      <c r="D88" s="163"/>
      <c r="E88" s="178" t="s">
        <v>1046</v>
      </c>
      <c r="F88" s="163"/>
      <c r="G88" s="178" t="s">
        <v>1036</v>
      </c>
      <c r="H88" s="179"/>
      <c r="I88" s="73" t="s">
        <v>1037</v>
      </c>
      <c r="J88" s="73" t="s">
        <v>1038</v>
      </c>
      <c r="K88" s="180" t="s">
        <v>1280</v>
      </c>
      <c r="L88" s="163"/>
      <c r="M88" s="69" t="s">
        <v>1040</v>
      </c>
    </row>
    <row r="89" spans="1:13" ht="57.6" x14ac:dyDescent="0.3">
      <c r="A89" s="9">
        <v>33</v>
      </c>
      <c r="B89" s="9" t="s">
        <v>1281</v>
      </c>
      <c r="C89" s="162" t="s">
        <v>1034</v>
      </c>
      <c r="D89" s="163"/>
      <c r="E89" s="178" t="s">
        <v>1046</v>
      </c>
      <c r="F89" s="163"/>
      <c r="G89" s="178" t="s">
        <v>1036</v>
      </c>
      <c r="H89" s="179"/>
      <c r="I89" s="73" t="s">
        <v>1037</v>
      </c>
      <c r="J89" s="73" t="s">
        <v>1038</v>
      </c>
      <c r="K89" s="170" t="s">
        <v>1039</v>
      </c>
      <c r="L89" s="171"/>
      <c r="M89" s="69" t="s">
        <v>1040</v>
      </c>
    </row>
    <row r="90" spans="1:13" ht="57.6" x14ac:dyDescent="0.3">
      <c r="A90" s="9">
        <v>34</v>
      </c>
      <c r="B90" s="9" t="s">
        <v>1282</v>
      </c>
      <c r="C90" s="162" t="s">
        <v>1034</v>
      </c>
      <c r="D90" s="163"/>
      <c r="E90" s="178" t="s">
        <v>1046</v>
      </c>
      <c r="F90" s="163"/>
      <c r="G90" s="178" t="s">
        <v>1036</v>
      </c>
      <c r="H90" s="179"/>
      <c r="I90" s="73" t="s">
        <v>1037</v>
      </c>
      <c r="J90" s="73" t="s">
        <v>1038</v>
      </c>
      <c r="K90" s="170" t="s">
        <v>1039</v>
      </c>
      <c r="L90" s="171"/>
      <c r="M90" s="69" t="s">
        <v>1040</v>
      </c>
    </row>
    <row r="91" spans="1:13" ht="57.6" x14ac:dyDescent="0.3">
      <c r="A91" s="9">
        <v>35</v>
      </c>
      <c r="B91" s="9" t="s">
        <v>1283</v>
      </c>
      <c r="C91" s="162" t="s">
        <v>1034</v>
      </c>
      <c r="D91" s="163"/>
      <c r="E91" s="178" t="s">
        <v>1046</v>
      </c>
      <c r="F91" s="163"/>
      <c r="G91" s="178" t="s">
        <v>1036</v>
      </c>
      <c r="H91" s="179"/>
      <c r="I91" s="73" t="s">
        <v>1037</v>
      </c>
      <c r="J91" s="73" t="s">
        <v>1038</v>
      </c>
      <c r="K91" s="180" t="s">
        <v>1273</v>
      </c>
      <c r="L91" s="163"/>
      <c r="M91" s="69" t="s">
        <v>1040</v>
      </c>
    </row>
    <row r="92" spans="1:13" ht="57.6" x14ac:dyDescent="0.3">
      <c r="A92" s="9">
        <v>36</v>
      </c>
      <c r="B92" s="9" t="s">
        <v>1284</v>
      </c>
      <c r="C92" s="162" t="s">
        <v>1034</v>
      </c>
      <c r="D92" s="163"/>
      <c r="E92" s="178" t="s">
        <v>1046</v>
      </c>
      <c r="F92" s="163"/>
      <c r="G92" s="178" t="s">
        <v>1036</v>
      </c>
      <c r="H92" s="179"/>
      <c r="I92" s="73" t="s">
        <v>1037</v>
      </c>
      <c r="J92" s="73" t="s">
        <v>1038</v>
      </c>
      <c r="K92" s="180" t="s">
        <v>1269</v>
      </c>
      <c r="L92" s="163"/>
      <c r="M92" s="69" t="s">
        <v>1040</v>
      </c>
    </row>
    <row r="93" spans="1:13" ht="57.6" x14ac:dyDescent="0.3">
      <c r="A93" s="9">
        <v>37</v>
      </c>
      <c r="B93" s="9" t="s">
        <v>1285</v>
      </c>
      <c r="C93" s="162" t="s">
        <v>1034</v>
      </c>
      <c r="D93" s="163"/>
      <c r="E93" s="178" t="s">
        <v>1046</v>
      </c>
      <c r="F93" s="163"/>
      <c r="G93" s="178" t="s">
        <v>1036</v>
      </c>
      <c r="H93" s="179"/>
      <c r="I93" s="73" t="s">
        <v>1037</v>
      </c>
      <c r="J93" s="73" t="s">
        <v>1038</v>
      </c>
      <c r="K93" s="170" t="s">
        <v>1039</v>
      </c>
      <c r="L93" s="171"/>
      <c r="M93" s="69" t="s">
        <v>1040</v>
      </c>
    </row>
    <row r="94" spans="1:13" ht="57.6" x14ac:dyDescent="0.3">
      <c r="A94" s="9">
        <v>38</v>
      </c>
      <c r="B94" s="9" t="s">
        <v>1286</v>
      </c>
      <c r="C94" s="162" t="s">
        <v>1034</v>
      </c>
      <c r="D94" s="163"/>
      <c r="E94" s="178" t="s">
        <v>1046</v>
      </c>
      <c r="F94" s="163"/>
      <c r="G94" s="178" t="s">
        <v>1036</v>
      </c>
      <c r="H94" s="179"/>
      <c r="I94" s="73" t="s">
        <v>1037</v>
      </c>
      <c r="J94" s="73" t="s">
        <v>1038</v>
      </c>
      <c r="K94" s="170" t="s">
        <v>1039</v>
      </c>
      <c r="L94" s="171"/>
      <c r="M94" s="69" t="s">
        <v>1040</v>
      </c>
    </row>
    <row r="95" spans="1:13" ht="57.6" x14ac:dyDescent="0.3">
      <c r="A95" s="9">
        <v>39</v>
      </c>
      <c r="B95" s="9" t="s">
        <v>1287</v>
      </c>
      <c r="C95" s="168" t="s">
        <v>1034</v>
      </c>
      <c r="D95" s="164"/>
      <c r="E95" s="168" t="s">
        <v>1035</v>
      </c>
      <c r="F95" s="164"/>
      <c r="G95" s="168" t="s">
        <v>1036</v>
      </c>
      <c r="H95" s="164"/>
      <c r="I95" s="68" t="s">
        <v>1037</v>
      </c>
      <c r="J95" s="68" t="s">
        <v>1038</v>
      </c>
      <c r="K95" s="180" t="s">
        <v>1047</v>
      </c>
      <c r="L95" s="163"/>
      <c r="M95" s="68" t="s">
        <v>1040</v>
      </c>
    </row>
    <row r="96" spans="1:13" ht="57.6" x14ac:dyDescent="0.3">
      <c r="A96" s="9">
        <v>40</v>
      </c>
      <c r="B96" s="9" t="s">
        <v>1288</v>
      </c>
      <c r="C96" s="162" t="s">
        <v>1034</v>
      </c>
      <c r="D96" s="163"/>
      <c r="E96" s="178" t="s">
        <v>1046</v>
      </c>
      <c r="F96" s="163"/>
      <c r="G96" s="178" t="s">
        <v>1036</v>
      </c>
      <c r="H96" s="179"/>
      <c r="I96" s="73" t="s">
        <v>1037</v>
      </c>
      <c r="J96" s="73" t="s">
        <v>1038</v>
      </c>
      <c r="K96" s="170" t="s">
        <v>1039</v>
      </c>
      <c r="L96" s="171"/>
      <c r="M96" s="69" t="s">
        <v>1040</v>
      </c>
    </row>
    <row r="98" spans="1:12" ht="21" x14ac:dyDescent="0.3">
      <c r="A98" s="30" t="s">
        <v>1054</v>
      </c>
      <c r="B98" s="31"/>
      <c r="C98" s="31"/>
      <c r="D98" s="31"/>
      <c r="E98" s="31"/>
      <c r="F98" s="31"/>
      <c r="G98" s="31"/>
      <c r="H98" s="31"/>
      <c r="I98" s="31"/>
      <c r="J98" s="31"/>
      <c r="K98" s="31"/>
      <c r="L98" s="31"/>
    </row>
    <row r="99" spans="1:12" ht="15.6" x14ac:dyDescent="0.3">
      <c r="A99" s="22" t="s">
        <v>1055</v>
      </c>
      <c r="B99" s="23"/>
      <c r="C99" s="23"/>
      <c r="D99" s="24"/>
      <c r="F99" s="196" t="s">
        <v>1056</v>
      </c>
      <c r="G99" s="197"/>
      <c r="H99" s="198"/>
    </row>
    <row r="100" spans="1:12" ht="32.25" customHeight="1" x14ac:dyDescent="0.3">
      <c r="A100" s="62" t="s">
        <v>15</v>
      </c>
      <c r="B100" s="62" t="s">
        <v>1058</v>
      </c>
      <c r="C100" s="166" t="s">
        <v>1059</v>
      </c>
      <c r="D100" s="166"/>
      <c r="F100" s="16" t="s">
        <v>46</v>
      </c>
      <c r="G100" s="165" t="s">
        <v>86</v>
      </c>
      <c r="H100" s="165"/>
    </row>
    <row r="101" spans="1:12" ht="57.75" customHeight="1" x14ac:dyDescent="0.3">
      <c r="A101" s="151">
        <v>1</v>
      </c>
      <c r="B101" s="151" t="s">
        <v>1289</v>
      </c>
      <c r="C101" s="8" t="s">
        <v>1169</v>
      </c>
      <c r="D101" s="9" t="s">
        <v>1170</v>
      </c>
      <c r="F101" s="16" t="s">
        <v>107</v>
      </c>
      <c r="G101" s="165" t="s">
        <v>103</v>
      </c>
      <c r="H101" s="165"/>
    </row>
    <row r="102" spans="1:12" x14ac:dyDescent="0.3">
      <c r="A102" s="153"/>
      <c r="B102" s="153"/>
      <c r="C102" s="8" t="s">
        <v>1171</v>
      </c>
      <c r="D102" s="9" t="s">
        <v>1172</v>
      </c>
      <c r="F102" s="53" t="s">
        <v>33</v>
      </c>
    </row>
    <row r="103" spans="1:12" ht="28.8" x14ac:dyDescent="0.3">
      <c r="A103" s="151">
        <v>2</v>
      </c>
      <c r="B103" s="151" t="s">
        <v>1174</v>
      </c>
      <c r="C103" s="8" t="s">
        <v>1290</v>
      </c>
      <c r="D103" s="9" t="s">
        <v>1291</v>
      </c>
      <c r="F103" s="16" t="s">
        <v>110</v>
      </c>
    </row>
    <row r="104" spans="1:12" ht="86.4" x14ac:dyDescent="0.3">
      <c r="A104" s="152"/>
      <c r="B104" s="152"/>
      <c r="C104" s="8" t="s">
        <v>1068</v>
      </c>
      <c r="D104" s="9" t="s">
        <v>1292</v>
      </c>
      <c r="F104" s="16" t="s">
        <v>135</v>
      </c>
    </row>
    <row r="105" spans="1:12" x14ac:dyDescent="0.3">
      <c r="A105" s="153"/>
      <c r="B105" s="153"/>
      <c r="C105" s="8" t="s">
        <v>1063</v>
      </c>
      <c r="D105" s="9" t="s">
        <v>1064</v>
      </c>
      <c r="F105" s="16" t="s">
        <v>89</v>
      </c>
    </row>
    <row r="106" spans="1:12" ht="43.2" x14ac:dyDescent="0.3">
      <c r="A106" s="151">
        <v>3</v>
      </c>
      <c r="B106" s="151" t="s">
        <v>1175</v>
      </c>
      <c r="C106" s="8" t="s">
        <v>1169</v>
      </c>
      <c r="D106" s="9" t="s">
        <v>1170</v>
      </c>
      <c r="F106" s="16" t="s">
        <v>38</v>
      </c>
    </row>
    <row r="107" spans="1:12" ht="43.2" x14ac:dyDescent="0.3">
      <c r="A107" s="152"/>
      <c r="B107" s="152"/>
      <c r="C107" s="8" t="s">
        <v>1068</v>
      </c>
      <c r="D107" s="9" t="s">
        <v>1293</v>
      </c>
      <c r="F107" s="16" t="s">
        <v>95</v>
      </c>
    </row>
    <row r="108" spans="1:12" x14ac:dyDescent="0.3">
      <c r="A108" s="153"/>
      <c r="B108" s="153"/>
      <c r="C108" s="8" t="s">
        <v>1063</v>
      </c>
      <c r="D108" s="9" t="s">
        <v>1064</v>
      </c>
      <c r="F108" s="47" t="s">
        <v>207</v>
      </c>
    </row>
    <row r="109" spans="1:12" ht="43.2" x14ac:dyDescent="0.3">
      <c r="A109" s="151">
        <v>4</v>
      </c>
      <c r="B109" s="151" t="s">
        <v>1294</v>
      </c>
      <c r="C109" s="8" t="s">
        <v>1169</v>
      </c>
      <c r="D109" s="9" t="s">
        <v>1170</v>
      </c>
      <c r="F109" s="16" t="s">
        <v>82</v>
      </c>
    </row>
    <row r="110" spans="1:12" ht="86.4" x14ac:dyDescent="0.3">
      <c r="A110" s="152"/>
      <c r="B110" s="152"/>
      <c r="C110" s="8" t="s">
        <v>1068</v>
      </c>
      <c r="D110" s="9" t="s">
        <v>1295</v>
      </c>
      <c r="F110" s="16" t="s">
        <v>153</v>
      </c>
    </row>
    <row r="111" spans="1:12" x14ac:dyDescent="0.3">
      <c r="A111" s="153"/>
      <c r="B111" s="153"/>
      <c r="C111" s="8" t="s">
        <v>1063</v>
      </c>
      <c r="D111" s="9" t="s">
        <v>1064</v>
      </c>
      <c r="F111" s="34" t="s">
        <v>219</v>
      </c>
    </row>
    <row r="112" spans="1:12" ht="43.2" x14ac:dyDescent="0.3">
      <c r="A112" s="151">
        <v>5</v>
      </c>
      <c r="B112" s="151" t="s">
        <v>1296</v>
      </c>
      <c r="C112" s="8" t="s">
        <v>1169</v>
      </c>
      <c r="D112" s="9" t="s">
        <v>1170</v>
      </c>
      <c r="F112" s="16" t="s">
        <v>100</v>
      </c>
    </row>
    <row r="113" spans="1:7" ht="91.5" customHeight="1" x14ac:dyDescent="0.3">
      <c r="A113" s="152"/>
      <c r="B113" s="152"/>
      <c r="C113" s="8" t="s">
        <v>1068</v>
      </c>
      <c r="D113" s="9" t="s">
        <v>1292</v>
      </c>
      <c r="F113" s="16" t="s">
        <v>41</v>
      </c>
    </row>
    <row r="114" spans="1:7" x14ac:dyDescent="0.3">
      <c r="A114" s="153"/>
      <c r="B114" s="153"/>
      <c r="C114" s="8" t="s">
        <v>1063</v>
      </c>
      <c r="D114" s="9" t="s">
        <v>1064</v>
      </c>
      <c r="F114" s="16" t="s">
        <v>159</v>
      </c>
      <c r="G114" s="55"/>
    </row>
    <row r="115" spans="1:7" x14ac:dyDescent="0.3">
      <c r="A115" s="9">
        <v>6</v>
      </c>
      <c r="B115" s="9" t="s">
        <v>1297</v>
      </c>
      <c r="C115" s="8" t="s">
        <v>1063</v>
      </c>
      <c r="D115" s="9" t="s">
        <v>1064</v>
      </c>
    </row>
    <row r="116" spans="1:7" x14ac:dyDescent="0.3">
      <c r="C116" s="7"/>
      <c r="D116" s="7"/>
      <c r="F116" s="46"/>
    </row>
    <row r="117" spans="1:7" ht="15.6" x14ac:dyDescent="0.3">
      <c r="A117" s="27" t="s">
        <v>1119</v>
      </c>
      <c r="B117" s="28"/>
      <c r="C117" s="28"/>
      <c r="D117" s="28"/>
      <c r="E117" s="28"/>
      <c r="F117" s="28"/>
    </row>
    <row r="118" spans="1:7" x14ac:dyDescent="0.3">
      <c r="A118" s="61" t="s">
        <v>1120</v>
      </c>
      <c r="B118" s="19" t="s">
        <v>1121</v>
      </c>
      <c r="C118" s="19" t="s">
        <v>18</v>
      </c>
      <c r="D118" s="61" t="s">
        <v>1120</v>
      </c>
      <c r="E118" s="19" t="s">
        <v>1121</v>
      </c>
      <c r="F118" s="19" t="s">
        <v>18</v>
      </c>
    </row>
    <row r="119" spans="1:7" ht="86.4" x14ac:dyDescent="0.3">
      <c r="A119" s="3" t="s">
        <v>843</v>
      </c>
      <c r="B119" s="40" t="s">
        <v>728</v>
      </c>
      <c r="C119" s="38" t="s">
        <v>694</v>
      </c>
      <c r="D119" s="3" t="s">
        <v>878</v>
      </c>
      <c r="E119" s="40" t="s">
        <v>936</v>
      </c>
      <c r="F119" s="9" t="s">
        <v>694</v>
      </c>
    </row>
    <row r="120" spans="1:7" ht="115.2" x14ac:dyDescent="0.3">
      <c r="A120" s="3" t="s">
        <v>919</v>
      </c>
      <c r="B120" s="40" t="s">
        <v>920</v>
      </c>
      <c r="C120" s="38" t="s">
        <v>694</v>
      </c>
      <c r="D120" s="3" t="s">
        <v>880</v>
      </c>
      <c r="E120" s="40" t="s">
        <v>937</v>
      </c>
      <c r="F120" s="9" t="s">
        <v>694</v>
      </c>
    </row>
    <row r="121" spans="1:7" ht="115.2" x14ac:dyDescent="0.3">
      <c r="A121" s="3" t="s">
        <v>846</v>
      </c>
      <c r="B121" s="40" t="s">
        <v>921</v>
      </c>
      <c r="C121" s="38" t="s">
        <v>694</v>
      </c>
      <c r="D121" s="3" t="s">
        <v>882</v>
      </c>
      <c r="E121" s="40" t="s">
        <v>883</v>
      </c>
      <c r="F121" s="9" t="s">
        <v>694</v>
      </c>
    </row>
    <row r="122" spans="1:7" ht="86.4" x14ac:dyDescent="0.3">
      <c r="A122" s="3" t="s">
        <v>848</v>
      </c>
      <c r="B122" s="40" t="s">
        <v>922</v>
      </c>
      <c r="C122" s="38" t="s">
        <v>694</v>
      </c>
      <c r="D122" s="3" t="s">
        <v>884</v>
      </c>
      <c r="E122" s="40" t="s">
        <v>938</v>
      </c>
      <c r="F122" s="9" t="s">
        <v>694</v>
      </c>
    </row>
    <row r="123" spans="1:7" ht="100.8" x14ac:dyDescent="0.3">
      <c r="A123" s="3" t="s">
        <v>852</v>
      </c>
      <c r="B123" s="40" t="s">
        <v>923</v>
      </c>
      <c r="C123" s="38" t="s">
        <v>694</v>
      </c>
      <c r="D123" s="3" t="s">
        <v>886</v>
      </c>
      <c r="E123" s="40" t="s">
        <v>887</v>
      </c>
      <c r="F123" s="9" t="s">
        <v>694</v>
      </c>
    </row>
    <row r="124" spans="1:7" ht="100.8" x14ac:dyDescent="0.3">
      <c r="A124" s="3" t="s">
        <v>924</v>
      </c>
      <c r="B124" s="40" t="s">
        <v>925</v>
      </c>
      <c r="C124" s="38" t="s">
        <v>694</v>
      </c>
      <c r="D124" s="3" t="s">
        <v>890</v>
      </c>
      <c r="E124" s="40" t="s">
        <v>939</v>
      </c>
      <c r="F124" s="9" t="s">
        <v>694</v>
      </c>
    </row>
    <row r="125" spans="1:7" ht="100.8" x14ac:dyDescent="0.3">
      <c r="A125" s="3" t="s">
        <v>926</v>
      </c>
      <c r="B125" s="40" t="s">
        <v>927</v>
      </c>
      <c r="C125" s="38" t="s">
        <v>694</v>
      </c>
      <c r="D125" s="3" t="s">
        <v>896</v>
      </c>
      <c r="E125" s="40" t="s">
        <v>940</v>
      </c>
      <c r="F125" s="9" t="s">
        <v>694</v>
      </c>
    </row>
    <row r="126" spans="1:7" ht="86.4" x14ac:dyDescent="0.3">
      <c r="A126" s="3" t="s">
        <v>854</v>
      </c>
      <c r="B126" s="40" t="s">
        <v>928</v>
      </c>
      <c r="C126" s="38" t="s">
        <v>694</v>
      </c>
      <c r="D126" s="3" t="s">
        <v>899</v>
      </c>
      <c r="E126" s="40" t="s">
        <v>941</v>
      </c>
      <c r="F126" s="9" t="s">
        <v>694</v>
      </c>
    </row>
    <row r="127" spans="1:7" ht="100.8" x14ac:dyDescent="0.3">
      <c r="A127" s="3" t="s">
        <v>743</v>
      </c>
      <c r="B127" s="40" t="s">
        <v>819</v>
      </c>
      <c r="C127" s="38" t="s">
        <v>694</v>
      </c>
      <c r="D127" s="3" t="s">
        <v>942</v>
      </c>
      <c r="E127" s="40" t="s">
        <v>943</v>
      </c>
      <c r="F127" s="9" t="s">
        <v>694</v>
      </c>
    </row>
    <row r="128" spans="1:7" ht="100.8" x14ac:dyDescent="0.3">
      <c r="A128" s="3" t="s">
        <v>857</v>
      </c>
      <c r="B128" s="40" t="s">
        <v>929</v>
      </c>
      <c r="C128" s="38" t="s">
        <v>694</v>
      </c>
      <c r="D128" s="3" t="s">
        <v>763</v>
      </c>
      <c r="E128" s="40" t="s">
        <v>944</v>
      </c>
      <c r="F128" s="9" t="s">
        <v>694</v>
      </c>
    </row>
    <row r="129" spans="1:6" ht="100.8" x14ac:dyDescent="0.3">
      <c r="A129" s="3" t="s">
        <v>859</v>
      </c>
      <c r="B129" s="40" t="s">
        <v>930</v>
      </c>
      <c r="C129" s="38" t="s">
        <v>694</v>
      </c>
      <c r="D129" s="3" t="s">
        <v>765</v>
      </c>
      <c r="E129" s="40" t="s">
        <v>740</v>
      </c>
      <c r="F129" s="9" t="s">
        <v>694</v>
      </c>
    </row>
    <row r="130" spans="1:6" ht="86.4" x14ac:dyDescent="0.3">
      <c r="A130" s="3" t="s">
        <v>861</v>
      </c>
      <c r="B130" s="40" t="s">
        <v>862</v>
      </c>
      <c r="C130" s="38" t="s">
        <v>694</v>
      </c>
      <c r="D130" s="3" t="s">
        <v>906</v>
      </c>
      <c r="E130" s="40" t="s">
        <v>945</v>
      </c>
      <c r="F130" s="9" t="s">
        <v>694</v>
      </c>
    </row>
    <row r="131" spans="1:6" ht="100.8" x14ac:dyDescent="0.3">
      <c r="A131" s="3" t="s">
        <v>863</v>
      </c>
      <c r="B131" s="40" t="s">
        <v>931</v>
      </c>
      <c r="C131" s="38" t="s">
        <v>694</v>
      </c>
      <c r="D131" s="3" t="s">
        <v>709</v>
      </c>
      <c r="E131" s="40" t="s">
        <v>946</v>
      </c>
      <c r="F131" s="9" t="s">
        <v>694</v>
      </c>
    </row>
    <row r="132" spans="1:6" ht="100.8" x14ac:dyDescent="0.3">
      <c r="A132" s="3" t="s">
        <v>865</v>
      </c>
      <c r="B132" s="40" t="s">
        <v>932</v>
      </c>
      <c r="C132" s="38" t="s">
        <v>694</v>
      </c>
      <c r="D132" s="3" t="s">
        <v>909</v>
      </c>
      <c r="E132" s="40" t="s">
        <v>947</v>
      </c>
      <c r="F132" s="9" t="s">
        <v>694</v>
      </c>
    </row>
    <row r="133" spans="1:6" ht="100.8" x14ac:dyDescent="0.3">
      <c r="A133" s="3" t="s">
        <v>867</v>
      </c>
      <c r="B133" s="40" t="s">
        <v>933</v>
      </c>
      <c r="C133" s="38" t="s">
        <v>694</v>
      </c>
      <c r="D133" s="3" t="s">
        <v>948</v>
      </c>
      <c r="E133" s="40" t="s">
        <v>949</v>
      </c>
      <c r="F133" s="9" t="s">
        <v>694</v>
      </c>
    </row>
    <row r="134" spans="1:6" ht="100.8" x14ac:dyDescent="0.3">
      <c r="A134" s="3" t="s">
        <v>869</v>
      </c>
      <c r="B134" s="40" t="s">
        <v>728</v>
      </c>
      <c r="C134" s="38" t="s">
        <v>694</v>
      </c>
      <c r="D134" s="3" t="s">
        <v>912</v>
      </c>
      <c r="E134" s="40" t="s">
        <v>913</v>
      </c>
      <c r="F134" s="9" t="s">
        <v>694</v>
      </c>
    </row>
    <row r="135" spans="1:6" ht="100.8" x14ac:dyDescent="0.3">
      <c r="A135" s="3" t="s">
        <v>870</v>
      </c>
      <c r="B135" s="40" t="s">
        <v>871</v>
      </c>
      <c r="C135" s="38" t="s">
        <v>694</v>
      </c>
      <c r="D135" s="3" t="s">
        <v>916</v>
      </c>
      <c r="E135" s="40" t="s">
        <v>917</v>
      </c>
      <c r="F135" s="9" t="s">
        <v>694</v>
      </c>
    </row>
    <row r="136" spans="1:6" ht="100.8" x14ac:dyDescent="0.3">
      <c r="A136" s="3" t="s">
        <v>872</v>
      </c>
      <c r="B136" s="40" t="s">
        <v>873</v>
      </c>
      <c r="C136" s="38" t="s">
        <v>694</v>
      </c>
      <c r="D136" s="3" t="s">
        <v>950</v>
      </c>
      <c r="E136" s="40" t="s">
        <v>951</v>
      </c>
      <c r="F136" s="9" t="s">
        <v>694</v>
      </c>
    </row>
    <row r="137" spans="1:6" ht="100.8" x14ac:dyDescent="0.3">
      <c r="A137" s="3" t="s">
        <v>874</v>
      </c>
      <c r="B137" s="40" t="s">
        <v>934</v>
      </c>
      <c r="C137" s="38" t="s">
        <v>694</v>
      </c>
      <c r="D137" s="3" t="s">
        <v>952</v>
      </c>
      <c r="E137" s="40" t="s">
        <v>953</v>
      </c>
      <c r="F137" s="9" t="s">
        <v>694</v>
      </c>
    </row>
    <row r="138" spans="1:6" ht="86.4" x14ac:dyDescent="0.3">
      <c r="A138" s="3" t="s">
        <v>876</v>
      </c>
      <c r="B138" s="40" t="s">
        <v>935</v>
      </c>
      <c r="C138" s="9" t="s">
        <v>694</v>
      </c>
      <c r="D138" s="7"/>
    </row>
    <row r="139" spans="1:6" x14ac:dyDescent="0.3">
      <c r="C139" s="7"/>
      <c r="D139" s="7"/>
    </row>
    <row r="140" spans="1:6" x14ac:dyDescent="0.3">
      <c r="C140" s="7"/>
      <c r="D140" s="7"/>
    </row>
    <row r="141" spans="1:6" x14ac:dyDescent="0.3">
      <c r="C141" s="7"/>
      <c r="D141" s="7"/>
    </row>
    <row r="142" spans="1:6" ht="15.6" x14ac:dyDescent="0.3">
      <c r="A142" s="135" t="s">
        <v>304</v>
      </c>
      <c r="B142" s="42"/>
      <c r="C142" s="42"/>
      <c r="D142" s="42"/>
      <c r="E142" s="42"/>
    </row>
    <row r="143" spans="1:6" x14ac:dyDescent="0.3">
      <c r="A143" s="121" t="s">
        <v>1206</v>
      </c>
      <c r="B143" s="123" t="s">
        <v>1207</v>
      </c>
      <c r="C143" s="122" t="s">
        <v>1208</v>
      </c>
      <c r="D143" s="126" t="s">
        <v>1209</v>
      </c>
      <c r="E143" s="8" t="s">
        <v>1210</v>
      </c>
    </row>
    <row r="144" spans="1:6" x14ac:dyDescent="0.3">
      <c r="A144" s="8">
        <v>3</v>
      </c>
      <c r="B144" s="8">
        <v>9</v>
      </c>
      <c r="C144" s="8">
        <v>2</v>
      </c>
      <c r="D144" s="8">
        <v>1</v>
      </c>
      <c r="E144" s="8">
        <v>0</v>
      </c>
    </row>
    <row r="145" spans="1:5" x14ac:dyDescent="0.3">
      <c r="A145" s="33" t="s">
        <v>1211</v>
      </c>
      <c r="B145" s="33" t="s">
        <v>1212</v>
      </c>
      <c r="C145" s="33" t="s">
        <v>1213</v>
      </c>
      <c r="D145" s="33" t="s">
        <v>1214</v>
      </c>
      <c r="E145" s="33"/>
    </row>
    <row r="146" spans="1:5" ht="72" x14ac:dyDescent="0.3">
      <c r="A146" s="9">
        <v>1</v>
      </c>
      <c r="B146" s="9" t="s">
        <v>338</v>
      </c>
      <c r="C146" s="129" t="s">
        <v>324</v>
      </c>
      <c r="D146" s="119" t="s">
        <v>1298</v>
      </c>
      <c r="E146" s="9"/>
    </row>
    <row r="147" spans="1:5" ht="86.4" x14ac:dyDescent="0.3">
      <c r="A147" s="9">
        <v>2</v>
      </c>
      <c r="B147" s="9" t="s">
        <v>313</v>
      </c>
      <c r="C147" s="124" t="s">
        <v>322</v>
      </c>
      <c r="D147" s="12" t="s">
        <v>1218</v>
      </c>
      <c r="E147" s="8"/>
    </row>
    <row r="148" spans="1:5" ht="115.2" x14ac:dyDescent="0.3">
      <c r="A148" s="9">
        <v>3</v>
      </c>
      <c r="B148" s="9" t="s">
        <v>318</v>
      </c>
      <c r="C148" s="125" t="s">
        <v>331</v>
      </c>
      <c r="D148" s="119" t="s">
        <v>1299</v>
      </c>
      <c r="E148" s="9"/>
    </row>
    <row r="149" spans="1:5" ht="86.4" x14ac:dyDescent="0.3">
      <c r="A149" s="9">
        <v>4</v>
      </c>
      <c r="B149" s="9" t="s">
        <v>339</v>
      </c>
      <c r="C149" s="124" t="s">
        <v>322</v>
      </c>
      <c r="D149" s="119" t="s">
        <v>1300</v>
      </c>
      <c r="E149" s="9"/>
    </row>
    <row r="150" spans="1:5" ht="86.4" x14ac:dyDescent="0.3">
      <c r="A150" s="9">
        <v>5</v>
      </c>
      <c r="B150" s="9" t="s">
        <v>317</v>
      </c>
      <c r="C150" s="124" t="s">
        <v>322</v>
      </c>
      <c r="D150" s="12" t="s">
        <v>1301</v>
      </c>
      <c r="E150" s="9"/>
    </row>
    <row r="151" spans="1:5" ht="86.4" x14ac:dyDescent="0.3">
      <c r="A151" s="9">
        <v>6</v>
      </c>
      <c r="B151" s="9" t="s">
        <v>340</v>
      </c>
      <c r="C151" s="125" t="s">
        <v>331</v>
      </c>
      <c r="D151" s="119" t="s">
        <v>1302</v>
      </c>
      <c r="E151" s="9"/>
    </row>
    <row r="152" spans="1:5" ht="28.8" x14ac:dyDescent="0.3">
      <c r="A152" s="9">
        <v>7</v>
      </c>
      <c r="B152" s="12" t="s">
        <v>319</v>
      </c>
      <c r="C152" s="129" t="s">
        <v>324</v>
      </c>
      <c r="D152" s="119" t="s">
        <v>1217</v>
      </c>
      <c r="E152" s="9"/>
    </row>
    <row r="153" spans="1:5" ht="100.8" x14ac:dyDescent="0.3">
      <c r="A153" s="9">
        <v>8</v>
      </c>
      <c r="B153" s="12" t="s">
        <v>310</v>
      </c>
      <c r="C153" s="124" t="s">
        <v>322</v>
      </c>
      <c r="D153" s="12" t="s">
        <v>1303</v>
      </c>
      <c r="E153" s="9"/>
    </row>
    <row r="154" spans="1:5" ht="100.8" x14ac:dyDescent="0.3">
      <c r="A154" s="9">
        <v>9</v>
      </c>
      <c r="B154" s="12" t="s">
        <v>336</v>
      </c>
      <c r="C154" s="124" t="s">
        <v>322</v>
      </c>
      <c r="D154" s="12" t="s">
        <v>1304</v>
      </c>
      <c r="E154" s="9"/>
    </row>
    <row r="155" spans="1:5" ht="86.4" x14ac:dyDescent="0.3">
      <c r="A155" s="9">
        <v>10</v>
      </c>
      <c r="B155" s="12" t="s">
        <v>335</v>
      </c>
      <c r="C155" s="124" t="s">
        <v>322</v>
      </c>
      <c r="D155" s="119" t="s">
        <v>1305</v>
      </c>
      <c r="E155" s="9"/>
    </row>
    <row r="156" spans="1:5" ht="28.8" x14ac:dyDescent="0.3">
      <c r="A156" s="9">
        <v>11</v>
      </c>
      <c r="B156" s="9" t="s">
        <v>341</v>
      </c>
      <c r="C156" s="128" t="s">
        <v>327</v>
      </c>
      <c r="D156" s="119" t="s">
        <v>1306</v>
      </c>
      <c r="E156" s="9"/>
    </row>
    <row r="157" spans="1:5" ht="86.4" x14ac:dyDescent="0.3">
      <c r="A157" s="9">
        <v>12</v>
      </c>
      <c r="B157" s="9" t="s">
        <v>306</v>
      </c>
      <c r="C157" s="124" t="s">
        <v>322</v>
      </c>
      <c r="D157" s="119" t="s">
        <v>1218</v>
      </c>
      <c r="E157" s="9"/>
    </row>
    <row r="158" spans="1:5" ht="86.4" x14ac:dyDescent="0.3">
      <c r="A158" s="9">
        <v>13</v>
      </c>
      <c r="B158" s="9" t="s">
        <v>342</v>
      </c>
      <c r="C158" s="125" t="s">
        <v>331</v>
      </c>
      <c r="D158" s="12" t="s">
        <v>1307</v>
      </c>
      <c r="E158" s="9"/>
    </row>
    <row r="159" spans="1:5" ht="43.2" x14ac:dyDescent="0.3">
      <c r="A159" s="9">
        <v>14</v>
      </c>
      <c r="B159" s="9" t="s">
        <v>330</v>
      </c>
      <c r="C159" s="124" t="s">
        <v>322</v>
      </c>
      <c r="D159" s="12" t="s">
        <v>1308</v>
      </c>
      <c r="E159" s="9"/>
    </row>
    <row r="160" spans="1:5" ht="86.4" x14ac:dyDescent="0.3">
      <c r="A160" s="9">
        <v>15</v>
      </c>
      <c r="B160" s="9" t="s">
        <v>343</v>
      </c>
      <c r="C160" s="124" t="s">
        <v>322</v>
      </c>
      <c r="D160" s="12" t="s">
        <v>1223</v>
      </c>
      <c r="E160" s="9"/>
    </row>
    <row r="162" spans="1:22" ht="18" x14ac:dyDescent="0.35">
      <c r="A162" s="138" t="s">
        <v>1122</v>
      </c>
      <c r="B162" s="139"/>
      <c r="C162" s="139"/>
      <c r="D162" s="139"/>
      <c r="E162" s="139"/>
      <c r="F162" s="139"/>
      <c r="G162" s="139"/>
      <c r="H162" s="139"/>
      <c r="I162" s="139"/>
      <c r="J162" s="139"/>
      <c r="K162" s="139"/>
      <c r="L162" s="139"/>
      <c r="M162" s="139"/>
      <c r="N162" s="139"/>
      <c r="O162" s="139"/>
      <c r="P162" s="139"/>
      <c r="Q162" s="139"/>
      <c r="R162" s="139"/>
      <c r="S162" s="139"/>
      <c r="T162" s="139"/>
      <c r="U162" s="139"/>
      <c r="V162" s="139"/>
    </row>
    <row r="163" spans="1:22" x14ac:dyDescent="0.3">
      <c r="A163" s="140"/>
      <c r="B163" s="140"/>
      <c r="C163" s="140"/>
      <c r="D163" s="140"/>
      <c r="E163" s="140"/>
      <c r="F163" s="140"/>
      <c r="G163" s="140"/>
      <c r="H163" s="140"/>
      <c r="I163" s="140"/>
      <c r="J163" s="140"/>
      <c r="K163" s="140"/>
      <c r="L163" s="140"/>
      <c r="M163" s="140"/>
      <c r="N163" s="140"/>
      <c r="O163" s="140"/>
      <c r="P163" s="140"/>
      <c r="Q163" s="140"/>
      <c r="R163" s="140"/>
      <c r="S163" s="140"/>
      <c r="T163" s="140"/>
      <c r="U163" s="140"/>
      <c r="V163" s="140"/>
    </row>
    <row r="164" spans="1:22" ht="57.6" x14ac:dyDescent="0.3">
      <c r="A164" s="144" t="s">
        <v>1123</v>
      </c>
      <c r="B164" s="146" t="s">
        <v>1309</v>
      </c>
      <c r="C164" s="140"/>
      <c r="D164" s="140"/>
      <c r="E164" s="140"/>
      <c r="F164" s="140"/>
      <c r="G164" s="140"/>
      <c r="H164" s="140"/>
      <c r="I164" s="140"/>
      <c r="J164" s="140"/>
      <c r="K164" s="140"/>
      <c r="L164" s="140"/>
      <c r="M164" s="140"/>
      <c r="N164" s="140"/>
      <c r="O164" s="140"/>
      <c r="P164" s="140"/>
      <c r="Q164" s="140"/>
      <c r="R164" s="140"/>
      <c r="S164" s="140"/>
      <c r="T164" s="140"/>
      <c r="U164" s="140"/>
      <c r="V164" s="140"/>
    </row>
    <row r="165" spans="1:22" ht="360" x14ac:dyDescent="0.3">
      <c r="A165" s="144" t="s">
        <v>1125</v>
      </c>
      <c r="B165" s="145" t="s">
        <v>1310</v>
      </c>
      <c r="C165" s="140"/>
      <c r="D165" s="140"/>
      <c r="E165" s="140"/>
      <c r="F165" s="140"/>
      <c r="G165" s="140"/>
      <c r="H165" s="140"/>
      <c r="I165" s="140"/>
      <c r="J165" s="140"/>
      <c r="K165" s="140"/>
      <c r="L165" s="140"/>
      <c r="M165" s="140"/>
      <c r="N165" s="140"/>
      <c r="O165" s="140"/>
      <c r="P165" s="140"/>
      <c r="Q165" s="140"/>
      <c r="R165" s="140"/>
      <c r="S165" s="140"/>
      <c r="T165" s="140"/>
      <c r="U165" s="140"/>
      <c r="V165" s="140"/>
    </row>
    <row r="166" spans="1:22" x14ac:dyDescent="0.3">
      <c r="A166" s="144" t="s">
        <v>1180</v>
      </c>
      <c r="B166" s="145" t="s">
        <v>1311</v>
      </c>
      <c r="C166" s="140"/>
      <c r="D166" s="140"/>
      <c r="E166" s="140"/>
      <c r="F166" s="140"/>
      <c r="G166" s="140"/>
      <c r="H166" s="140"/>
      <c r="I166" s="140"/>
      <c r="J166" s="140"/>
      <c r="K166" s="140"/>
      <c r="L166" s="140"/>
      <c r="M166" s="140"/>
      <c r="N166" s="140"/>
      <c r="O166" s="140"/>
      <c r="P166" s="140"/>
      <c r="Q166" s="140"/>
      <c r="R166" s="140"/>
      <c r="S166" s="140"/>
      <c r="T166" s="140"/>
      <c r="U166" s="140"/>
      <c r="V166" s="140"/>
    </row>
  </sheetData>
  <sortState xmlns:xlrd2="http://schemas.microsoft.com/office/spreadsheetml/2017/richdata2" ref="F100:F114">
    <sortCondition ref="F100:F114"/>
  </sortState>
  <mergeCells count="241">
    <mergeCell ref="K96:L96"/>
    <mergeCell ref="C91:D91"/>
    <mergeCell ref="E91:F91"/>
    <mergeCell ref="G91:H91"/>
    <mergeCell ref="K91:L91"/>
    <mergeCell ref="C92:D92"/>
    <mergeCell ref="E92:F92"/>
    <mergeCell ref="G92:H92"/>
    <mergeCell ref="T40:V40"/>
    <mergeCell ref="T41:V41"/>
    <mergeCell ref="T42:V42"/>
    <mergeCell ref="T43:V43"/>
    <mergeCell ref="T44:V44"/>
    <mergeCell ref="N50:P50"/>
    <mergeCell ref="C95:D95"/>
    <mergeCell ref="E95:F95"/>
    <mergeCell ref="G95:H95"/>
    <mergeCell ref="K95:L95"/>
    <mergeCell ref="K92:L92"/>
    <mergeCell ref="C89:D89"/>
    <mergeCell ref="E89:F89"/>
    <mergeCell ref="G89:H89"/>
    <mergeCell ref="K89:L89"/>
    <mergeCell ref="C90:D90"/>
    <mergeCell ref="E90:F90"/>
    <mergeCell ref="G90:H90"/>
    <mergeCell ref="K90:L90"/>
    <mergeCell ref="C87:D87"/>
    <mergeCell ref="E87:F87"/>
    <mergeCell ref="G87:H87"/>
    <mergeCell ref="K87:L87"/>
    <mergeCell ref="C88:D88"/>
    <mergeCell ref="E88:F88"/>
    <mergeCell ref="G88:H88"/>
    <mergeCell ref="K88:L88"/>
    <mergeCell ref="C85:D85"/>
    <mergeCell ref="E85:F85"/>
    <mergeCell ref="G85:H85"/>
    <mergeCell ref="K85:L85"/>
    <mergeCell ref="C86:D86"/>
    <mergeCell ref="E86:F86"/>
    <mergeCell ref="G86:H86"/>
    <mergeCell ref="K86:L86"/>
    <mergeCell ref="E83:F83"/>
    <mergeCell ref="G83:H83"/>
    <mergeCell ref="K83:L83"/>
    <mergeCell ref="C84:D84"/>
    <mergeCell ref="E84:F84"/>
    <mergeCell ref="G84:H84"/>
    <mergeCell ref="K84:L84"/>
    <mergeCell ref="C81:D81"/>
    <mergeCell ref="E81:F81"/>
    <mergeCell ref="G81:H81"/>
    <mergeCell ref="K81:L81"/>
    <mergeCell ref="C82:D82"/>
    <mergeCell ref="E82:F82"/>
    <mergeCell ref="G82:H82"/>
    <mergeCell ref="K82:L82"/>
    <mergeCell ref="H52:J52"/>
    <mergeCell ref="E63:F63"/>
    <mergeCell ref="G63:H63"/>
    <mergeCell ref="K63:L63"/>
    <mergeCell ref="C64:D64"/>
    <mergeCell ref="E64:F64"/>
    <mergeCell ref="G64:H64"/>
    <mergeCell ref="K64:L64"/>
    <mergeCell ref="C65:D65"/>
    <mergeCell ref="E65:F65"/>
    <mergeCell ref="G65:H65"/>
    <mergeCell ref="K65:L65"/>
    <mergeCell ref="C60:D60"/>
    <mergeCell ref="E60:F60"/>
    <mergeCell ref="G60:H60"/>
    <mergeCell ref="K60:L60"/>
    <mergeCell ref="N52:P52"/>
    <mergeCell ref="H53:J53"/>
    <mergeCell ref="N53:P53"/>
    <mergeCell ref="C56:D56"/>
    <mergeCell ref="E56:F56"/>
    <mergeCell ref="G56:H56"/>
    <mergeCell ref="K56:L56"/>
    <mergeCell ref="C79:D79"/>
    <mergeCell ref="E79:F79"/>
    <mergeCell ref="G79:H79"/>
    <mergeCell ref="K79:L79"/>
    <mergeCell ref="C77:D77"/>
    <mergeCell ref="E77:F77"/>
    <mergeCell ref="G77:H77"/>
    <mergeCell ref="K77:L77"/>
    <mergeCell ref="C78:D78"/>
    <mergeCell ref="E78:F78"/>
    <mergeCell ref="G78:H78"/>
    <mergeCell ref="K78:L78"/>
    <mergeCell ref="C68:D68"/>
    <mergeCell ref="E68:F68"/>
    <mergeCell ref="G68:H68"/>
    <mergeCell ref="K68:L68"/>
    <mergeCell ref="C63:D63"/>
    <mergeCell ref="H49:J49"/>
    <mergeCell ref="N49:P49"/>
    <mergeCell ref="H50:J50"/>
    <mergeCell ref="N51:P51"/>
    <mergeCell ref="H51:J51"/>
    <mergeCell ref="H46:J46"/>
    <mergeCell ref="N46:P46"/>
    <mergeCell ref="H47:J47"/>
    <mergeCell ref="N47:P47"/>
    <mergeCell ref="H48:J48"/>
    <mergeCell ref="N48:P48"/>
    <mergeCell ref="H43:J43"/>
    <mergeCell ref="N43:P43"/>
    <mergeCell ref="H44:J44"/>
    <mergeCell ref="N44:P44"/>
    <mergeCell ref="H45:J45"/>
    <mergeCell ref="N45:P45"/>
    <mergeCell ref="H40:J40"/>
    <mergeCell ref="N40:P40"/>
    <mergeCell ref="H41:J41"/>
    <mergeCell ref="N41:P41"/>
    <mergeCell ref="H42:J42"/>
    <mergeCell ref="N42:P42"/>
    <mergeCell ref="H37:J37"/>
    <mergeCell ref="N37:P37"/>
    <mergeCell ref="T37:V37"/>
    <mergeCell ref="H38:J38"/>
    <mergeCell ref="N38:P38"/>
    <mergeCell ref="H39:J39"/>
    <mergeCell ref="N39:P39"/>
    <mergeCell ref="T34:V34"/>
    <mergeCell ref="H35:J35"/>
    <mergeCell ref="N35:P35"/>
    <mergeCell ref="T35:V35"/>
    <mergeCell ref="H36:J36"/>
    <mergeCell ref="N36:P36"/>
    <mergeCell ref="T36:V36"/>
    <mergeCell ref="T38:V38"/>
    <mergeCell ref="T39:V39"/>
    <mergeCell ref="I18:J18"/>
    <mergeCell ref="G28:H28"/>
    <mergeCell ref="G29:H29"/>
    <mergeCell ref="G30:H30"/>
    <mergeCell ref="B34:C34"/>
    <mergeCell ref="H34:J34"/>
    <mergeCell ref="N34:P34"/>
    <mergeCell ref="C2:C13"/>
    <mergeCell ref="D2:D13"/>
    <mergeCell ref="C15:C23"/>
    <mergeCell ref="D15:D23"/>
    <mergeCell ref="F18:G18"/>
    <mergeCell ref="G26:H26"/>
    <mergeCell ref="G27:H27"/>
    <mergeCell ref="C66:D66"/>
    <mergeCell ref="E66:F66"/>
    <mergeCell ref="G66:H66"/>
    <mergeCell ref="K66:L66"/>
    <mergeCell ref="C67:D67"/>
    <mergeCell ref="E67:F67"/>
    <mergeCell ref="G67:H67"/>
    <mergeCell ref="K67:L67"/>
    <mergeCell ref="C61:D61"/>
    <mergeCell ref="E61:F61"/>
    <mergeCell ref="G61:H61"/>
    <mergeCell ref="K61:L61"/>
    <mergeCell ref="C62:D62"/>
    <mergeCell ref="E62:F62"/>
    <mergeCell ref="G62:H62"/>
    <mergeCell ref="K62:L62"/>
    <mergeCell ref="C57:D57"/>
    <mergeCell ref="E57:F57"/>
    <mergeCell ref="G57:H57"/>
    <mergeCell ref="K57:L57"/>
    <mergeCell ref="C58:D58"/>
    <mergeCell ref="E58:F58"/>
    <mergeCell ref="G58:H58"/>
    <mergeCell ref="K58:L58"/>
    <mergeCell ref="C59:D59"/>
    <mergeCell ref="E59:F59"/>
    <mergeCell ref="G59:H59"/>
    <mergeCell ref="K59:L59"/>
    <mergeCell ref="C69:D69"/>
    <mergeCell ref="E69:F69"/>
    <mergeCell ref="G69:H69"/>
    <mergeCell ref="K69:L69"/>
    <mergeCell ref="C70:D70"/>
    <mergeCell ref="E70:F70"/>
    <mergeCell ref="G70:H70"/>
    <mergeCell ref="K70:L70"/>
    <mergeCell ref="C71:D71"/>
    <mergeCell ref="E71:F71"/>
    <mergeCell ref="G71:H71"/>
    <mergeCell ref="K71:L71"/>
    <mergeCell ref="C72:D72"/>
    <mergeCell ref="E72:F72"/>
    <mergeCell ref="G72:H72"/>
    <mergeCell ref="K72:L72"/>
    <mergeCell ref="C73:D73"/>
    <mergeCell ref="E73:F73"/>
    <mergeCell ref="G73:H73"/>
    <mergeCell ref="K73:L73"/>
    <mergeCell ref="C74:D74"/>
    <mergeCell ref="E74:F74"/>
    <mergeCell ref="G74:H74"/>
    <mergeCell ref="K74:L74"/>
    <mergeCell ref="K94:L94"/>
    <mergeCell ref="B101:B102"/>
    <mergeCell ref="A101:A102"/>
    <mergeCell ref="B103:B105"/>
    <mergeCell ref="A103:A105"/>
    <mergeCell ref="B106:B108"/>
    <mergeCell ref="A106:A108"/>
    <mergeCell ref="C75:D75"/>
    <mergeCell ref="E75:F75"/>
    <mergeCell ref="G75:H75"/>
    <mergeCell ref="K75:L75"/>
    <mergeCell ref="C76:D76"/>
    <mergeCell ref="E76:F76"/>
    <mergeCell ref="G76:H76"/>
    <mergeCell ref="K76:L76"/>
    <mergeCell ref="C93:D93"/>
    <mergeCell ref="E93:F93"/>
    <mergeCell ref="G93:H93"/>
    <mergeCell ref="K93:L93"/>
    <mergeCell ref="C80:D80"/>
    <mergeCell ref="E80:F80"/>
    <mergeCell ref="G80:H80"/>
    <mergeCell ref="K80:L80"/>
    <mergeCell ref="C83:D83"/>
    <mergeCell ref="B109:B111"/>
    <mergeCell ref="A109:A111"/>
    <mergeCell ref="B112:B114"/>
    <mergeCell ref="A112:A114"/>
    <mergeCell ref="G100:H100"/>
    <mergeCell ref="G101:H101"/>
    <mergeCell ref="F99:H99"/>
    <mergeCell ref="C94:D94"/>
    <mergeCell ref="E94:F94"/>
    <mergeCell ref="G94:H94"/>
    <mergeCell ref="C100:D100"/>
    <mergeCell ref="C96:D96"/>
    <mergeCell ref="E96:F96"/>
    <mergeCell ref="G96:H96"/>
  </mergeCells>
  <conditionalFormatting sqref="A43">
    <cfRule type="cellIs" dxfId="233" priority="228" operator="equal">
      <formula>"Info"</formula>
    </cfRule>
  </conditionalFormatting>
  <conditionalFormatting sqref="A44">
    <cfRule type="cellIs" dxfId="232" priority="227" operator="equal">
      <formula>"Warning"</formula>
    </cfRule>
  </conditionalFormatting>
  <conditionalFormatting sqref="A45">
    <cfRule type="cellIs" dxfId="231" priority="226" operator="equal">
      <formula>"High"</formula>
    </cfRule>
  </conditionalFormatting>
  <conditionalFormatting sqref="A143">
    <cfRule type="cellIs" dxfId="230" priority="17" operator="equal">
      <formula>"High"</formula>
    </cfRule>
  </conditionalFormatting>
  <conditionalFormatting sqref="B143">
    <cfRule type="cellIs" dxfId="229" priority="16" operator="equal">
      <formula>"Warning"</formula>
    </cfRule>
  </conditionalFormatting>
  <conditionalFormatting sqref="C37:C39">
    <cfRule type="cellIs" dxfId="228" priority="30" operator="equal">
      <formula>"High"</formula>
    </cfRule>
    <cfRule type="cellIs" dxfId="227" priority="31" operator="equal">
      <formula>"Info"</formula>
    </cfRule>
    <cfRule type="cellIs" dxfId="226" priority="32" operator="equal">
      <formula>"Warning"</formula>
    </cfRule>
  </conditionalFormatting>
  <conditionalFormatting sqref="C43">
    <cfRule type="cellIs" dxfId="225" priority="224" operator="equal">
      <formula>"Info"</formula>
    </cfRule>
  </conditionalFormatting>
  <conditionalFormatting sqref="C44">
    <cfRule type="cellIs" dxfId="224" priority="223" operator="equal">
      <formula>"Warning"</formula>
    </cfRule>
  </conditionalFormatting>
  <conditionalFormatting sqref="C45">
    <cfRule type="cellIs" dxfId="223" priority="222" operator="equal">
      <formula>"High"</formula>
    </cfRule>
  </conditionalFormatting>
  <conditionalFormatting sqref="C143">
    <cfRule type="cellIs" dxfId="222" priority="15" operator="equal">
      <formula>"Info"</formula>
    </cfRule>
  </conditionalFormatting>
  <conditionalFormatting sqref="C146">
    <cfRule type="cellIs" dxfId="221" priority="13" operator="equal">
      <formula>"Info"</formula>
    </cfRule>
  </conditionalFormatting>
  <conditionalFormatting sqref="C147">
    <cfRule type="cellIs" dxfId="220" priority="12" operator="equal">
      <formula>"Warning"</formula>
    </cfRule>
  </conditionalFormatting>
  <conditionalFormatting sqref="C148">
    <cfRule type="cellIs" dxfId="219" priority="11" operator="equal">
      <formula>"High"</formula>
    </cfRule>
  </conditionalFormatting>
  <conditionalFormatting sqref="C149:C150">
    <cfRule type="cellIs" dxfId="218" priority="9" operator="equal">
      <formula>"Warning"</formula>
    </cfRule>
  </conditionalFormatting>
  <conditionalFormatting sqref="C151">
    <cfRule type="cellIs" dxfId="217" priority="8" operator="equal">
      <formula>"High"</formula>
    </cfRule>
  </conditionalFormatting>
  <conditionalFormatting sqref="C152">
    <cfRule type="cellIs" dxfId="216" priority="7" operator="equal">
      <formula>"Info"</formula>
    </cfRule>
  </conditionalFormatting>
  <conditionalFormatting sqref="C153:C155">
    <cfRule type="cellIs" dxfId="215" priority="5" operator="equal">
      <formula>"Warning"</formula>
    </cfRule>
  </conditionalFormatting>
  <conditionalFormatting sqref="C156">
    <cfRule type="cellIs" dxfId="214" priority="4" operator="equal">
      <formula>"Secure"</formula>
    </cfRule>
  </conditionalFormatting>
  <conditionalFormatting sqref="C157">
    <cfRule type="cellIs" dxfId="213" priority="3" operator="equal">
      <formula>"Warning"</formula>
    </cfRule>
  </conditionalFormatting>
  <conditionalFormatting sqref="C158">
    <cfRule type="cellIs" dxfId="212" priority="2" operator="equal">
      <formula>"High"</formula>
    </cfRule>
  </conditionalFormatting>
  <conditionalFormatting sqref="C159:C160">
    <cfRule type="cellIs" dxfId="211" priority="1" operator="equal">
      <formula>"Warning"</formula>
    </cfRule>
  </conditionalFormatting>
  <conditionalFormatting sqref="D143">
    <cfRule type="cellIs" dxfId="210" priority="14" operator="equal">
      <formula>"Secure"</formula>
    </cfRule>
  </conditionalFormatting>
  <conditionalFormatting sqref="F20">
    <cfRule type="cellIs" dxfId="209" priority="202" operator="equal">
      <formula>"Signature"</formula>
    </cfRule>
  </conditionalFormatting>
  <conditionalFormatting sqref="F21">
    <cfRule type="cellIs" dxfId="208" priority="203" operator="equal">
      <formula>"Normal"</formula>
    </cfRule>
  </conditionalFormatting>
  <conditionalFormatting sqref="F22">
    <cfRule type="cellIs" dxfId="207" priority="201" operator="equal">
      <formula>"Dangerous"</formula>
    </cfRule>
  </conditionalFormatting>
  <conditionalFormatting sqref="F23">
    <cfRule type="cellIs" dxfId="206" priority="225" operator="equal">
      <formula>"Unknown"</formula>
    </cfRule>
  </conditionalFormatting>
  <conditionalFormatting sqref="F28:F30">
    <cfRule type="cellIs" dxfId="205" priority="36" operator="equal">
      <formula>"Secure"</formula>
    </cfRule>
    <cfRule type="cellIs" dxfId="204" priority="37" operator="equal">
      <formula>"Warning"</formula>
    </cfRule>
    <cfRule type="cellIs" dxfId="203" priority="38" operator="equal">
      <formula>"High"</formula>
    </cfRule>
  </conditionalFormatting>
  <conditionalFormatting sqref="G3:G16">
    <cfRule type="cellIs" dxfId="202" priority="80" operator="equal">
      <formula>"Normal"</formula>
    </cfRule>
    <cfRule type="cellIs" dxfId="201" priority="81" operator="equal">
      <formula>"Dangerous"</formula>
    </cfRule>
  </conditionalFormatting>
  <conditionalFormatting sqref="G13:G16">
    <cfRule type="cellIs" dxfId="200" priority="82" operator="equal">
      <formula>"Signature"</formula>
    </cfRule>
    <cfRule type="cellIs" dxfId="199" priority="83" operator="equal">
      <formula>"Unknown"</formula>
    </cfRule>
  </conditionalFormatting>
  <conditionalFormatting sqref="G35:G53">
    <cfRule type="cellIs" dxfId="198" priority="26" operator="equal">
      <formula>"Info"</formula>
    </cfRule>
    <cfRule type="cellIs" dxfId="197" priority="27" operator="equal">
      <formula>"High"</formula>
    </cfRule>
    <cfRule type="cellIs" dxfId="196" priority="28" operator="equal">
      <formula>"Warning"</formula>
    </cfRule>
    <cfRule type="cellIs" dxfId="195" priority="29" operator="equal">
      <formula>"Normal"</formula>
    </cfRule>
  </conditionalFormatting>
  <conditionalFormatting sqref="I20">
    <cfRule type="cellIs" dxfId="194" priority="33" operator="equal">
      <formula>"Secure"</formula>
    </cfRule>
  </conditionalFormatting>
  <conditionalFormatting sqref="I21">
    <cfRule type="cellIs" dxfId="193" priority="35" operator="equal">
      <formula>"Warning"</formula>
    </cfRule>
  </conditionalFormatting>
  <conditionalFormatting sqref="I22">
    <cfRule type="cellIs" dxfId="192" priority="34" operator="equal">
      <formula>"High"</formula>
    </cfRule>
  </conditionalFormatting>
  <conditionalFormatting sqref="I56">
    <cfRule type="cellIs" dxfId="191" priority="110" operator="equal">
      <formula>"Info"</formula>
    </cfRule>
    <cfRule type="cellIs" dxfId="190" priority="112" operator="equal">
      <formula>"Warning"</formula>
    </cfRule>
    <cfRule type="cellIs" dxfId="189" priority="113" operator="equal">
      <formula>"Normal"</formula>
    </cfRule>
    <cfRule type="cellIs" dxfId="188" priority="111" operator="equal">
      <formula>"High"</formula>
    </cfRule>
  </conditionalFormatting>
  <conditionalFormatting sqref="K3:K16">
    <cfRule type="cellIs" dxfId="187" priority="45" operator="equal">
      <formula>"Normal"</formula>
    </cfRule>
    <cfRule type="cellIs" dxfId="186" priority="46" operator="equal">
      <formula>"Dangerous"</formula>
    </cfRule>
  </conditionalFormatting>
  <conditionalFormatting sqref="K9:K12">
    <cfRule type="cellIs" dxfId="185" priority="54" operator="equal">
      <formula>"Signature"</formula>
    </cfRule>
  </conditionalFormatting>
  <conditionalFormatting sqref="K9:K16">
    <cfRule type="cellIs" dxfId="184" priority="44" operator="equal">
      <formula>"Unknown"</formula>
    </cfRule>
  </conditionalFormatting>
  <conditionalFormatting sqref="K15:K16">
    <cfRule type="cellIs" dxfId="183" priority="43" operator="equal">
      <formula>"Signature"</formula>
    </cfRule>
  </conditionalFormatting>
  <conditionalFormatting sqref="K35:K53">
    <cfRule type="cellIs" dxfId="182" priority="122" operator="equal">
      <formula>"Info"</formula>
    </cfRule>
    <cfRule type="cellIs" dxfId="181" priority="123" operator="equal">
      <formula>"High"</formula>
    </cfRule>
    <cfRule type="cellIs" dxfId="180" priority="124" operator="equal">
      <formula>"Warning"</formula>
    </cfRule>
    <cfRule type="cellIs" dxfId="179" priority="125" operator="equal">
      <formula>"Normal"</formula>
    </cfRule>
  </conditionalFormatting>
  <conditionalFormatting sqref="L119:L121 I119:I128 F119:F137 C119:C138">
    <cfRule type="cellIs" dxfId="178" priority="210" operator="equal">
      <formula>"OK"</formula>
    </cfRule>
  </conditionalFormatting>
  <conditionalFormatting sqref="M34:M53">
    <cfRule type="cellIs" dxfId="177" priority="24" operator="equal">
      <formula>"Warning"</formula>
    </cfRule>
    <cfRule type="cellIs" dxfId="176" priority="23" operator="equal">
      <formula>"High"</formula>
    </cfRule>
    <cfRule type="cellIs" dxfId="175" priority="22" operator="equal">
      <formula>"Info"</formula>
    </cfRule>
    <cfRule type="cellIs" dxfId="174" priority="25" operator="equal">
      <formula>"Normal"</formula>
    </cfRule>
  </conditionalFormatting>
  <conditionalFormatting sqref="O3:O7">
    <cfRule type="cellIs" dxfId="173" priority="40" operator="equal">
      <formula>"Dangerous"</formula>
    </cfRule>
    <cfRule type="cellIs" dxfId="172" priority="39" operator="equal">
      <formula>"Normal"</formula>
    </cfRule>
  </conditionalFormatting>
  <conditionalFormatting sqref="S35:S44">
    <cfRule type="cellIs" dxfId="171" priority="19" operator="equal">
      <formula>"High"</formula>
    </cfRule>
    <cfRule type="cellIs" dxfId="170" priority="20" operator="equal">
      <formula>"Warning"</formula>
    </cfRule>
    <cfRule type="cellIs" dxfId="169" priority="18" operator="equal">
      <formula>"Info"</formula>
    </cfRule>
    <cfRule type="cellIs" dxfId="168" priority="21" operator="equal">
      <formula>"Normal"</formula>
    </cfRule>
  </conditionalFormatting>
  <hyperlinks>
    <hyperlink ref="B20" r:id="rId1" xr:uid="{5094AF45-7651-44A6-8847-19FC68139344}"/>
    <hyperlink ref="B21" r:id="rId2" xr:uid="{7071A1DA-6B86-4054-88EE-94DE7298F01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0C352-E3E6-4C44-92D2-2DDDB3F80B1F}">
  <dimension ref="A1:V158"/>
  <sheetViews>
    <sheetView topLeftCell="A150" workbookViewId="0">
      <selection activeCell="D157" sqref="D157"/>
    </sheetView>
  </sheetViews>
  <sheetFormatPr defaultColWidth="9.109375" defaultRowHeight="14.4" x14ac:dyDescent="0.3"/>
  <cols>
    <col min="1" max="1" width="25.88671875" style="7" customWidth="1"/>
    <col min="2" max="2" width="57.33203125" style="7" customWidth="1"/>
    <col min="3" max="3" width="15.109375" style="6" customWidth="1"/>
    <col min="4" max="4" width="26.88671875" style="6" customWidth="1"/>
    <col min="5" max="5" width="21.6640625" style="7" customWidth="1"/>
    <col min="6" max="6" width="42.109375" style="7" customWidth="1"/>
    <col min="7" max="7" width="17" style="7" customWidth="1"/>
    <col min="8" max="8" width="19.109375" style="7" customWidth="1"/>
    <col min="9" max="9" width="31.109375" style="7" customWidth="1"/>
    <col min="10" max="10" width="44.5546875" style="7" bestFit="1" customWidth="1"/>
    <col min="11" max="11" width="23.44140625" style="7" customWidth="1"/>
    <col min="12" max="12" width="35.33203125" style="7" customWidth="1"/>
    <col min="13" max="13" width="45.33203125" style="7" customWidth="1"/>
    <col min="14" max="14" width="23.44140625" style="7" customWidth="1"/>
    <col min="15" max="15" width="18.33203125" style="7" customWidth="1"/>
    <col min="16" max="16" width="18.44140625" style="7" customWidth="1"/>
    <col min="17" max="17" width="30.33203125" style="7" customWidth="1"/>
    <col min="18" max="18" width="23.88671875" style="7" customWidth="1"/>
    <col min="19" max="19" width="47.5546875" style="7" customWidth="1"/>
    <col min="20" max="21" width="9.109375" style="7"/>
    <col min="22" max="22" width="14.6640625" style="7" customWidth="1"/>
    <col min="23" max="16384" width="9.109375" style="7"/>
  </cols>
  <sheetData>
    <row r="1" spans="1:21" s="6" customFormat="1" ht="30" customHeight="1" x14ac:dyDescent="0.3">
      <c r="A1" s="15" t="s">
        <v>962</v>
      </c>
      <c r="B1" s="11"/>
      <c r="C1" s="11" t="s">
        <v>963</v>
      </c>
      <c r="D1" s="11" t="s">
        <v>964</v>
      </c>
      <c r="F1" s="27" t="s">
        <v>27</v>
      </c>
      <c r="G1" s="28"/>
      <c r="H1" s="28"/>
      <c r="I1" s="28"/>
      <c r="J1" s="28"/>
      <c r="K1" s="28"/>
      <c r="L1" s="28"/>
      <c r="M1" s="29"/>
      <c r="N1" s="28"/>
      <c r="O1" s="28"/>
      <c r="P1" s="28"/>
      <c r="Q1" s="29"/>
      <c r="R1" s="7"/>
      <c r="T1" s="7"/>
      <c r="U1" s="7"/>
    </row>
    <row r="2" spans="1:21" x14ac:dyDescent="0.3">
      <c r="A2" s="8" t="s">
        <v>966</v>
      </c>
      <c r="B2" s="9" t="s">
        <v>12</v>
      </c>
      <c r="C2" s="165" t="s">
        <v>967</v>
      </c>
      <c r="D2" s="165" t="s">
        <v>1129</v>
      </c>
      <c r="F2" s="41" t="s">
        <v>17</v>
      </c>
      <c r="G2" s="41" t="s">
        <v>18</v>
      </c>
      <c r="H2" s="41" t="s">
        <v>19</v>
      </c>
      <c r="I2" s="41" t="s">
        <v>20</v>
      </c>
      <c r="J2" s="41" t="s">
        <v>17</v>
      </c>
      <c r="K2" s="41" t="s">
        <v>18</v>
      </c>
      <c r="L2" s="41" t="s">
        <v>19</v>
      </c>
      <c r="M2" s="41" t="s">
        <v>20</v>
      </c>
      <c r="N2" s="41" t="s">
        <v>17</v>
      </c>
      <c r="O2" s="41" t="s">
        <v>18</v>
      </c>
      <c r="P2" s="41" t="s">
        <v>19</v>
      </c>
      <c r="Q2" s="41" t="s">
        <v>20</v>
      </c>
    </row>
    <row r="3" spans="1:21" ht="100.8" x14ac:dyDescent="0.3">
      <c r="A3" s="8" t="s">
        <v>970</v>
      </c>
      <c r="B3" s="9" t="s">
        <v>1312</v>
      </c>
      <c r="C3" s="165"/>
      <c r="D3" s="165"/>
      <c r="F3" s="8" t="s">
        <v>46</v>
      </c>
      <c r="G3" s="9" t="s">
        <v>44</v>
      </c>
      <c r="H3" s="9" t="s">
        <v>47</v>
      </c>
      <c r="I3" s="16" t="s">
        <v>48</v>
      </c>
      <c r="J3" s="8" t="s">
        <v>95</v>
      </c>
      <c r="K3" s="9" t="s">
        <v>44</v>
      </c>
      <c r="L3" s="9" t="s">
        <v>96</v>
      </c>
      <c r="M3" s="16" t="s">
        <v>97</v>
      </c>
      <c r="N3" s="8" t="s">
        <v>159</v>
      </c>
      <c r="O3" s="9" t="s">
        <v>44</v>
      </c>
      <c r="P3" s="9" t="s">
        <v>160</v>
      </c>
      <c r="Q3" s="16" t="s">
        <v>161</v>
      </c>
    </row>
    <row r="4" spans="1:21" ht="86.4" x14ac:dyDescent="0.3">
      <c r="A4" s="8" t="s">
        <v>972</v>
      </c>
      <c r="B4" s="9" t="s">
        <v>1313</v>
      </c>
      <c r="C4" s="165"/>
      <c r="D4" s="165"/>
      <c r="F4" s="8" t="s">
        <v>107</v>
      </c>
      <c r="G4" s="9" t="s">
        <v>44</v>
      </c>
      <c r="H4" s="9" t="s">
        <v>108</v>
      </c>
      <c r="I4" s="16" t="s">
        <v>109</v>
      </c>
      <c r="J4" s="8" t="s">
        <v>207</v>
      </c>
      <c r="K4" s="9" t="s">
        <v>44</v>
      </c>
      <c r="L4" s="9" t="s">
        <v>208</v>
      </c>
      <c r="M4" s="16" t="s">
        <v>209</v>
      </c>
      <c r="N4" s="8" t="s">
        <v>222</v>
      </c>
      <c r="O4" s="9" t="s">
        <v>29</v>
      </c>
      <c r="P4" s="9" t="s">
        <v>30</v>
      </c>
      <c r="Q4" s="16" t="s">
        <v>31</v>
      </c>
    </row>
    <row r="5" spans="1:21" ht="57.6" x14ac:dyDescent="0.3">
      <c r="A5" s="8" t="s">
        <v>975</v>
      </c>
      <c r="B5" s="9" t="s">
        <v>1314</v>
      </c>
      <c r="C5" s="165"/>
      <c r="D5" s="165"/>
      <c r="F5" s="8" t="s">
        <v>187</v>
      </c>
      <c r="G5" s="9" t="s">
        <v>44</v>
      </c>
      <c r="H5" s="9" t="s">
        <v>188</v>
      </c>
      <c r="I5" s="16" t="s">
        <v>189</v>
      </c>
      <c r="J5" s="8" t="s">
        <v>210</v>
      </c>
      <c r="K5" s="9" t="s">
        <v>44</v>
      </c>
      <c r="L5" s="9" t="s">
        <v>211</v>
      </c>
      <c r="M5" s="16" t="s">
        <v>212</v>
      </c>
      <c r="N5" s="8" t="s">
        <v>223</v>
      </c>
      <c r="O5" s="9" t="s">
        <v>44</v>
      </c>
      <c r="P5" s="9" t="s">
        <v>224</v>
      </c>
      <c r="Q5" s="16" t="s">
        <v>225</v>
      </c>
    </row>
    <row r="6" spans="1:21" ht="43.2" x14ac:dyDescent="0.3">
      <c r="A6" s="8" t="s">
        <v>978</v>
      </c>
      <c r="B6" s="9" t="s">
        <v>1315</v>
      </c>
      <c r="C6" s="165"/>
      <c r="D6" s="165"/>
      <c r="F6" s="8" t="s">
        <v>33</v>
      </c>
      <c r="G6" s="9" t="s">
        <v>23</v>
      </c>
      <c r="H6" s="9" t="s">
        <v>34</v>
      </c>
      <c r="I6" s="16" t="s">
        <v>35</v>
      </c>
      <c r="J6" s="8" t="s">
        <v>55</v>
      </c>
      <c r="K6" s="9" t="s">
        <v>23</v>
      </c>
      <c r="L6" s="9" t="s">
        <v>56</v>
      </c>
      <c r="M6" s="16" t="s">
        <v>57</v>
      </c>
      <c r="N6" s="8" t="s">
        <v>73</v>
      </c>
      <c r="O6" s="9" t="s">
        <v>23</v>
      </c>
      <c r="P6" s="9" t="s">
        <v>74</v>
      </c>
      <c r="Q6" s="16" t="s">
        <v>75</v>
      </c>
    </row>
    <row r="7" spans="1:21" ht="57.6" x14ac:dyDescent="0.3">
      <c r="A7" s="15" t="s">
        <v>980</v>
      </c>
      <c r="B7" s="11"/>
      <c r="C7" s="165"/>
      <c r="D7" s="165"/>
      <c r="F7" s="8" t="s">
        <v>114</v>
      </c>
      <c r="G7" s="9" t="s">
        <v>23</v>
      </c>
      <c r="H7" s="9" t="s">
        <v>115</v>
      </c>
      <c r="I7" s="16" t="s">
        <v>116</v>
      </c>
      <c r="J7" s="8" t="s">
        <v>82</v>
      </c>
      <c r="K7" s="9" t="s">
        <v>23</v>
      </c>
      <c r="L7" s="9" t="s">
        <v>98</v>
      </c>
      <c r="M7" s="16" t="s">
        <v>99</v>
      </c>
      <c r="N7" s="8" t="s">
        <v>162</v>
      </c>
      <c r="O7" s="9" t="s">
        <v>29</v>
      </c>
      <c r="P7" s="9" t="s">
        <v>30</v>
      </c>
      <c r="Q7" s="16" t="s">
        <v>31</v>
      </c>
    </row>
    <row r="8" spans="1:21" ht="43.2" x14ac:dyDescent="0.3">
      <c r="A8" s="8" t="s">
        <v>0</v>
      </c>
      <c r="B8" s="9" t="s">
        <v>12</v>
      </c>
      <c r="C8" s="165"/>
      <c r="D8" s="165"/>
      <c r="F8" s="8" t="s">
        <v>143</v>
      </c>
      <c r="G8" s="9" t="s">
        <v>23</v>
      </c>
      <c r="H8" s="9" t="s">
        <v>144</v>
      </c>
      <c r="I8" s="16" t="s">
        <v>145</v>
      </c>
      <c r="J8" s="8" t="s">
        <v>213</v>
      </c>
      <c r="K8" s="9" t="s">
        <v>23</v>
      </c>
      <c r="L8" s="9" t="s">
        <v>214</v>
      </c>
      <c r="M8" s="16" t="s">
        <v>215</v>
      </c>
      <c r="N8" s="8" t="s">
        <v>165</v>
      </c>
      <c r="O8" s="9" t="s">
        <v>23</v>
      </c>
      <c r="P8" s="9" t="s">
        <v>166</v>
      </c>
      <c r="Q8" s="16" t="s">
        <v>167</v>
      </c>
    </row>
    <row r="9" spans="1:21" ht="57.6" x14ac:dyDescent="0.3">
      <c r="A9" s="8" t="s">
        <v>1</v>
      </c>
      <c r="B9" s="9" t="s">
        <v>1316</v>
      </c>
      <c r="C9" s="165"/>
      <c r="D9" s="165"/>
      <c r="F9" s="8" t="s">
        <v>184</v>
      </c>
      <c r="G9" s="9" t="s">
        <v>23</v>
      </c>
      <c r="H9" s="9" t="s">
        <v>185</v>
      </c>
      <c r="I9" s="16" t="s">
        <v>186</v>
      </c>
      <c r="J9" s="8" t="s">
        <v>216</v>
      </c>
      <c r="K9" s="9" t="s">
        <v>23</v>
      </c>
      <c r="L9" s="9" t="s">
        <v>217</v>
      </c>
      <c r="M9" s="16" t="s">
        <v>218</v>
      </c>
      <c r="N9" s="100" t="s">
        <v>103</v>
      </c>
      <c r="O9" s="9" t="s">
        <v>23</v>
      </c>
      <c r="P9" s="9" t="s">
        <v>104</v>
      </c>
      <c r="Q9" s="16" t="s">
        <v>105</v>
      </c>
    </row>
    <row r="10" spans="1:21" ht="50.25" customHeight="1" x14ac:dyDescent="0.3">
      <c r="A10" s="8" t="s">
        <v>985</v>
      </c>
      <c r="B10" s="9" t="s">
        <v>1317</v>
      </c>
      <c r="C10" s="165"/>
      <c r="D10" s="165"/>
      <c r="F10" s="8" t="s">
        <v>113</v>
      </c>
      <c r="G10" s="9" t="s">
        <v>29</v>
      </c>
      <c r="H10" s="9" t="s">
        <v>30</v>
      </c>
      <c r="I10" s="16" t="s">
        <v>31</v>
      </c>
      <c r="J10" s="8" t="s">
        <v>61</v>
      </c>
      <c r="K10" s="9" t="s">
        <v>23</v>
      </c>
      <c r="L10" s="9" t="s">
        <v>62</v>
      </c>
      <c r="M10" s="54" t="s">
        <v>63</v>
      </c>
      <c r="N10" s="8" t="s">
        <v>28</v>
      </c>
      <c r="O10" s="40" t="s">
        <v>29</v>
      </c>
      <c r="P10" s="9" t="s">
        <v>30</v>
      </c>
      <c r="Q10" s="16" t="s">
        <v>31</v>
      </c>
    </row>
    <row r="11" spans="1:21" ht="57.6" x14ac:dyDescent="0.3">
      <c r="A11" s="8" t="s">
        <v>986</v>
      </c>
      <c r="B11" s="9" t="s">
        <v>1318</v>
      </c>
      <c r="C11" s="165"/>
      <c r="D11" s="165"/>
      <c r="F11" s="8" t="s">
        <v>86</v>
      </c>
      <c r="G11" s="9" t="s">
        <v>23</v>
      </c>
      <c r="H11" s="9" t="s">
        <v>87</v>
      </c>
      <c r="I11" s="16" t="s">
        <v>88</v>
      </c>
      <c r="J11" s="8" t="s">
        <v>64</v>
      </c>
      <c r="K11" s="9" t="s">
        <v>44</v>
      </c>
      <c r="L11" s="9" t="s">
        <v>65</v>
      </c>
      <c r="M11" s="16" t="s">
        <v>66</v>
      </c>
    </row>
    <row r="12" spans="1:21" ht="43.2" x14ac:dyDescent="0.3">
      <c r="A12" s="8" t="s">
        <v>988</v>
      </c>
      <c r="B12" s="9" t="s">
        <v>1319</v>
      </c>
      <c r="C12" s="165"/>
      <c r="D12" s="165"/>
      <c r="F12" s="8" t="s">
        <v>89</v>
      </c>
      <c r="G12" s="9" t="s">
        <v>44</v>
      </c>
      <c r="H12" s="9" t="s">
        <v>90</v>
      </c>
      <c r="I12" s="16" t="s">
        <v>91</v>
      </c>
      <c r="J12" s="8" t="s">
        <v>219</v>
      </c>
      <c r="K12" s="9" t="s">
        <v>44</v>
      </c>
      <c r="L12" s="9" t="s">
        <v>220</v>
      </c>
      <c r="M12" s="16" t="s">
        <v>221</v>
      </c>
    </row>
    <row r="13" spans="1:21" ht="28.8" x14ac:dyDescent="0.3">
      <c r="A13" s="8" t="s">
        <v>990</v>
      </c>
      <c r="B13" s="9">
        <v>39835257</v>
      </c>
      <c r="C13" s="165"/>
      <c r="D13" s="165"/>
      <c r="F13" s="8" t="s">
        <v>22</v>
      </c>
      <c r="G13" s="9" t="s">
        <v>23</v>
      </c>
      <c r="H13" s="9" t="s">
        <v>24</v>
      </c>
      <c r="I13" s="16" t="s">
        <v>25</v>
      </c>
      <c r="J13" s="8" t="s">
        <v>129</v>
      </c>
      <c r="K13" s="9" t="s">
        <v>23</v>
      </c>
      <c r="L13" s="9" t="s">
        <v>130</v>
      </c>
      <c r="M13" s="16" t="s">
        <v>131</v>
      </c>
    </row>
    <row r="14" spans="1:21" ht="28.8" x14ac:dyDescent="0.3">
      <c r="A14" s="10" t="s">
        <v>991</v>
      </c>
      <c r="B14" s="11"/>
      <c r="C14" s="11" t="s">
        <v>992</v>
      </c>
      <c r="D14" s="11" t="s">
        <v>993</v>
      </c>
      <c r="F14" s="8" t="s">
        <v>38</v>
      </c>
      <c r="G14" s="9" t="s">
        <v>23</v>
      </c>
      <c r="H14" s="9" t="s">
        <v>39</v>
      </c>
      <c r="I14" s="16" t="s">
        <v>40</v>
      </c>
      <c r="J14" s="8" t="s">
        <v>67</v>
      </c>
      <c r="K14" s="9" t="s">
        <v>44</v>
      </c>
      <c r="L14" s="9" t="s">
        <v>68</v>
      </c>
      <c r="M14" s="16" t="s">
        <v>69</v>
      </c>
    </row>
    <row r="15" spans="1:21" ht="57.6" x14ac:dyDescent="0.3">
      <c r="A15" s="8" t="s">
        <v>288</v>
      </c>
      <c r="B15" s="9" t="s">
        <v>1320</v>
      </c>
      <c r="C15" s="165">
        <v>4.4689145000000003</v>
      </c>
      <c r="D15" s="165" t="s">
        <v>1321</v>
      </c>
      <c r="F15" s="8" t="s">
        <v>52</v>
      </c>
      <c r="G15" s="9" t="s">
        <v>44</v>
      </c>
      <c r="H15" s="9" t="s">
        <v>53</v>
      </c>
      <c r="I15" s="16" t="s">
        <v>54</v>
      </c>
      <c r="J15" s="8" t="s">
        <v>100</v>
      </c>
      <c r="K15" s="9" t="s">
        <v>23</v>
      </c>
      <c r="L15" s="9" t="s">
        <v>101</v>
      </c>
      <c r="M15" s="16" t="s">
        <v>102</v>
      </c>
    </row>
    <row r="16" spans="1:21" ht="57.6" x14ac:dyDescent="0.3">
      <c r="A16" s="8" t="s">
        <v>996</v>
      </c>
      <c r="B16" s="9" t="s">
        <v>1316</v>
      </c>
      <c r="C16" s="165"/>
      <c r="D16" s="165"/>
      <c r="F16" s="8" t="s">
        <v>117</v>
      </c>
      <c r="G16" s="9" t="s">
        <v>23</v>
      </c>
      <c r="H16" s="9" t="s">
        <v>118</v>
      </c>
      <c r="I16" s="16" t="s">
        <v>119</v>
      </c>
      <c r="J16" s="8" t="s">
        <v>41</v>
      </c>
      <c r="K16" s="9" t="s">
        <v>23</v>
      </c>
      <c r="L16" s="9" t="s">
        <v>42</v>
      </c>
      <c r="M16" s="16" t="s">
        <v>43</v>
      </c>
    </row>
    <row r="17" spans="1:13" x14ac:dyDescent="0.3">
      <c r="A17" s="8" t="s">
        <v>5</v>
      </c>
      <c r="B17" s="7" t="s">
        <v>1322</v>
      </c>
      <c r="C17" s="165"/>
      <c r="D17" s="165"/>
    </row>
    <row r="18" spans="1:13" ht="15.6" x14ac:dyDescent="0.3">
      <c r="A18" s="8" t="s">
        <v>3</v>
      </c>
      <c r="B18" s="12" t="s">
        <v>998</v>
      </c>
      <c r="C18" s="165"/>
      <c r="D18" s="165"/>
      <c r="F18" s="147" t="s">
        <v>27</v>
      </c>
      <c r="G18" s="147"/>
      <c r="I18" s="27" t="s">
        <v>1021</v>
      </c>
      <c r="J18" s="29"/>
      <c r="L18" s="84" t="s">
        <v>965</v>
      </c>
      <c r="M18" s="84" t="s">
        <v>1323</v>
      </c>
    </row>
    <row r="19" spans="1:13" ht="28.8" x14ac:dyDescent="0.3">
      <c r="A19" s="8" t="s">
        <v>1000</v>
      </c>
      <c r="B19" s="9" t="s">
        <v>1140</v>
      </c>
      <c r="C19" s="165"/>
      <c r="D19" s="165"/>
      <c r="F19" s="42" t="s">
        <v>18</v>
      </c>
      <c r="G19" s="42" t="s">
        <v>32</v>
      </c>
      <c r="I19" s="65" t="s">
        <v>1060</v>
      </c>
      <c r="J19" s="65" t="b">
        <v>1</v>
      </c>
      <c r="L19" s="76" t="s">
        <v>138</v>
      </c>
      <c r="M19" s="76" t="s">
        <v>1324</v>
      </c>
    </row>
    <row r="20" spans="1:13" x14ac:dyDescent="0.3">
      <c r="A20" s="8" t="s">
        <v>1004</v>
      </c>
      <c r="B20" s="44" t="s">
        <v>1325</v>
      </c>
      <c r="C20" s="165"/>
      <c r="D20" s="165"/>
      <c r="F20" s="9" t="s">
        <v>37</v>
      </c>
      <c r="G20" s="9">
        <f>SUM(COUNTIF(G3:G16,"Signature"),COUNTIF(K3:K16,"Signature"),COUNTIF(O3:O14,"Signature"))</f>
        <v>0</v>
      </c>
      <c r="I20" s="9" t="s">
        <v>1065</v>
      </c>
      <c r="J20" s="9" t="b">
        <v>1</v>
      </c>
    </row>
    <row r="21" spans="1:13" x14ac:dyDescent="0.3">
      <c r="A21" s="8" t="s">
        <v>1008</v>
      </c>
      <c r="B21" s="45" t="s">
        <v>1142</v>
      </c>
      <c r="C21" s="165"/>
      <c r="D21" s="165"/>
      <c r="F21" s="3" t="s">
        <v>23</v>
      </c>
      <c r="G21" s="3">
        <f>SUM(COUNTIF(G3:G16,"Normal"),COUNTIF(K3:K16,"Normal"),COUNTIF(O3:O14,"Normal"))</f>
        <v>19</v>
      </c>
      <c r="I21" s="9" t="s">
        <v>1070</v>
      </c>
      <c r="J21" s="9" t="b">
        <v>1</v>
      </c>
    </row>
    <row r="22" spans="1:13" x14ac:dyDescent="0.3">
      <c r="A22" s="8" t="s">
        <v>4</v>
      </c>
      <c r="B22" s="14">
        <v>42152</v>
      </c>
      <c r="C22" s="165"/>
      <c r="D22" s="165"/>
      <c r="F22" s="3" t="s">
        <v>44</v>
      </c>
      <c r="G22" s="3">
        <f>SUM(COUNTIF(G3:G16,"Dangerous"),COUNTIF(K3:K16,"Dangerous"),COUNTIF(O3:O14,"Dangerous"))</f>
        <v>13</v>
      </c>
      <c r="I22" s="9" t="s">
        <v>1073</v>
      </c>
      <c r="J22" s="9" t="b">
        <v>0</v>
      </c>
    </row>
    <row r="23" spans="1:13" ht="28.8" x14ac:dyDescent="0.3">
      <c r="A23" s="8" t="s">
        <v>1013</v>
      </c>
      <c r="B23" s="14" t="s">
        <v>1326</v>
      </c>
      <c r="C23" s="165"/>
      <c r="D23" s="165"/>
      <c r="F23" s="9" t="s">
        <v>29</v>
      </c>
      <c r="G23" s="3">
        <f>SUM(COUNTIF(G3:G16,"Unknown"),COUNTIF(K3:K16,"Unknown"),COUNTIF(O3:O14,"Unknown"))</f>
        <v>4</v>
      </c>
      <c r="I23" s="9" t="s">
        <v>1077</v>
      </c>
      <c r="J23" s="9" t="s">
        <v>1023</v>
      </c>
    </row>
    <row r="24" spans="1:13" x14ac:dyDescent="0.3">
      <c r="C24" s="7"/>
      <c r="D24" s="7"/>
      <c r="F24" s="43" t="s">
        <v>45</v>
      </c>
      <c r="G24" s="9">
        <f>SUM(G20:G23)</f>
        <v>36</v>
      </c>
      <c r="I24" s="9" t="s">
        <v>1080</v>
      </c>
      <c r="J24" s="9" t="s">
        <v>1081</v>
      </c>
    </row>
    <row r="25" spans="1:13" ht="15.6" x14ac:dyDescent="0.3">
      <c r="A25" s="27" t="s">
        <v>1015</v>
      </c>
      <c r="B25" s="186"/>
      <c r="C25" s="187"/>
      <c r="D25" s="7"/>
      <c r="F25" s="48"/>
      <c r="I25" s="9" t="s">
        <v>1083</v>
      </c>
      <c r="J25" s="141" t="s">
        <v>1239</v>
      </c>
    </row>
    <row r="26" spans="1:13" x14ac:dyDescent="0.3">
      <c r="A26" s="18" t="s">
        <v>1016</v>
      </c>
      <c r="B26" s="177" t="s">
        <v>1017</v>
      </c>
      <c r="C26" s="177"/>
      <c r="D26" s="7"/>
      <c r="F26" s="48"/>
      <c r="I26" s="9" t="s">
        <v>1089</v>
      </c>
      <c r="J26" s="141" t="s">
        <v>1241</v>
      </c>
    </row>
    <row r="27" spans="1:13" ht="43.2" x14ac:dyDescent="0.3">
      <c r="A27" s="34" t="s">
        <v>1327</v>
      </c>
      <c r="B27" s="161" t="s">
        <v>1328</v>
      </c>
      <c r="C27" s="161"/>
      <c r="D27" s="7"/>
      <c r="F27" s="49"/>
      <c r="I27" s="9" t="s">
        <v>1022</v>
      </c>
      <c r="J27" s="9" t="s">
        <v>1237</v>
      </c>
    </row>
    <row r="28" spans="1:13" ht="43.2" x14ac:dyDescent="0.3">
      <c r="A28" s="34" t="s">
        <v>1329</v>
      </c>
      <c r="B28" s="161" t="s">
        <v>1330</v>
      </c>
      <c r="C28" s="161"/>
      <c r="D28" s="7"/>
      <c r="F28" s="49"/>
      <c r="I28" s="9" t="s">
        <v>1091</v>
      </c>
      <c r="J28" s="142" t="s">
        <v>1244</v>
      </c>
    </row>
    <row r="29" spans="1:13" ht="57.6" x14ac:dyDescent="0.3">
      <c r="A29" s="34" t="s">
        <v>1331</v>
      </c>
      <c r="B29" s="161" t="s">
        <v>1332</v>
      </c>
      <c r="C29" s="161"/>
      <c r="D29" s="7"/>
      <c r="F29" s="49"/>
      <c r="I29" s="9" t="s">
        <v>1094</v>
      </c>
      <c r="J29" s="9" t="s">
        <v>1095</v>
      </c>
    </row>
    <row r="30" spans="1:13" ht="28.8" x14ac:dyDescent="0.3">
      <c r="A30" s="34" t="s">
        <v>1333</v>
      </c>
      <c r="B30" s="161" t="s">
        <v>1334</v>
      </c>
      <c r="C30" s="161"/>
      <c r="D30" s="7"/>
      <c r="F30" s="49"/>
      <c r="I30" s="9" t="s">
        <v>1095</v>
      </c>
      <c r="J30" s="9" t="s">
        <v>1245</v>
      </c>
    </row>
    <row r="31" spans="1:13" ht="57.6" x14ac:dyDescent="0.3">
      <c r="A31" s="34" t="s">
        <v>1335</v>
      </c>
      <c r="B31" s="161" t="s">
        <v>1336</v>
      </c>
      <c r="C31" s="161"/>
      <c r="D31" s="7"/>
      <c r="F31" s="49"/>
      <c r="I31" s="9" t="s">
        <v>1097</v>
      </c>
      <c r="J31" s="141" t="s">
        <v>1246</v>
      </c>
    </row>
    <row r="32" spans="1:13" ht="43.2" x14ac:dyDescent="0.3">
      <c r="A32" s="34" t="s">
        <v>1337</v>
      </c>
      <c r="B32" s="161" t="s">
        <v>1338</v>
      </c>
      <c r="C32" s="161"/>
      <c r="D32" s="7"/>
      <c r="F32" s="49"/>
      <c r="I32" s="9" t="s">
        <v>1100</v>
      </c>
      <c r="J32" s="9" t="s">
        <v>1339</v>
      </c>
    </row>
    <row r="33" spans="1:22" ht="43.2" x14ac:dyDescent="0.3">
      <c r="A33" s="34" t="s">
        <v>1317</v>
      </c>
      <c r="B33" s="161" t="s">
        <v>1340</v>
      </c>
      <c r="C33" s="161"/>
      <c r="D33" s="7"/>
      <c r="F33" s="49"/>
      <c r="I33" s="9" t="s">
        <v>1102</v>
      </c>
      <c r="J33" s="9" t="s">
        <v>1247</v>
      </c>
    </row>
    <row r="34" spans="1:22" ht="28.8" x14ac:dyDescent="0.3">
      <c r="A34" s="34" t="s">
        <v>1341</v>
      </c>
      <c r="B34" s="161" t="s">
        <v>1342</v>
      </c>
      <c r="C34" s="161"/>
      <c r="D34" s="7"/>
      <c r="F34" s="49"/>
      <c r="I34" s="9" t="s">
        <v>1105</v>
      </c>
      <c r="J34" s="9" t="s">
        <v>1106</v>
      </c>
    </row>
    <row r="35" spans="1:22" ht="115.5" customHeight="1" x14ac:dyDescent="0.3">
      <c r="A35" s="34" t="s">
        <v>1343</v>
      </c>
      <c r="B35" s="161" t="s">
        <v>1344</v>
      </c>
      <c r="C35" s="161"/>
      <c r="D35" s="7"/>
      <c r="F35" s="49"/>
      <c r="I35" s="9" t="s">
        <v>1108</v>
      </c>
      <c r="J35" s="9">
        <v>1024</v>
      </c>
    </row>
    <row r="36" spans="1:22" ht="57.6" x14ac:dyDescent="0.3">
      <c r="A36" s="34" t="s">
        <v>1345</v>
      </c>
      <c r="B36" s="161" t="s">
        <v>1346</v>
      </c>
      <c r="C36" s="161"/>
      <c r="D36" s="7"/>
      <c r="F36" s="49"/>
      <c r="I36" s="33" t="s">
        <v>1110</v>
      </c>
      <c r="J36" s="33" t="s">
        <v>1250</v>
      </c>
    </row>
    <row r="37" spans="1:22" ht="57.6" x14ac:dyDescent="0.3">
      <c r="A37" s="34" t="s">
        <v>1347</v>
      </c>
      <c r="B37" s="161" t="s">
        <v>1348</v>
      </c>
      <c r="C37" s="161"/>
      <c r="D37" s="7"/>
      <c r="F37" s="49"/>
      <c r="I37" s="38" t="s">
        <v>1112</v>
      </c>
      <c r="J37" s="40"/>
    </row>
    <row r="38" spans="1:22" ht="144.75" customHeight="1" x14ac:dyDescent="0.3">
      <c r="A38" s="34" t="s">
        <v>1349</v>
      </c>
      <c r="B38" s="161" t="s">
        <v>1350</v>
      </c>
      <c r="C38" s="161"/>
      <c r="D38" s="7"/>
      <c r="F38" s="49"/>
    </row>
    <row r="39" spans="1:22" ht="57.75" customHeight="1" x14ac:dyDescent="0.3">
      <c r="A39" s="34" t="s">
        <v>1351</v>
      </c>
      <c r="B39" s="161" t="s">
        <v>1352</v>
      </c>
      <c r="C39" s="161"/>
      <c r="D39" s="7"/>
      <c r="F39" s="49"/>
    </row>
    <row r="40" spans="1:22" x14ac:dyDescent="0.3">
      <c r="B40" s="46"/>
      <c r="C40" s="7"/>
      <c r="D40" s="7"/>
      <c r="F40" s="49"/>
    </row>
    <row r="41" spans="1:22" s="31" customFormat="1" ht="21" x14ac:dyDescent="0.3">
      <c r="A41" s="30" t="s">
        <v>1020</v>
      </c>
    </row>
    <row r="42" spans="1:22" ht="15.6" x14ac:dyDescent="0.3">
      <c r="A42" s="27" t="s">
        <v>1021</v>
      </c>
      <c r="B42" s="23"/>
      <c r="C42" s="24"/>
      <c r="D42" s="7"/>
      <c r="E42" s="56" t="s">
        <v>346</v>
      </c>
      <c r="F42" s="57"/>
      <c r="G42" s="57"/>
      <c r="H42" s="57"/>
      <c r="I42" s="57"/>
      <c r="J42" s="57"/>
      <c r="K42" s="57"/>
      <c r="L42" s="57"/>
      <c r="M42" s="57"/>
      <c r="N42" s="57"/>
      <c r="O42" s="57"/>
      <c r="P42" s="58"/>
      <c r="Q42" s="57"/>
      <c r="R42" s="57"/>
      <c r="S42" s="57"/>
      <c r="T42" s="57"/>
      <c r="U42" s="57"/>
      <c r="V42" s="58"/>
    </row>
    <row r="43" spans="1:22" ht="30.75" customHeight="1" x14ac:dyDescent="0.3">
      <c r="A43" s="32" t="s">
        <v>1022</v>
      </c>
      <c r="B43" s="175" t="s">
        <v>1237</v>
      </c>
      <c r="C43" s="176"/>
      <c r="D43" s="7"/>
      <c r="E43" s="61" t="s">
        <v>15</v>
      </c>
      <c r="F43" s="61" t="s">
        <v>301</v>
      </c>
      <c r="G43" s="61" t="s">
        <v>289</v>
      </c>
      <c r="H43" s="169" t="s">
        <v>20</v>
      </c>
      <c r="I43" s="169"/>
      <c r="J43" s="169"/>
      <c r="K43" s="61" t="s">
        <v>15</v>
      </c>
      <c r="L43" s="61" t="s">
        <v>301</v>
      </c>
      <c r="M43" s="61" t="s">
        <v>289</v>
      </c>
      <c r="N43" s="169" t="s">
        <v>20</v>
      </c>
      <c r="O43" s="169"/>
      <c r="P43" s="169"/>
      <c r="Q43" s="61" t="s">
        <v>15</v>
      </c>
      <c r="R43" s="61" t="s">
        <v>301</v>
      </c>
      <c r="S43" s="61" t="s">
        <v>289</v>
      </c>
      <c r="T43" s="169" t="s">
        <v>20</v>
      </c>
      <c r="U43" s="169"/>
      <c r="V43" s="169"/>
    </row>
    <row r="44" spans="1:22" ht="86.4" x14ac:dyDescent="0.3">
      <c r="A44" s="27" t="s">
        <v>293</v>
      </c>
      <c r="B44" s="25"/>
      <c r="C44" s="26"/>
      <c r="D44" s="7"/>
      <c r="E44" s="9">
        <v>1</v>
      </c>
      <c r="F44" s="76" t="s">
        <v>582</v>
      </c>
      <c r="G44" s="9" t="s">
        <v>291</v>
      </c>
      <c r="H44" s="164" t="s">
        <v>583</v>
      </c>
      <c r="I44" s="164"/>
      <c r="J44" s="164"/>
      <c r="K44" s="9">
        <v>27</v>
      </c>
      <c r="L44" s="76" t="s">
        <v>546</v>
      </c>
      <c r="M44" s="9" t="s">
        <v>291</v>
      </c>
      <c r="N44" s="164" t="s">
        <v>583</v>
      </c>
      <c r="O44" s="164"/>
      <c r="P44" s="164"/>
      <c r="Q44" s="9">
        <v>53</v>
      </c>
      <c r="R44" s="76" t="s">
        <v>624</v>
      </c>
      <c r="S44" s="9" t="s">
        <v>291</v>
      </c>
      <c r="T44" s="167" t="s">
        <v>384</v>
      </c>
      <c r="U44" s="167"/>
      <c r="V44" s="167"/>
    </row>
    <row r="45" spans="1:22" ht="144" x14ac:dyDescent="0.3">
      <c r="A45" s="19" t="s">
        <v>288</v>
      </c>
      <c r="B45" s="19" t="s">
        <v>20</v>
      </c>
      <c r="C45" s="19" t="s">
        <v>289</v>
      </c>
      <c r="E45" s="9">
        <v>2</v>
      </c>
      <c r="F45" s="76" t="s">
        <v>584</v>
      </c>
      <c r="G45" s="9" t="s">
        <v>291</v>
      </c>
      <c r="H45" s="164" t="s">
        <v>583</v>
      </c>
      <c r="I45" s="164"/>
      <c r="J45" s="164"/>
      <c r="K45" s="9">
        <v>28</v>
      </c>
      <c r="L45" s="76" t="s">
        <v>466</v>
      </c>
      <c r="M45" s="9" t="s">
        <v>291</v>
      </c>
      <c r="N45" s="167" t="s">
        <v>354</v>
      </c>
      <c r="O45" s="167"/>
      <c r="P45" s="167"/>
      <c r="Q45" s="9">
        <v>54</v>
      </c>
      <c r="R45" s="76" t="s">
        <v>625</v>
      </c>
      <c r="S45" s="9" t="s">
        <v>291</v>
      </c>
      <c r="T45" s="167" t="s">
        <v>384</v>
      </c>
      <c r="U45" s="167"/>
      <c r="V45" s="167"/>
    </row>
    <row r="46" spans="1:22" ht="144" x14ac:dyDescent="0.3">
      <c r="A46" s="9" t="s">
        <v>290</v>
      </c>
      <c r="B46" s="34" t="s">
        <v>292</v>
      </c>
      <c r="C46" s="9" t="s">
        <v>291</v>
      </c>
      <c r="E46" s="9">
        <v>3</v>
      </c>
      <c r="F46" s="76" t="s">
        <v>585</v>
      </c>
      <c r="G46" s="9" t="s">
        <v>291</v>
      </c>
      <c r="H46" s="164" t="s">
        <v>583</v>
      </c>
      <c r="I46" s="164"/>
      <c r="J46" s="164"/>
      <c r="K46" s="9">
        <v>29</v>
      </c>
      <c r="L46" s="76" t="s">
        <v>467</v>
      </c>
      <c r="M46" s="9" t="s">
        <v>291</v>
      </c>
      <c r="N46" s="167" t="s">
        <v>354</v>
      </c>
      <c r="O46" s="167"/>
      <c r="P46" s="167"/>
      <c r="Q46" s="9">
        <v>55</v>
      </c>
      <c r="R46" s="76" t="s">
        <v>626</v>
      </c>
      <c r="S46" s="9" t="s">
        <v>291</v>
      </c>
      <c r="T46" s="167" t="s">
        <v>384</v>
      </c>
      <c r="U46" s="167"/>
      <c r="V46" s="167"/>
    </row>
    <row r="47" spans="1:22" ht="100.8" x14ac:dyDescent="0.3">
      <c r="A47" s="9" t="s">
        <v>298</v>
      </c>
      <c r="B47" s="34" t="s">
        <v>300</v>
      </c>
      <c r="C47" s="9" t="s">
        <v>299</v>
      </c>
      <c r="E47" s="9">
        <v>4</v>
      </c>
      <c r="F47" s="76" t="s">
        <v>586</v>
      </c>
      <c r="G47" s="9" t="s">
        <v>291</v>
      </c>
      <c r="H47" s="164" t="s">
        <v>583</v>
      </c>
      <c r="I47" s="164"/>
      <c r="J47" s="164"/>
      <c r="K47" s="9">
        <v>30</v>
      </c>
      <c r="L47" s="76" t="s">
        <v>547</v>
      </c>
      <c r="M47" s="9" t="s">
        <v>291</v>
      </c>
      <c r="N47" s="167" t="s">
        <v>354</v>
      </c>
      <c r="O47" s="167"/>
      <c r="P47" s="167"/>
      <c r="Q47" s="9">
        <v>56</v>
      </c>
      <c r="R47" s="76" t="s">
        <v>627</v>
      </c>
      <c r="S47" s="9" t="s">
        <v>291</v>
      </c>
      <c r="T47" s="167" t="s">
        <v>384</v>
      </c>
      <c r="U47" s="167"/>
      <c r="V47" s="167"/>
    </row>
    <row r="48" spans="1:22" ht="86.4" x14ac:dyDescent="0.3">
      <c r="A48" s="9" t="s">
        <v>296</v>
      </c>
      <c r="B48" s="34" t="s">
        <v>297</v>
      </c>
      <c r="C48" s="9" t="s">
        <v>19</v>
      </c>
      <c r="E48" s="9">
        <v>5</v>
      </c>
      <c r="F48" s="76" t="s">
        <v>587</v>
      </c>
      <c r="G48" s="9" t="s">
        <v>291</v>
      </c>
      <c r="H48" s="164" t="s">
        <v>583</v>
      </c>
      <c r="I48" s="164"/>
      <c r="J48" s="164"/>
      <c r="K48" s="9">
        <v>31</v>
      </c>
      <c r="L48" s="76" t="s">
        <v>602</v>
      </c>
      <c r="M48" s="9" t="s">
        <v>291</v>
      </c>
      <c r="N48" s="167" t="s">
        <v>414</v>
      </c>
      <c r="O48" s="167"/>
      <c r="P48" s="167"/>
      <c r="Q48" s="9">
        <v>57</v>
      </c>
      <c r="R48" s="76" t="s">
        <v>628</v>
      </c>
      <c r="S48" s="9" t="s">
        <v>291</v>
      </c>
      <c r="T48" s="167" t="s">
        <v>384</v>
      </c>
      <c r="U48" s="167"/>
      <c r="V48" s="167"/>
    </row>
    <row r="49" spans="1:22" ht="86.4" x14ac:dyDescent="0.3">
      <c r="B49" s="55"/>
      <c r="C49" s="7"/>
      <c r="E49" s="9">
        <v>6</v>
      </c>
      <c r="F49" s="76" t="s">
        <v>588</v>
      </c>
      <c r="G49" s="9" t="s">
        <v>291</v>
      </c>
      <c r="H49" s="164" t="s">
        <v>583</v>
      </c>
      <c r="I49" s="164"/>
      <c r="J49" s="164"/>
      <c r="K49" s="9">
        <v>32</v>
      </c>
      <c r="L49" s="76" t="s">
        <v>603</v>
      </c>
      <c r="M49" s="9" t="s">
        <v>291</v>
      </c>
      <c r="N49" s="167" t="s">
        <v>414</v>
      </c>
      <c r="O49" s="167"/>
      <c r="P49" s="167"/>
      <c r="Q49" s="9">
        <v>58</v>
      </c>
      <c r="R49" s="76" t="s">
        <v>629</v>
      </c>
      <c r="S49" s="9" t="s">
        <v>291</v>
      </c>
      <c r="T49" s="167" t="s">
        <v>384</v>
      </c>
      <c r="U49" s="167"/>
      <c r="V49" s="167"/>
    </row>
    <row r="50" spans="1:22" ht="86.4" x14ac:dyDescent="0.3">
      <c r="A50" s="35" t="s">
        <v>293</v>
      </c>
      <c r="B50" s="29"/>
      <c r="C50" s="42" t="s">
        <v>346</v>
      </c>
      <c r="D50" s="35"/>
      <c r="E50" s="9">
        <v>7</v>
      </c>
      <c r="F50" s="76" t="s">
        <v>589</v>
      </c>
      <c r="G50" s="9" t="s">
        <v>291</v>
      </c>
      <c r="H50" s="164" t="s">
        <v>583</v>
      </c>
      <c r="I50" s="164"/>
      <c r="J50" s="164"/>
      <c r="K50" s="9">
        <v>33</v>
      </c>
      <c r="L50" s="76" t="s">
        <v>604</v>
      </c>
      <c r="M50" s="9" t="s">
        <v>291</v>
      </c>
      <c r="N50" s="167" t="s">
        <v>414</v>
      </c>
      <c r="O50" s="167"/>
      <c r="P50" s="167"/>
      <c r="Q50" s="9">
        <v>59</v>
      </c>
      <c r="R50" s="76" t="s">
        <v>497</v>
      </c>
      <c r="S50" s="9" t="s">
        <v>291</v>
      </c>
      <c r="T50" s="167" t="s">
        <v>384</v>
      </c>
      <c r="U50" s="167"/>
      <c r="V50" s="167"/>
    </row>
    <row r="51" spans="1:22" ht="129.6" x14ac:dyDescent="0.3">
      <c r="A51" s="18" t="s">
        <v>18</v>
      </c>
      <c r="B51" s="18" t="s">
        <v>32</v>
      </c>
      <c r="C51" s="18" t="s">
        <v>18</v>
      </c>
      <c r="D51" s="64" t="s">
        <v>32</v>
      </c>
      <c r="E51" s="9">
        <v>8</v>
      </c>
      <c r="F51" s="76" t="s">
        <v>590</v>
      </c>
      <c r="G51" s="9" t="s">
        <v>291</v>
      </c>
      <c r="H51" s="164" t="s">
        <v>583</v>
      </c>
      <c r="I51" s="164"/>
      <c r="J51" s="164"/>
      <c r="K51" s="9">
        <v>34</v>
      </c>
      <c r="L51" s="76" t="s">
        <v>605</v>
      </c>
      <c r="M51" s="9" t="s">
        <v>291</v>
      </c>
      <c r="N51" s="167" t="s">
        <v>606</v>
      </c>
      <c r="O51" s="167"/>
      <c r="P51" s="167"/>
      <c r="Q51" s="9">
        <v>60</v>
      </c>
      <c r="R51" s="76" t="s">
        <v>630</v>
      </c>
      <c r="S51" s="9" t="s">
        <v>291</v>
      </c>
      <c r="T51" s="167" t="s">
        <v>384</v>
      </c>
      <c r="U51" s="167"/>
      <c r="V51" s="167"/>
    </row>
    <row r="52" spans="1:22" ht="72" x14ac:dyDescent="0.3">
      <c r="A52" s="3" t="s">
        <v>19</v>
      </c>
      <c r="B52" s="3">
        <f>COUNTIF(C46:C48,"Info")</f>
        <v>1</v>
      </c>
      <c r="C52" s="3" t="s">
        <v>19</v>
      </c>
      <c r="D52" s="78">
        <f>SUM(COUNTIF(G44:G69,"Info"),COUNTIF(M42:M69,"Info"),COUNTIF(S44:S69,"Info"))</f>
        <v>0</v>
      </c>
      <c r="E52" s="9">
        <v>9</v>
      </c>
      <c r="F52" s="76" t="s">
        <v>591</v>
      </c>
      <c r="G52" s="9" t="s">
        <v>291</v>
      </c>
      <c r="H52" s="164" t="s">
        <v>583</v>
      </c>
      <c r="I52" s="164"/>
      <c r="J52" s="164"/>
      <c r="K52" s="9">
        <v>35</v>
      </c>
      <c r="L52" s="76" t="s">
        <v>607</v>
      </c>
      <c r="M52" s="9" t="s">
        <v>291</v>
      </c>
      <c r="N52" s="167" t="s">
        <v>418</v>
      </c>
      <c r="O52" s="167"/>
      <c r="P52" s="167"/>
      <c r="Q52" s="9">
        <v>61</v>
      </c>
      <c r="R52" s="76" t="s">
        <v>631</v>
      </c>
      <c r="S52" s="9" t="s">
        <v>291</v>
      </c>
      <c r="T52" s="167" t="s">
        <v>384</v>
      </c>
      <c r="U52" s="167"/>
      <c r="V52" s="167"/>
    </row>
    <row r="53" spans="1:22" ht="86.4" x14ac:dyDescent="0.3">
      <c r="A53" s="3" t="s">
        <v>291</v>
      </c>
      <c r="B53" s="3">
        <f>COUNTIF(C46:C48,"Warning")</f>
        <v>1</v>
      </c>
      <c r="C53" s="3" t="s">
        <v>291</v>
      </c>
      <c r="D53" s="78">
        <f>SUM(COUNTIF(G44:G69,"Warning"),COUNTIF(M42:M69,"Warning"),COUNTIF(S44:S69,"Warning"))</f>
        <v>76</v>
      </c>
      <c r="E53" s="9">
        <v>10</v>
      </c>
      <c r="F53" s="76" t="s">
        <v>592</v>
      </c>
      <c r="G53" s="9" t="s">
        <v>291</v>
      </c>
      <c r="H53" s="164" t="s">
        <v>583</v>
      </c>
      <c r="I53" s="164"/>
      <c r="J53" s="164"/>
      <c r="K53" s="9">
        <v>36</v>
      </c>
      <c r="L53" s="76" t="s">
        <v>608</v>
      </c>
      <c r="M53" s="9" t="s">
        <v>291</v>
      </c>
      <c r="N53" s="167" t="s">
        <v>418</v>
      </c>
      <c r="O53" s="167"/>
      <c r="P53" s="167"/>
      <c r="Q53" s="9">
        <v>62</v>
      </c>
      <c r="R53" s="76" t="s">
        <v>498</v>
      </c>
      <c r="S53" s="9" t="s">
        <v>291</v>
      </c>
      <c r="T53" s="167" t="s">
        <v>384</v>
      </c>
      <c r="U53" s="167"/>
      <c r="V53" s="167"/>
    </row>
    <row r="54" spans="1:22" ht="72" x14ac:dyDescent="0.3">
      <c r="A54" s="9" t="s">
        <v>299</v>
      </c>
      <c r="B54" s="3">
        <f>COUNTIF(C46:C48,"High")</f>
        <v>1</v>
      </c>
      <c r="C54" s="9" t="s">
        <v>299</v>
      </c>
      <c r="D54" s="78">
        <f>SUM(COUNTIF(G44:G69,"High"),COUNTIF(M42:M69,"High"),COUNTIF(S44:S69,"High"))</f>
        <v>2</v>
      </c>
      <c r="E54" s="9">
        <v>11</v>
      </c>
      <c r="F54" s="76" t="s">
        <v>593</v>
      </c>
      <c r="G54" s="9" t="s">
        <v>291</v>
      </c>
      <c r="H54" s="164" t="s">
        <v>583</v>
      </c>
      <c r="I54" s="164"/>
      <c r="J54" s="164"/>
      <c r="K54" s="9">
        <v>37</v>
      </c>
      <c r="L54" s="76" t="s">
        <v>609</v>
      </c>
      <c r="M54" s="9" t="s">
        <v>291</v>
      </c>
      <c r="N54" s="167" t="s">
        <v>418</v>
      </c>
      <c r="O54" s="167"/>
      <c r="P54" s="167"/>
      <c r="Q54" s="9">
        <v>63</v>
      </c>
      <c r="R54" s="76" t="s">
        <v>499</v>
      </c>
      <c r="S54" s="9" t="s">
        <v>291</v>
      </c>
      <c r="T54" s="167" t="s">
        <v>384</v>
      </c>
      <c r="U54" s="167"/>
      <c r="V54" s="167"/>
    </row>
    <row r="55" spans="1:22" ht="86.4" x14ac:dyDescent="0.3">
      <c r="A55" s="43" t="s">
        <v>45</v>
      </c>
      <c r="B55" s="9">
        <f>SUM(B52:B54)</f>
        <v>3</v>
      </c>
      <c r="C55" s="43" t="s">
        <v>45</v>
      </c>
      <c r="D55" s="38">
        <f>SUM(D52:D54)</f>
        <v>78</v>
      </c>
      <c r="E55" s="9">
        <v>12</v>
      </c>
      <c r="F55" s="76" t="s">
        <v>594</v>
      </c>
      <c r="G55" s="9" t="s">
        <v>291</v>
      </c>
      <c r="H55" s="164" t="s">
        <v>583</v>
      </c>
      <c r="I55" s="164"/>
      <c r="J55" s="164"/>
      <c r="K55" s="9">
        <v>38</v>
      </c>
      <c r="L55" s="76" t="s">
        <v>610</v>
      </c>
      <c r="M55" s="9" t="s">
        <v>291</v>
      </c>
      <c r="N55" s="167" t="s">
        <v>418</v>
      </c>
      <c r="O55" s="167"/>
      <c r="P55" s="167"/>
      <c r="Q55" s="9">
        <v>64</v>
      </c>
      <c r="R55" s="76" t="s">
        <v>632</v>
      </c>
      <c r="S55" s="9" t="s">
        <v>291</v>
      </c>
      <c r="T55" s="167" t="s">
        <v>391</v>
      </c>
      <c r="U55" s="167"/>
      <c r="V55" s="167"/>
    </row>
    <row r="56" spans="1:22" ht="86.4" x14ac:dyDescent="0.3">
      <c r="C56" s="7"/>
      <c r="E56" s="9">
        <v>13</v>
      </c>
      <c r="F56" s="76" t="s">
        <v>595</v>
      </c>
      <c r="G56" s="9" t="s">
        <v>291</v>
      </c>
      <c r="H56" s="164" t="s">
        <v>583</v>
      </c>
      <c r="I56" s="164"/>
      <c r="J56" s="164"/>
      <c r="K56" s="9">
        <v>39</v>
      </c>
      <c r="L56" s="76" t="s">
        <v>611</v>
      </c>
      <c r="M56" s="9" t="s">
        <v>291</v>
      </c>
      <c r="N56" s="167" t="s">
        <v>418</v>
      </c>
      <c r="O56" s="167"/>
      <c r="P56" s="167"/>
      <c r="Q56" s="9">
        <v>65</v>
      </c>
      <c r="R56" s="76" t="s">
        <v>633</v>
      </c>
      <c r="S56" s="9" t="s">
        <v>291</v>
      </c>
      <c r="T56" s="167" t="s">
        <v>391</v>
      </c>
      <c r="U56" s="167"/>
      <c r="V56" s="167"/>
    </row>
    <row r="57" spans="1:22" ht="72" x14ac:dyDescent="0.3">
      <c r="C57" s="7"/>
      <c r="E57" s="9">
        <v>14</v>
      </c>
      <c r="F57" s="76" t="s">
        <v>596</v>
      </c>
      <c r="G57" s="9" t="s">
        <v>291</v>
      </c>
      <c r="H57" s="164" t="s">
        <v>583</v>
      </c>
      <c r="I57" s="164"/>
      <c r="J57" s="164"/>
      <c r="K57" s="9">
        <v>40</v>
      </c>
      <c r="L57" s="76" t="s">
        <v>612</v>
      </c>
      <c r="M57" s="9" t="s">
        <v>291</v>
      </c>
      <c r="N57" s="167" t="s">
        <v>418</v>
      </c>
      <c r="O57" s="167"/>
      <c r="P57" s="167"/>
      <c r="Q57" s="9">
        <v>66</v>
      </c>
      <c r="R57" s="76" t="s">
        <v>634</v>
      </c>
      <c r="S57" s="9" t="s">
        <v>291</v>
      </c>
      <c r="T57" s="167" t="s">
        <v>391</v>
      </c>
      <c r="U57" s="167"/>
      <c r="V57" s="167"/>
    </row>
    <row r="58" spans="1:22" ht="129.6" x14ac:dyDescent="0.3">
      <c r="C58" s="7"/>
      <c r="E58" s="9">
        <v>15</v>
      </c>
      <c r="F58" s="76" t="s">
        <v>457</v>
      </c>
      <c r="G58" s="9" t="s">
        <v>291</v>
      </c>
      <c r="H58" s="164" t="s">
        <v>583</v>
      </c>
      <c r="I58" s="164"/>
      <c r="J58" s="164"/>
      <c r="K58" s="9">
        <v>41</v>
      </c>
      <c r="L58" s="76" t="s">
        <v>613</v>
      </c>
      <c r="M58" s="9" t="s">
        <v>291</v>
      </c>
      <c r="N58" s="167" t="s">
        <v>425</v>
      </c>
      <c r="O58" s="167"/>
      <c r="P58" s="167"/>
      <c r="Q58" s="9">
        <v>67</v>
      </c>
      <c r="R58" s="76" t="s">
        <v>635</v>
      </c>
      <c r="S58" s="9" t="s">
        <v>291</v>
      </c>
      <c r="T58" s="167" t="s">
        <v>391</v>
      </c>
      <c r="U58" s="167"/>
      <c r="V58" s="167"/>
    </row>
    <row r="59" spans="1:22" ht="115.2" x14ac:dyDescent="0.3">
      <c r="C59" s="7"/>
      <c r="E59" s="9">
        <v>16</v>
      </c>
      <c r="F59" s="76" t="s">
        <v>458</v>
      </c>
      <c r="G59" s="9" t="s">
        <v>291</v>
      </c>
      <c r="H59" s="164" t="s">
        <v>583</v>
      </c>
      <c r="I59" s="164"/>
      <c r="J59" s="164"/>
      <c r="K59" s="9">
        <v>42</v>
      </c>
      <c r="L59" s="76" t="s">
        <v>559</v>
      </c>
      <c r="M59" s="9" t="s">
        <v>291</v>
      </c>
      <c r="N59" s="167" t="s">
        <v>425</v>
      </c>
      <c r="O59" s="167"/>
      <c r="P59" s="167"/>
      <c r="Q59" s="9">
        <v>68</v>
      </c>
      <c r="R59" s="76" t="s">
        <v>636</v>
      </c>
      <c r="S59" s="9" t="s">
        <v>291</v>
      </c>
      <c r="T59" s="167" t="s">
        <v>391</v>
      </c>
      <c r="U59" s="167"/>
      <c r="V59" s="167"/>
    </row>
    <row r="60" spans="1:22" ht="72.75" customHeight="1" x14ac:dyDescent="0.3">
      <c r="C60" s="7"/>
      <c r="E60" s="9">
        <v>17</v>
      </c>
      <c r="F60" s="76" t="s">
        <v>459</v>
      </c>
      <c r="G60" s="9" t="s">
        <v>291</v>
      </c>
      <c r="H60" s="164" t="s">
        <v>583</v>
      </c>
      <c r="I60" s="164"/>
      <c r="J60" s="164"/>
      <c r="K60" s="9">
        <v>43</v>
      </c>
      <c r="L60" s="76" t="s">
        <v>614</v>
      </c>
      <c r="M60" s="9" t="s">
        <v>291</v>
      </c>
      <c r="N60" s="167" t="s">
        <v>384</v>
      </c>
      <c r="O60" s="167"/>
      <c r="P60" s="167"/>
      <c r="Q60" s="9">
        <v>69</v>
      </c>
      <c r="R60" s="76" t="s">
        <v>637</v>
      </c>
      <c r="S60" s="9" t="s">
        <v>291</v>
      </c>
      <c r="T60" s="167" t="s">
        <v>391</v>
      </c>
      <c r="U60" s="167"/>
      <c r="V60" s="167"/>
    </row>
    <row r="61" spans="1:22" ht="100.8" x14ac:dyDescent="0.3">
      <c r="B61" s="55"/>
      <c r="C61" s="7"/>
      <c r="E61" s="9">
        <v>18</v>
      </c>
      <c r="F61" s="76" t="s">
        <v>460</v>
      </c>
      <c r="G61" s="9" t="s">
        <v>291</v>
      </c>
      <c r="H61" s="164" t="s">
        <v>583</v>
      </c>
      <c r="I61" s="164"/>
      <c r="J61" s="164"/>
      <c r="K61" s="9">
        <v>44</v>
      </c>
      <c r="L61" s="76" t="s">
        <v>615</v>
      </c>
      <c r="M61" s="9" t="s">
        <v>291</v>
      </c>
      <c r="N61" s="167" t="s">
        <v>384</v>
      </c>
      <c r="O61" s="167"/>
      <c r="P61" s="167"/>
      <c r="Q61" s="9">
        <v>70</v>
      </c>
      <c r="R61" s="76" t="s">
        <v>638</v>
      </c>
      <c r="S61" s="9" t="s">
        <v>291</v>
      </c>
      <c r="T61" s="167" t="s">
        <v>391</v>
      </c>
      <c r="U61" s="167"/>
      <c r="V61" s="167"/>
    </row>
    <row r="62" spans="1:22" ht="100.8" x14ac:dyDescent="0.3">
      <c r="C62" s="7"/>
      <c r="E62" s="9">
        <v>19</v>
      </c>
      <c r="F62" s="76" t="s">
        <v>461</v>
      </c>
      <c r="G62" s="9" t="s">
        <v>291</v>
      </c>
      <c r="H62" s="164" t="s">
        <v>583</v>
      </c>
      <c r="I62" s="164"/>
      <c r="J62" s="164"/>
      <c r="K62" s="9">
        <v>45</v>
      </c>
      <c r="L62" s="76" t="s">
        <v>616</v>
      </c>
      <c r="M62" s="9" t="s">
        <v>291</v>
      </c>
      <c r="N62" s="167" t="s">
        <v>384</v>
      </c>
      <c r="O62" s="167"/>
      <c r="P62" s="167"/>
      <c r="Q62" s="9">
        <v>71</v>
      </c>
      <c r="R62" s="76" t="s">
        <v>639</v>
      </c>
      <c r="S62" s="9" t="s">
        <v>291</v>
      </c>
      <c r="T62" s="167" t="s">
        <v>391</v>
      </c>
      <c r="U62" s="167"/>
      <c r="V62" s="167"/>
    </row>
    <row r="63" spans="1:22" ht="72" x14ac:dyDescent="0.3">
      <c r="C63" s="7"/>
      <c r="E63" s="9">
        <v>20</v>
      </c>
      <c r="F63" s="76" t="s">
        <v>462</v>
      </c>
      <c r="G63" s="9" t="s">
        <v>291</v>
      </c>
      <c r="H63" s="164" t="s">
        <v>583</v>
      </c>
      <c r="I63" s="164"/>
      <c r="J63" s="164"/>
      <c r="K63" s="9">
        <v>46</v>
      </c>
      <c r="L63" s="76" t="s">
        <v>617</v>
      </c>
      <c r="M63" s="9" t="s">
        <v>291</v>
      </c>
      <c r="N63" s="167" t="s">
        <v>384</v>
      </c>
      <c r="O63" s="167"/>
      <c r="P63" s="167"/>
      <c r="Q63" s="9">
        <v>72</v>
      </c>
      <c r="R63" s="76" t="s">
        <v>640</v>
      </c>
      <c r="S63" s="9" t="s">
        <v>291</v>
      </c>
      <c r="T63" s="167" t="s">
        <v>391</v>
      </c>
      <c r="U63" s="167"/>
      <c r="V63" s="167"/>
    </row>
    <row r="64" spans="1:22" ht="72" x14ac:dyDescent="0.3">
      <c r="C64" s="7"/>
      <c r="D64" s="7"/>
      <c r="E64" s="9">
        <v>21</v>
      </c>
      <c r="F64" s="76" t="s">
        <v>463</v>
      </c>
      <c r="G64" s="9" t="s">
        <v>291</v>
      </c>
      <c r="H64" s="164" t="s">
        <v>583</v>
      </c>
      <c r="I64" s="164"/>
      <c r="J64" s="164"/>
      <c r="K64" s="9">
        <v>47</v>
      </c>
      <c r="L64" s="76" t="s">
        <v>618</v>
      </c>
      <c r="M64" s="9" t="s">
        <v>291</v>
      </c>
      <c r="N64" s="167" t="s">
        <v>384</v>
      </c>
      <c r="O64" s="167"/>
      <c r="P64" s="167"/>
      <c r="Q64" s="9">
        <v>73</v>
      </c>
      <c r="R64" s="34" t="s">
        <v>641</v>
      </c>
      <c r="S64" s="9" t="s">
        <v>291</v>
      </c>
      <c r="T64" s="167" t="s">
        <v>446</v>
      </c>
      <c r="U64" s="167"/>
      <c r="V64" s="167"/>
    </row>
    <row r="65" spans="1:22" ht="86.4" x14ac:dyDescent="0.3">
      <c r="C65" s="7"/>
      <c r="D65" s="7"/>
      <c r="E65" s="9">
        <v>22</v>
      </c>
      <c r="F65" s="76" t="s">
        <v>597</v>
      </c>
      <c r="G65" s="9" t="s">
        <v>291</v>
      </c>
      <c r="H65" s="164" t="s">
        <v>583</v>
      </c>
      <c r="I65" s="164"/>
      <c r="J65" s="164"/>
      <c r="K65" s="9">
        <v>48</v>
      </c>
      <c r="L65" s="76" t="s">
        <v>619</v>
      </c>
      <c r="M65" s="9" t="s">
        <v>291</v>
      </c>
      <c r="N65" s="167" t="s">
        <v>384</v>
      </c>
      <c r="O65" s="167"/>
      <c r="P65" s="167"/>
      <c r="Q65" s="9">
        <v>74</v>
      </c>
      <c r="R65" s="34" t="s">
        <v>642</v>
      </c>
      <c r="S65" s="9" t="s">
        <v>291</v>
      </c>
      <c r="T65" s="167" t="s">
        <v>446</v>
      </c>
      <c r="U65" s="167"/>
      <c r="V65" s="167"/>
    </row>
    <row r="66" spans="1:22" ht="72" x14ac:dyDescent="0.3">
      <c r="C66" s="7"/>
      <c r="D66" s="7"/>
      <c r="E66" s="9">
        <v>23</v>
      </c>
      <c r="F66" s="76" t="s">
        <v>598</v>
      </c>
      <c r="G66" s="9" t="s">
        <v>291</v>
      </c>
      <c r="H66" s="164" t="s">
        <v>583</v>
      </c>
      <c r="I66" s="164"/>
      <c r="J66" s="164"/>
      <c r="K66" s="9">
        <v>49</v>
      </c>
      <c r="L66" s="76" t="s">
        <v>620</v>
      </c>
      <c r="M66" s="9" t="s">
        <v>291</v>
      </c>
      <c r="N66" s="167" t="s">
        <v>384</v>
      </c>
      <c r="O66" s="167"/>
      <c r="P66" s="167"/>
      <c r="Q66" s="9">
        <v>75</v>
      </c>
      <c r="R66" s="34" t="s">
        <v>643</v>
      </c>
      <c r="S66" s="9" t="s">
        <v>291</v>
      </c>
      <c r="T66" s="167" t="s">
        <v>446</v>
      </c>
      <c r="U66" s="167"/>
      <c r="V66" s="167"/>
    </row>
    <row r="67" spans="1:22" ht="57.6" x14ac:dyDescent="0.3">
      <c r="C67" s="7"/>
      <c r="D67" s="7"/>
      <c r="E67" s="9">
        <v>24</v>
      </c>
      <c r="F67" s="76" t="s">
        <v>599</v>
      </c>
      <c r="G67" s="9" t="s">
        <v>291</v>
      </c>
      <c r="H67" s="164" t="s">
        <v>583</v>
      </c>
      <c r="I67" s="164"/>
      <c r="J67" s="164"/>
      <c r="K67" s="9">
        <v>50</v>
      </c>
      <c r="L67" s="76" t="s">
        <v>621</v>
      </c>
      <c r="M67" s="9" t="s">
        <v>291</v>
      </c>
      <c r="N67" s="167" t="s">
        <v>384</v>
      </c>
      <c r="O67" s="167"/>
      <c r="P67" s="167"/>
      <c r="Q67" s="9">
        <v>76</v>
      </c>
      <c r="R67" s="34" t="s">
        <v>521</v>
      </c>
      <c r="S67" s="9" t="s">
        <v>299</v>
      </c>
      <c r="T67" s="167" t="s">
        <v>581</v>
      </c>
      <c r="U67" s="167"/>
      <c r="V67" s="167"/>
    </row>
    <row r="68" spans="1:22" ht="72" x14ac:dyDescent="0.3">
      <c r="C68" s="7"/>
      <c r="D68" s="7"/>
      <c r="E68" s="9">
        <v>25</v>
      </c>
      <c r="F68" s="76" t="s">
        <v>600</v>
      </c>
      <c r="G68" s="9" t="s">
        <v>291</v>
      </c>
      <c r="H68" s="164" t="s">
        <v>583</v>
      </c>
      <c r="I68" s="164"/>
      <c r="J68" s="164"/>
      <c r="K68" s="9">
        <v>51</v>
      </c>
      <c r="L68" s="76" t="s">
        <v>622</v>
      </c>
      <c r="M68" s="9" t="s">
        <v>291</v>
      </c>
      <c r="N68" s="167" t="s">
        <v>384</v>
      </c>
      <c r="O68" s="167"/>
      <c r="P68" s="167"/>
      <c r="Q68" s="9">
        <v>77</v>
      </c>
      <c r="R68" s="34" t="s">
        <v>644</v>
      </c>
      <c r="S68" s="9" t="s">
        <v>299</v>
      </c>
      <c r="T68" s="167" t="s">
        <v>345</v>
      </c>
      <c r="U68" s="167"/>
      <c r="V68" s="167"/>
    </row>
    <row r="69" spans="1:22" ht="72" x14ac:dyDescent="0.3">
      <c r="C69" s="7"/>
      <c r="D69" s="7"/>
      <c r="E69" s="9">
        <v>26</v>
      </c>
      <c r="F69" s="76" t="s">
        <v>601</v>
      </c>
      <c r="G69" s="9" t="s">
        <v>291</v>
      </c>
      <c r="H69" s="164" t="s">
        <v>583</v>
      </c>
      <c r="I69" s="164"/>
      <c r="J69" s="164"/>
      <c r="K69" s="9">
        <v>52</v>
      </c>
      <c r="L69" s="76" t="s">
        <v>623</v>
      </c>
      <c r="M69" s="9" t="s">
        <v>291</v>
      </c>
      <c r="N69" s="167" t="s">
        <v>384</v>
      </c>
      <c r="O69" s="167"/>
      <c r="P69" s="167"/>
      <c r="Q69" s="9">
        <v>78</v>
      </c>
      <c r="R69" s="34" t="s">
        <v>526</v>
      </c>
      <c r="S69" s="9" t="s">
        <v>291</v>
      </c>
      <c r="T69" s="167" t="s">
        <v>348</v>
      </c>
      <c r="U69" s="167"/>
      <c r="V69" s="167"/>
    </row>
    <row r="70" spans="1:22" x14ac:dyDescent="0.3">
      <c r="C70" s="7"/>
      <c r="D70" s="48"/>
      <c r="F70" s="48"/>
    </row>
    <row r="71" spans="1:22" ht="15.6" x14ac:dyDescent="0.3">
      <c r="A71" s="56" t="s">
        <v>1024</v>
      </c>
      <c r="B71" s="57"/>
      <c r="C71" s="57"/>
      <c r="D71" s="57"/>
      <c r="E71" s="57"/>
      <c r="F71" s="57"/>
      <c r="G71" s="57"/>
      <c r="H71" s="57"/>
      <c r="I71" s="57"/>
      <c r="J71" s="57"/>
      <c r="K71" s="57"/>
      <c r="L71" s="57"/>
      <c r="M71" s="58"/>
    </row>
    <row r="72" spans="1:22" x14ac:dyDescent="0.3">
      <c r="A72" s="19" t="s">
        <v>15</v>
      </c>
      <c r="B72" s="19" t="s">
        <v>1025</v>
      </c>
      <c r="C72" s="157" t="s">
        <v>1026</v>
      </c>
      <c r="D72" s="157"/>
      <c r="E72" s="157" t="s">
        <v>1027</v>
      </c>
      <c r="F72" s="157"/>
      <c r="G72" s="157" t="s">
        <v>1028</v>
      </c>
      <c r="H72" s="157"/>
      <c r="I72" s="19" t="s">
        <v>1029</v>
      </c>
      <c r="J72" s="19" t="s">
        <v>1030</v>
      </c>
      <c r="K72" s="157" t="s">
        <v>1031</v>
      </c>
      <c r="L72" s="157"/>
      <c r="M72" s="19" t="s">
        <v>1032</v>
      </c>
    </row>
    <row r="73" spans="1:22" ht="57.6" x14ac:dyDescent="0.3">
      <c r="A73" s="9">
        <v>1</v>
      </c>
      <c r="B73" s="9" t="s">
        <v>1353</v>
      </c>
      <c r="C73" s="168" t="s">
        <v>1034</v>
      </c>
      <c r="D73" s="164"/>
      <c r="E73" s="168" t="s">
        <v>1035</v>
      </c>
      <c r="F73" s="164"/>
      <c r="G73" s="168" t="s">
        <v>1036</v>
      </c>
      <c r="H73" s="164"/>
      <c r="I73" s="68" t="s">
        <v>1037</v>
      </c>
      <c r="J73" s="68" t="s">
        <v>1038</v>
      </c>
      <c r="K73" s="168" t="s">
        <v>1039</v>
      </c>
      <c r="L73" s="164"/>
      <c r="M73" s="68" t="s">
        <v>1040</v>
      </c>
    </row>
    <row r="74" spans="1:22" ht="57.6" x14ac:dyDescent="0.3">
      <c r="A74" s="9">
        <v>2</v>
      </c>
      <c r="B74" s="33" t="s">
        <v>1354</v>
      </c>
      <c r="C74" s="162" t="s">
        <v>1034</v>
      </c>
      <c r="D74" s="163"/>
      <c r="E74" s="178" t="s">
        <v>1046</v>
      </c>
      <c r="F74" s="163"/>
      <c r="G74" s="178" t="s">
        <v>1036</v>
      </c>
      <c r="H74" s="179"/>
      <c r="I74" s="73" t="s">
        <v>1037</v>
      </c>
      <c r="J74" s="73" t="s">
        <v>1038</v>
      </c>
      <c r="K74" s="170" t="s">
        <v>1039</v>
      </c>
      <c r="L74" s="171"/>
      <c r="M74" s="69" t="s">
        <v>1040</v>
      </c>
    </row>
    <row r="75" spans="1:22" ht="57.6" x14ac:dyDescent="0.3">
      <c r="A75" s="9">
        <v>3</v>
      </c>
      <c r="B75" s="3" t="s">
        <v>1156</v>
      </c>
      <c r="C75" s="162" t="s">
        <v>1034</v>
      </c>
      <c r="D75" s="163"/>
      <c r="E75" s="178" t="s">
        <v>1046</v>
      </c>
      <c r="F75" s="163"/>
      <c r="G75" s="178" t="s">
        <v>1036</v>
      </c>
      <c r="H75" s="179"/>
      <c r="I75" s="73" t="s">
        <v>1037</v>
      </c>
      <c r="J75" s="73" t="s">
        <v>1038</v>
      </c>
      <c r="K75" s="170" t="s">
        <v>1039</v>
      </c>
      <c r="L75" s="171"/>
      <c r="M75" s="69" t="s">
        <v>1040</v>
      </c>
    </row>
    <row r="76" spans="1:22" ht="57.75" customHeight="1" x14ac:dyDescent="0.3">
      <c r="A76" s="9">
        <v>4</v>
      </c>
      <c r="B76" s="7" t="s">
        <v>1355</v>
      </c>
      <c r="C76" s="162" t="s">
        <v>1034</v>
      </c>
      <c r="D76" s="163"/>
      <c r="E76" s="178" t="s">
        <v>1046</v>
      </c>
      <c r="F76" s="163"/>
      <c r="G76" s="178" t="s">
        <v>1036</v>
      </c>
      <c r="H76" s="179"/>
      <c r="I76" s="73" t="s">
        <v>1037</v>
      </c>
      <c r="J76" s="73" t="s">
        <v>1038</v>
      </c>
      <c r="K76" s="180" t="s">
        <v>1356</v>
      </c>
      <c r="L76" s="163"/>
      <c r="M76" s="69" t="s">
        <v>1040</v>
      </c>
    </row>
    <row r="77" spans="1:22" ht="57.75" customHeight="1" x14ac:dyDescent="0.3">
      <c r="A77" s="9">
        <v>5</v>
      </c>
      <c r="B77" s="9" t="s">
        <v>1268</v>
      </c>
      <c r="C77" s="162" t="s">
        <v>1034</v>
      </c>
      <c r="D77" s="163"/>
      <c r="E77" s="178" t="s">
        <v>1046</v>
      </c>
      <c r="F77" s="163"/>
      <c r="G77" s="178" t="s">
        <v>1036</v>
      </c>
      <c r="H77" s="179"/>
      <c r="I77" s="73" t="s">
        <v>1037</v>
      </c>
      <c r="J77" s="73" t="s">
        <v>1038</v>
      </c>
      <c r="K77" s="180" t="s">
        <v>1269</v>
      </c>
      <c r="L77" s="163"/>
      <c r="M77" s="69" t="s">
        <v>1040</v>
      </c>
    </row>
    <row r="78" spans="1:22" ht="57.6" x14ac:dyDescent="0.3">
      <c r="A78" s="9">
        <v>6</v>
      </c>
      <c r="B78" s="1" t="s">
        <v>1270</v>
      </c>
      <c r="C78" s="168" t="s">
        <v>1034</v>
      </c>
      <c r="D78" s="164"/>
      <c r="E78" s="168" t="s">
        <v>1035</v>
      </c>
      <c r="F78" s="164"/>
      <c r="G78" s="168" t="s">
        <v>1036</v>
      </c>
      <c r="H78" s="164"/>
      <c r="I78" s="68" t="s">
        <v>1037</v>
      </c>
      <c r="J78" s="68" t="s">
        <v>1038</v>
      </c>
      <c r="K78" s="168" t="s">
        <v>1039</v>
      </c>
      <c r="L78" s="164"/>
      <c r="M78" s="68" t="s">
        <v>1040</v>
      </c>
    </row>
    <row r="79" spans="1:22" ht="57.6" x14ac:dyDescent="0.3">
      <c r="A79" s="9">
        <v>7</v>
      </c>
      <c r="B79" s="9" t="s">
        <v>1357</v>
      </c>
      <c r="C79" s="162" t="s">
        <v>1034</v>
      </c>
      <c r="D79" s="163"/>
      <c r="E79" s="178" t="s">
        <v>1046</v>
      </c>
      <c r="F79" s="163"/>
      <c r="G79" s="178" t="s">
        <v>1036</v>
      </c>
      <c r="H79" s="179"/>
      <c r="I79" s="73" t="s">
        <v>1037</v>
      </c>
      <c r="J79" s="73" t="s">
        <v>1038</v>
      </c>
      <c r="K79" s="170" t="s">
        <v>1039</v>
      </c>
      <c r="L79" s="171"/>
      <c r="M79" s="69" t="s">
        <v>1040</v>
      </c>
    </row>
    <row r="80" spans="1:22" ht="115.5" customHeight="1" x14ac:dyDescent="0.3">
      <c r="A80" s="9">
        <v>8</v>
      </c>
      <c r="B80" s="9" t="s">
        <v>1358</v>
      </c>
      <c r="C80" s="162" t="s">
        <v>1034</v>
      </c>
      <c r="D80" s="163"/>
      <c r="E80" s="178" t="s">
        <v>1046</v>
      </c>
      <c r="F80" s="163"/>
      <c r="G80" s="178" t="s">
        <v>1036</v>
      </c>
      <c r="H80" s="179"/>
      <c r="I80" s="73" t="s">
        <v>1037</v>
      </c>
      <c r="J80" s="73" t="s">
        <v>1038</v>
      </c>
      <c r="K80" s="170" t="s">
        <v>1039</v>
      </c>
      <c r="L80" s="171"/>
      <c r="M80" s="69" t="s">
        <v>1040</v>
      </c>
    </row>
    <row r="81" spans="1:13" ht="57.6" x14ac:dyDescent="0.3">
      <c r="A81" s="9">
        <v>9</v>
      </c>
      <c r="B81" s="9" t="s">
        <v>1359</v>
      </c>
      <c r="C81" s="162" t="s">
        <v>1034</v>
      </c>
      <c r="D81" s="163"/>
      <c r="E81" s="178" t="s">
        <v>1046</v>
      </c>
      <c r="F81" s="163"/>
      <c r="G81" s="178" t="s">
        <v>1036</v>
      </c>
      <c r="H81" s="179"/>
      <c r="I81" s="73" t="s">
        <v>1037</v>
      </c>
      <c r="J81" s="73" t="s">
        <v>1038</v>
      </c>
      <c r="K81" s="170" t="s">
        <v>1039</v>
      </c>
      <c r="L81" s="171"/>
      <c r="M81" s="69" t="s">
        <v>1040</v>
      </c>
    </row>
    <row r="82" spans="1:13" ht="57.6" x14ac:dyDescent="0.3">
      <c r="A82" s="9">
        <v>10</v>
      </c>
      <c r="B82" s="9" t="s">
        <v>1353</v>
      </c>
      <c r="C82" s="168" t="s">
        <v>1034</v>
      </c>
      <c r="D82" s="164"/>
      <c r="E82" s="168" t="s">
        <v>1035</v>
      </c>
      <c r="F82" s="164"/>
      <c r="G82" s="168" t="s">
        <v>1036</v>
      </c>
      <c r="H82" s="164"/>
      <c r="I82" s="68" t="s">
        <v>1037</v>
      </c>
      <c r="J82" s="68" t="s">
        <v>1038</v>
      </c>
      <c r="K82" s="168" t="s">
        <v>1039</v>
      </c>
      <c r="L82" s="164"/>
      <c r="M82" s="68" t="s">
        <v>1040</v>
      </c>
    </row>
    <row r="83" spans="1:13" ht="57.6" x14ac:dyDescent="0.3">
      <c r="A83" s="9">
        <v>11</v>
      </c>
      <c r="B83" s="9" t="s">
        <v>1354</v>
      </c>
      <c r="C83" s="162" t="s">
        <v>1034</v>
      </c>
      <c r="D83" s="163"/>
      <c r="E83" s="178" t="s">
        <v>1046</v>
      </c>
      <c r="F83" s="163"/>
      <c r="G83" s="178" t="s">
        <v>1036</v>
      </c>
      <c r="H83" s="179"/>
      <c r="I83" s="73" t="s">
        <v>1037</v>
      </c>
      <c r="J83" s="73" t="s">
        <v>1038</v>
      </c>
      <c r="K83" s="170" t="s">
        <v>1039</v>
      </c>
      <c r="L83" s="171"/>
      <c r="M83" s="69" t="s">
        <v>1040</v>
      </c>
    </row>
    <row r="84" spans="1:13" ht="57.6" x14ac:dyDescent="0.3">
      <c r="A84" s="9">
        <v>12</v>
      </c>
      <c r="B84" s="9" t="s">
        <v>1156</v>
      </c>
      <c r="C84" s="162" t="s">
        <v>1034</v>
      </c>
      <c r="D84" s="163"/>
      <c r="E84" s="178" t="s">
        <v>1046</v>
      </c>
      <c r="F84" s="163"/>
      <c r="G84" s="178" t="s">
        <v>1036</v>
      </c>
      <c r="H84" s="179"/>
      <c r="I84" s="73" t="s">
        <v>1037</v>
      </c>
      <c r="J84" s="73" t="s">
        <v>1038</v>
      </c>
      <c r="K84" s="170" t="s">
        <v>1039</v>
      </c>
      <c r="L84" s="171"/>
      <c r="M84" s="69" t="s">
        <v>1040</v>
      </c>
    </row>
    <row r="85" spans="1:13" ht="57.6" x14ac:dyDescent="0.3">
      <c r="A85" s="9">
        <v>13</v>
      </c>
      <c r="B85" s="9" t="s">
        <v>1355</v>
      </c>
      <c r="C85" s="162" t="s">
        <v>1034</v>
      </c>
      <c r="D85" s="163"/>
      <c r="E85" s="178" t="s">
        <v>1046</v>
      </c>
      <c r="F85" s="163"/>
      <c r="G85" s="178" t="s">
        <v>1036</v>
      </c>
      <c r="H85" s="179"/>
      <c r="I85" s="73" t="s">
        <v>1037</v>
      </c>
      <c r="J85" s="73" t="s">
        <v>1038</v>
      </c>
      <c r="K85" s="180" t="s">
        <v>1356</v>
      </c>
      <c r="L85" s="163"/>
      <c r="M85" s="69" t="s">
        <v>1040</v>
      </c>
    </row>
    <row r="86" spans="1:13" ht="57.6" x14ac:dyDescent="0.3">
      <c r="A86" s="9">
        <v>14</v>
      </c>
      <c r="B86" s="9" t="s">
        <v>1268</v>
      </c>
      <c r="C86" s="162" t="s">
        <v>1034</v>
      </c>
      <c r="D86" s="163"/>
      <c r="E86" s="178" t="s">
        <v>1046</v>
      </c>
      <c r="F86" s="163"/>
      <c r="G86" s="178" t="s">
        <v>1036</v>
      </c>
      <c r="H86" s="179"/>
      <c r="I86" s="73" t="s">
        <v>1037</v>
      </c>
      <c r="J86" s="73" t="s">
        <v>1038</v>
      </c>
      <c r="K86" s="180" t="s">
        <v>1269</v>
      </c>
      <c r="L86" s="163"/>
      <c r="M86" s="69" t="s">
        <v>1040</v>
      </c>
    </row>
    <row r="87" spans="1:13" ht="57.6" x14ac:dyDescent="0.3">
      <c r="A87" s="9">
        <v>15</v>
      </c>
      <c r="B87" s="9" t="s">
        <v>1270</v>
      </c>
      <c r="C87" s="168" t="s">
        <v>1034</v>
      </c>
      <c r="D87" s="164"/>
      <c r="E87" s="168" t="s">
        <v>1035</v>
      </c>
      <c r="F87" s="164"/>
      <c r="G87" s="168" t="s">
        <v>1036</v>
      </c>
      <c r="H87" s="164"/>
      <c r="I87" s="68" t="s">
        <v>1037</v>
      </c>
      <c r="J87" s="68" t="s">
        <v>1038</v>
      </c>
      <c r="K87" s="168" t="s">
        <v>1039</v>
      </c>
      <c r="L87" s="164"/>
      <c r="M87" s="68" t="s">
        <v>1040</v>
      </c>
    </row>
    <row r="88" spans="1:13" ht="57.6" x14ac:dyDescent="0.3">
      <c r="A88" s="9">
        <v>16</v>
      </c>
      <c r="B88" s="9" t="s">
        <v>1357</v>
      </c>
      <c r="C88" s="162" t="s">
        <v>1034</v>
      </c>
      <c r="D88" s="163"/>
      <c r="E88" s="178" t="s">
        <v>1046</v>
      </c>
      <c r="F88" s="163"/>
      <c r="G88" s="178" t="s">
        <v>1036</v>
      </c>
      <c r="H88" s="179"/>
      <c r="I88" s="73" t="s">
        <v>1037</v>
      </c>
      <c r="J88" s="73" t="s">
        <v>1038</v>
      </c>
      <c r="K88" s="170" t="s">
        <v>1039</v>
      </c>
      <c r="L88" s="171"/>
      <c r="M88" s="69" t="s">
        <v>1040</v>
      </c>
    </row>
    <row r="89" spans="1:13" ht="57.6" x14ac:dyDescent="0.3">
      <c r="A89" s="9">
        <v>17</v>
      </c>
      <c r="B89" s="9" t="s">
        <v>1358</v>
      </c>
      <c r="C89" s="162" t="s">
        <v>1034</v>
      </c>
      <c r="D89" s="163"/>
      <c r="E89" s="178" t="s">
        <v>1046</v>
      </c>
      <c r="F89" s="163"/>
      <c r="G89" s="178" t="s">
        <v>1036</v>
      </c>
      <c r="H89" s="179"/>
      <c r="I89" s="73" t="s">
        <v>1037</v>
      </c>
      <c r="J89" s="73" t="s">
        <v>1038</v>
      </c>
      <c r="K89" s="170" t="s">
        <v>1039</v>
      </c>
      <c r="L89" s="171"/>
      <c r="M89" s="69" t="s">
        <v>1040</v>
      </c>
    </row>
    <row r="90" spans="1:13" ht="57.6" x14ac:dyDescent="0.3">
      <c r="A90" s="9">
        <v>18</v>
      </c>
      <c r="B90" s="9" t="s">
        <v>1359</v>
      </c>
      <c r="C90" s="162" t="s">
        <v>1034</v>
      </c>
      <c r="D90" s="163"/>
      <c r="E90" s="178" t="s">
        <v>1046</v>
      </c>
      <c r="F90" s="163"/>
      <c r="G90" s="178" t="s">
        <v>1036</v>
      </c>
      <c r="H90" s="179"/>
      <c r="I90" s="73" t="s">
        <v>1037</v>
      </c>
      <c r="J90" s="73" t="s">
        <v>1038</v>
      </c>
      <c r="K90" s="170" t="s">
        <v>1039</v>
      </c>
      <c r="L90" s="171"/>
      <c r="M90" s="69" t="s">
        <v>1040</v>
      </c>
    </row>
    <row r="92" spans="1:13" ht="21" x14ac:dyDescent="0.3">
      <c r="A92" s="30" t="s">
        <v>1054</v>
      </c>
      <c r="B92" s="31"/>
      <c r="C92" s="31"/>
      <c r="D92" s="31"/>
      <c r="E92" s="31"/>
      <c r="F92" s="31"/>
      <c r="G92" s="31"/>
      <c r="H92" s="31"/>
      <c r="I92" s="31"/>
      <c r="J92" s="31"/>
      <c r="K92" s="31"/>
      <c r="L92" s="31"/>
    </row>
    <row r="93" spans="1:13" ht="15.6" x14ac:dyDescent="0.3">
      <c r="A93" s="22" t="s">
        <v>1055</v>
      </c>
      <c r="B93" s="23"/>
      <c r="C93" s="23"/>
      <c r="D93" s="24"/>
      <c r="F93" s="204" t="s">
        <v>1056</v>
      </c>
      <c r="G93" s="204"/>
      <c r="H93" s="204"/>
      <c r="J93" s="17" t="s">
        <v>1057</v>
      </c>
    </row>
    <row r="94" spans="1:13" ht="57.75" customHeight="1" x14ac:dyDescent="0.3">
      <c r="A94" s="62" t="s">
        <v>15</v>
      </c>
      <c r="B94" s="62" t="s">
        <v>1058</v>
      </c>
      <c r="C94" s="166" t="s">
        <v>1059</v>
      </c>
      <c r="D94" s="166"/>
      <c r="F94" s="16" t="s">
        <v>46</v>
      </c>
      <c r="G94" s="165" t="s">
        <v>143</v>
      </c>
      <c r="H94" s="165"/>
      <c r="J94" s="53" t="s">
        <v>1061</v>
      </c>
    </row>
    <row r="95" spans="1:13" ht="57.75" customHeight="1" x14ac:dyDescent="0.3">
      <c r="A95" s="151">
        <v>1</v>
      </c>
      <c r="B95" s="151" t="s">
        <v>1360</v>
      </c>
      <c r="C95" s="8" t="s">
        <v>1169</v>
      </c>
      <c r="D95" s="9" t="s">
        <v>1170</v>
      </c>
      <c r="F95" s="16" t="s">
        <v>107</v>
      </c>
      <c r="G95" s="165" t="s">
        <v>184</v>
      </c>
      <c r="H95" s="165"/>
      <c r="J95" s="47" t="s">
        <v>1066</v>
      </c>
    </row>
    <row r="96" spans="1:13" ht="57.75" customHeight="1" x14ac:dyDescent="0.3">
      <c r="A96" s="153"/>
      <c r="B96" s="153"/>
      <c r="C96" s="8" t="s">
        <v>1171</v>
      </c>
      <c r="D96" s="9" t="s">
        <v>1172</v>
      </c>
      <c r="F96" s="16" t="s">
        <v>33</v>
      </c>
      <c r="G96" s="165" t="s">
        <v>103</v>
      </c>
      <c r="H96" s="165"/>
      <c r="J96" s="16" t="s">
        <v>1071</v>
      </c>
    </row>
    <row r="97" spans="1:10" ht="57.75" customHeight="1" x14ac:dyDescent="0.3">
      <c r="A97" s="151">
        <v>2</v>
      </c>
      <c r="B97" s="151" t="s">
        <v>1361</v>
      </c>
      <c r="C97" s="8" t="s">
        <v>1169</v>
      </c>
      <c r="D97" s="9" t="s">
        <v>1170</v>
      </c>
      <c r="F97" s="16" t="s">
        <v>89</v>
      </c>
      <c r="G97" s="203" t="s">
        <v>86</v>
      </c>
      <c r="H97" s="203"/>
      <c r="J97" s="16" t="s">
        <v>1074</v>
      </c>
    </row>
    <row r="98" spans="1:10" ht="72" x14ac:dyDescent="0.3">
      <c r="A98" s="152"/>
      <c r="B98" s="152"/>
      <c r="C98" s="8" t="s">
        <v>1068</v>
      </c>
      <c r="D98" s="9" t="s">
        <v>1176</v>
      </c>
      <c r="F98" s="16" t="s">
        <v>38</v>
      </c>
      <c r="G98" s="165" t="s">
        <v>114</v>
      </c>
      <c r="H98" s="165"/>
      <c r="J98" s="53" t="s">
        <v>1078</v>
      </c>
    </row>
    <row r="99" spans="1:10" ht="72.75" customHeight="1" x14ac:dyDescent="0.3">
      <c r="A99" s="153"/>
      <c r="B99" s="153"/>
      <c r="C99" s="8" t="s">
        <v>1063</v>
      </c>
      <c r="D99" s="9" t="s">
        <v>1064</v>
      </c>
      <c r="F99" s="16" t="s">
        <v>95</v>
      </c>
      <c r="G99" s="165" t="s">
        <v>213</v>
      </c>
      <c r="H99" s="165"/>
      <c r="J99" s="16" t="s">
        <v>1082</v>
      </c>
    </row>
    <row r="100" spans="1:10" ht="43.2" x14ac:dyDescent="0.3">
      <c r="A100" s="151">
        <v>3</v>
      </c>
      <c r="B100" s="151" t="s">
        <v>1362</v>
      </c>
      <c r="C100" s="8" t="s">
        <v>1169</v>
      </c>
      <c r="D100" s="9" t="s">
        <v>1170</v>
      </c>
      <c r="F100" s="53" t="s">
        <v>207</v>
      </c>
      <c r="J100" s="16" t="s">
        <v>1085</v>
      </c>
    </row>
    <row r="101" spans="1:10" ht="86.4" x14ac:dyDescent="0.3">
      <c r="A101" s="152"/>
      <c r="B101" s="152"/>
      <c r="C101" s="8" t="s">
        <v>1068</v>
      </c>
      <c r="D101" s="9" t="s">
        <v>1363</v>
      </c>
      <c r="F101" s="16" t="s">
        <v>82</v>
      </c>
    </row>
    <row r="102" spans="1:10" x14ac:dyDescent="0.3">
      <c r="A102" s="153"/>
      <c r="B102" s="153"/>
      <c r="C102" s="8" t="s">
        <v>1063</v>
      </c>
      <c r="D102" s="9" t="s">
        <v>1064</v>
      </c>
      <c r="F102" s="47" t="s">
        <v>216</v>
      </c>
    </row>
    <row r="103" spans="1:10" ht="43.2" x14ac:dyDescent="0.3">
      <c r="A103" s="151">
        <v>4</v>
      </c>
      <c r="B103" s="200" t="s">
        <v>1177</v>
      </c>
      <c r="C103" s="8" t="s">
        <v>1169</v>
      </c>
      <c r="D103" s="9" t="s">
        <v>1170</v>
      </c>
      <c r="F103" s="16" t="s">
        <v>219</v>
      </c>
    </row>
    <row r="104" spans="1:10" ht="43.2" x14ac:dyDescent="0.3">
      <c r="A104" s="152"/>
      <c r="B104" s="201"/>
      <c r="C104" s="8" t="s">
        <v>1068</v>
      </c>
      <c r="D104" s="9" t="s">
        <v>1364</v>
      </c>
      <c r="F104" s="16" t="s">
        <v>100</v>
      </c>
    </row>
    <row r="105" spans="1:10" x14ac:dyDescent="0.3">
      <c r="A105" s="153"/>
      <c r="B105" s="202"/>
      <c r="C105" s="8" t="s">
        <v>1063</v>
      </c>
      <c r="D105" s="9" t="s">
        <v>1064</v>
      </c>
      <c r="F105" s="16" t="s">
        <v>41</v>
      </c>
    </row>
    <row r="106" spans="1:10" x14ac:dyDescent="0.3">
      <c r="A106" s="151">
        <v>5</v>
      </c>
      <c r="B106" s="151" t="s">
        <v>1296</v>
      </c>
      <c r="C106" s="8" t="s">
        <v>1068</v>
      </c>
      <c r="D106" s="9" t="s">
        <v>1365</v>
      </c>
      <c r="F106" s="16" t="s">
        <v>159</v>
      </c>
    </row>
    <row r="107" spans="1:10" x14ac:dyDescent="0.3">
      <c r="A107" s="153"/>
      <c r="B107" s="153"/>
      <c r="C107" s="8" t="s">
        <v>1063</v>
      </c>
      <c r="D107" s="9" t="s">
        <v>1064</v>
      </c>
      <c r="F107" s="16" t="s">
        <v>223</v>
      </c>
    </row>
    <row r="108" spans="1:10" ht="28.8" x14ac:dyDescent="0.3">
      <c r="A108" s="9">
        <v>6</v>
      </c>
      <c r="B108" s="9" t="s">
        <v>1297</v>
      </c>
      <c r="C108" s="8" t="s">
        <v>1063</v>
      </c>
      <c r="D108" s="9" t="s">
        <v>1064</v>
      </c>
      <c r="F108" s="59" t="s">
        <v>162</v>
      </c>
    </row>
    <row r="109" spans="1:10" x14ac:dyDescent="0.3">
      <c r="C109" s="7"/>
      <c r="D109" s="7"/>
    </row>
    <row r="110" spans="1:10" x14ac:dyDescent="0.3">
      <c r="C110" s="7"/>
      <c r="D110" s="7"/>
      <c r="F110" s="46"/>
    </row>
    <row r="111" spans="1:10" ht="15.6" x14ac:dyDescent="0.3">
      <c r="A111" s="27" t="s">
        <v>1119</v>
      </c>
      <c r="B111" s="28"/>
      <c r="C111" s="28"/>
      <c r="D111" s="28"/>
      <c r="E111" s="28"/>
      <c r="F111" s="28"/>
      <c r="G111" s="28"/>
      <c r="H111" s="28"/>
      <c r="I111" s="28"/>
    </row>
    <row r="112" spans="1:10" x14ac:dyDescent="0.3">
      <c r="A112" s="61" t="s">
        <v>1120</v>
      </c>
      <c r="B112" s="19" t="s">
        <v>1121</v>
      </c>
      <c r="C112" s="19" t="s">
        <v>18</v>
      </c>
      <c r="D112" s="61" t="s">
        <v>1120</v>
      </c>
      <c r="E112" s="19" t="s">
        <v>1121</v>
      </c>
      <c r="F112" s="19" t="s">
        <v>18</v>
      </c>
      <c r="G112" s="61" t="s">
        <v>1120</v>
      </c>
      <c r="H112" s="19" t="s">
        <v>1121</v>
      </c>
      <c r="I112" s="19" t="s">
        <v>18</v>
      </c>
    </row>
    <row r="113" spans="1:9" ht="115.2" x14ac:dyDescent="0.3">
      <c r="A113" s="9" t="s">
        <v>843</v>
      </c>
      <c r="B113" s="40" t="s">
        <v>728</v>
      </c>
      <c r="C113" s="38" t="s">
        <v>694</v>
      </c>
      <c r="D113" s="3" t="s">
        <v>880</v>
      </c>
      <c r="E113" s="40" t="s">
        <v>881</v>
      </c>
      <c r="F113" s="38" t="s">
        <v>694</v>
      </c>
      <c r="G113" s="9" t="s">
        <v>914</v>
      </c>
      <c r="H113" s="40" t="s">
        <v>915</v>
      </c>
      <c r="I113" s="9" t="s">
        <v>694</v>
      </c>
    </row>
    <row r="114" spans="1:9" ht="115.2" x14ac:dyDescent="0.3">
      <c r="A114" s="9" t="s">
        <v>844</v>
      </c>
      <c r="B114" s="40" t="s">
        <v>845</v>
      </c>
      <c r="C114" s="38" t="s">
        <v>694</v>
      </c>
      <c r="D114" s="3" t="s">
        <v>882</v>
      </c>
      <c r="E114" s="40" t="s">
        <v>883</v>
      </c>
      <c r="F114" s="38" t="s">
        <v>694</v>
      </c>
      <c r="G114" s="9" t="s">
        <v>916</v>
      </c>
      <c r="H114" s="40" t="s">
        <v>917</v>
      </c>
      <c r="I114" s="9" t="s">
        <v>694</v>
      </c>
    </row>
    <row r="115" spans="1:9" ht="115.2" x14ac:dyDescent="0.3">
      <c r="A115" s="9" t="s">
        <v>846</v>
      </c>
      <c r="B115" s="40" t="s">
        <v>847</v>
      </c>
      <c r="C115" s="38" t="s">
        <v>694</v>
      </c>
      <c r="D115" s="3" t="s">
        <v>884</v>
      </c>
      <c r="E115" s="40" t="s">
        <v>885</v>
      </c>
      <c r="F115" s="38" t="s">
        <v>694</v>
      </c>
      <c r="G115" s="9" t="s">
        <v>780</v>
      </c>
      <c r="H115" s="40" t="s">
        <v>918</v>
      </c>
      <c r="I115" s="9" t="s">
        <v>694</v>
      </c>
    </row>
    <row r="116" spans="1:9" ht="100.8" x14ac:dyDescent="0.3">
      <c r="A116" s="9" t="s">
        <v>848</v>
      </c>
      <c r="B116" s="40" t="s">
        <v>849</v>
      </c>
      <c r="C116" s="38" t="s">
        <v>694</v>
      </c>
      <c r="D116" s="3" t="s">
        <v>886</v>
      </c>
      <c r="E116" s="40" t="s">
        <v>887</v>
      </c>
      <c r="F116" s="9" t="s">
        <v>694</v>
      </c>
    </row>
    <row r="117" spans="1:9" ht="86.4" x14ac:dyDescent="0.3">
      <c r="A117" s="9" t="s">
        <v>850</v>
      </c>
      <c r="B117" s="40" t="s">
        <v>851</v>
      </c>
      <c r="C117" s="38" t="s">
        <v>694</v>
      </c>
      <c r="D117" s="3" t="s">
        <v>888</v>
      </c>
      <c r="E117" s="40" t="s">
        <v>889</v>
      </c>
      <c r="F117" s="9" t="s">
        <v>694</v>
      </c>
    </row>
    <row r="118" spans="1:9" ht="100.8" x14ac:dyDescent="0.3">
      <c r="A118" s="9" t="s">
        <v>852</v>
      </c>
      <c r="B118" s="40" t="s">
        <v>853</v>
      </c>
      <c r="C118" s="38" t="s">
        <v>694</v>
      </c>
      <c r="D118" s="3" t="s">
        <v>890</v>
      </c>
      <c r="E118" s="40" t="s">
        <v>891</v>
      </c>
      <c r="F118" s="9" t="s">
        <v>694</v>
      </c>
    </row>
    <row r="119" spans="1:9" ht="86.4" x14ac:dyDescent="0.3">
      <c r="A119" s="9" t="s">
        <v>854</v>
      </c>
      <c r="B119" s="40" t="s">
        <v>855</v>
      </c>
      <c r="C119" s="38" t="s">
        <v>694</v>
      </c>
      <c r="D119" s="3" t="s">
        <v>727</v>
      </c>
      <c r="E119" s="40" t="s">
        <v>728</v>
      </c>
      <c r="F119" s="9" t="s">
        <v>694</v>
      </c>
    </row>
    <row r="120" spans="1:9" ht="100.8" x14ac:dyDescent="0.3">
      <c r="A120" s="9" t="s">
        <v>743</v>
      </c>
      <c r="B120" s="40" t="s">
        <v>856</v>
      </c>
      <c r="C120" s="38" t="s">
        <v>694</v>
      </c>
      <c r="D120" s="3" t="s">
        <v>892</v>
      </c>
      <c r="E120" s="40" t="s">
        <v>893</v>
      </c>
      <c r="F120" s="9" t="s">
        <v>694</v>
      </c>
    </row>
    <row r="121" spans="1:9" ht="100.8" x14ac:dyDescent="0.3">
      <c r="A121" s="9" t="s">
        <v>857</v>
      </c>
      <c r="B121" s="40" t="s">
        <v>858</v>
      </c>
      <c r="C121" s="38" t="s">
        <v>694</v>
      </c>
      <c r="D121" s="3" t="s">
        <v>894</v>
      </c>
      <c r="E121" s="40" t="s">
        <v>895</v>
      </c>
      <c r="F121" s="9" t="s">
        <v>694</v>
      </c>
    </row>
    <row r="122" spans="1:9" ht="100.8" x14ac:dyDescent="0.3">
      <c r="A122" s="9" t="s">
        <v>859</v>
      </c>
      <c r="B122" s="40" t="s">
        <v>860</v>
      </c>
      <c r="C122" s="38" t="s">
        <v>694</v>
      </c>
      <c r="D122" s="3" t="s">
        <v>896</v>
      </c>
      <c r="E122" s="40" t="s">
        <v>897</v>
      </c>
      <c r="F122" s="9" t="s">
        <v>694</v>
      </c>
    </row>
    <row r="123" spans="1:9" ht="100.8" x14ac:dyDescent="0.3">
      <c r="A123" s="9" t="s">
        <v>861</v>
      </c>
      <c r="B123" s="40" t="s">
        <v>862</v>
      </c>
      <c r="C123" s="38" t="s">
        <v>694</v>
      </c>
      <c r="D123" s="3" t="s">
        <v>898</v>
      </c>
      <c r="E123" s="40" t="s">
        <v>789</v>
      </c>
      <c r="F123" s="9" t="s">
        <v>694</v>
      </c>
    </row>
    <row r="124" spans="1:9" ht="86.4" x14ac:dyDescent="0.3">
      <c r="A124" s="9" t="s">
        <v>863</v>
      </c>
      <c r="B124" s="40" t="s">
        <v>864</v>
      </c>
      <c r="C124" s="38" t="s">
        <v>694</v>
      </c>
      <c r="D124" s="3" t="s">
        <v>899</v>
      </c>
      <c r="E124" s="40" t="s">
        <v>900</v>
      </c>
      <c r="F124" s="9" t="s">
        <v>694</v>
      </c>
    </row>
    <row r="125" spans="1:9" ht="100.8" x14ac:dyDescent="0.3">
      <c r="A125" s="9" t="s">
        <v>865</v>
      </c>
      <c r="B125" s="40" t="s">
        <v>866</v>
      </c>
      <c r="C125" s="38" t="s">
        <v>694</v>
      </c>
      <c r="D125" s="3" t="s">
        <v>901</v>
      </c>
      <c r="E125" s="40" t="s">
        <v>902</v>
      </c>
      <c r="F125" s="9" t="s">
        <v>694</v>
      </c>
    </row>
    <row r="126" spans="1:9" ht="100.8" x14ac:dyDescent="0.3">
      <c r="A126" s="9" t="s">
        <v>867</v>
      </c>
      <c r="B126" s="40" t="s">
        <v>868</v>
      </c>
      <c r="C126" s="38" t="s">
        <v>694</v>
      </c>
      <c r="D126" s="3" t="s">
        <v>765</v>
      </c>
      <c r="E126" s="40" t="s">
        <v>903</v>
      </c>
      <c r="F126" s="9" t="s">
        <v>694</v>
      </c>
    </row>
    <row r="127" spans="1:9" ht="100.8" x14ac:dyDescent="0.3">
      <c r="A127" s="9" t="s">
        <v>869</v>
      </c>
      <c r="B127" s="40" t="s">
        <v>728</v>
      </c>
      <c r="C127" s="38" t="s">
        <v>694</v>
      </c>
      <c r="D127" s="3" t="s">
        <v>904</v>
      </c>
      <c r="E127" s="40" t="s">
        <v>905</v>
      </c>
      <c r="F127" s="9" t="s">
        <v>694</v>
      </c>
    </row>
    <row r="128" spans="1:9" ht="86.4" x14ac:dyDescent="0.3">
      <c r="A128" s="9" t="s">
        <v>870</v>
      </c>
      <c r="B128" s="40" t="s">
        <v>871</v>
      </c>
      <c r="C128" s="38" t="s">
        <v>694</v>
      </c>
      <c r="D128" s="3" t="s">
        <v>906</v>
      </c>
      <c r="E128" s="40" t="s">
        <v>907</v>
      </c>
      <c r="F128" s="9" t="s">
        <v>694</v>
      </c>
    </row>
    <row r="129" spans="1:6" ht="100.8" x14ac:dyDescent="0.3">
      <c r="A129" s="9" t="s">
        <v>872</v>
      </c>
      <c r="B129" s="40" t="s">
        <v>873</v>
      </c>
      <c r="C129" s="38" t="s">
        <v>694</v>
      </c>
      <c r="D129" s="3" t="s">
        <v>709</v>
      </c>
      <c r="E129" s="40" t="s">
        <v>908</v>
      </c>
      <c r="F129" s="9" t="s">
        <v>694</v>
      </c>
    </row>
    <row r="130" spans="1:6" ht="100.8" x14ac:dyDescent="0.3">
      <c r="A130" s="9" t="s">
        <v>874</v>
      </c>
      <c r="B130" s="40" t="s">
        <v>875</v>
      </c>
      <c r="C130" s="38" t="s">
        <v>694</v>
      </c>
      <c r="D130" s="3" t="s">
        <v>909</v>
      </c>
      <c r="E130" s="40" t="s">
        <v>826</v>
      </c>
      <c r="F130" s="9" t="s">
        <v>694</v>
      </c>
    </row>
    <row r="131" spans="1:6" ht="86.4" x14ac:dyDescent="0.3">
      <c r="A131" s="9" t="s">
        <v>876</v>
      </c>
      <c r="B131" s="40" t="s">
        <v>877</v>
      </c>
      <c r="C131" s="38" t="s">
        <v>694</v>
      </c>
      <c r="D131" s="3" t="s">
        <v>910</v>
      </c>
      <c r="E131" s="7" t="s">
        <v>911</v>
      </c>
      <c r="F131" s="9" t="s">
        <v>694</v>
      </c>
    </row>
    <row r="132" spans="1:6" ht="100.8" x14ac:dyDescent="0.3">
      <c r="A132" s="9" t="s">
        <v>878</v>
      </c>
      <c r="B132" s="40" t="s">
        <v>879</v>
      </c>
      <c r="C132" s="38" t="s">
        <v>694</v>
      </c>
      <c r="D132" s="3" t="s">
        <v>912</v>
      </c>
      <c r="E132" s="40" t="s">
        <v>913</v>
      </c>
      <c r="F132" s="9" t="s">
        <v>694</v>
      </c>
    </row>
    <row r="133" spans="1:6" x14ac:dyDescent="0.3">
      <c r="C133" s="7"/>
      <c r="D133" s="7"/>
    </row>
    <row r="134" spans="1:6" x14ac:dyDescent="0.3">
      <c r="C134" s="7"/>
      <c r="D134" s="7"/>
    </row>
    <row r="135" spans="1:6" ht="15.6" x14ac:dyDescent="0.3">
      <c r="A135" s="22" t="s">
        <v>304</v>
      </c>
      <c r="B135" s="23"/>
      <c r="C135" s="23"/>
      <c r="D135" s="23"/>
      <c r="E135" s="24"/>
    </row>
    <row r="136" spans="1:6" x14ac:dyDescent="0.3">
      <c r="A136" s="121" t="s">
        <v>1206</v>
      </c>
      <c r="B136" s="123" t="s">
        <v>1207</v>
      </c>
      <c r="C136" s="122" t="s">
        <v>1208</v>
      </c>
      <c r="D136" s="126" t="s">
        <v>1209</v>
      </c>
      <c r="E136" s="85" t="s">
        <v>1210</v>
      </c>
    </row>
    <row r="137" spans="1:6" x14ac:dyDescent="0.3">
      <c r="A137" s="127">
        <v>2</v>
      </c>
      <c r="B137" s="127">
        <v>9</v>
      </c>
      <c r="C137" s="127">
        <v>2</v>
      </c>
      <c r="D137" s="127">
        <v>1</v>
      </c>
      <c r="E137" s="8">
        <v>0</v>
      </c>
    </row>
    <row r="138" spans="1:6" x14ac:dyDescent="0.3">
      <c r="A138" s="33" t="s">
        <v>1211</v>
      </c>
      <c r="B138" s="33" t="s">
        <v>1212</v>
      </c>
      <c r="C138" s="33" t="s">
        <v>1213</v>
      </c>
      <c r="D138" s="33" t="s">
        <v>1214</v>
      </c>
      <c r="E138" s="33"/>
    </row>
    <row r="139" spans="1:6" ht="86.4" x14ac:dyDescent="0.3">
      <c r="A139" s="9">
        <v>1</v>
      </c>
      <c r="B139" s="9" t="s">
        <v>333</v>
      </c>
      <c r="C139" s="124" t="s">
        <v>322</v>
      </c>
      <c r="D139" s="119" t="s">
        <v>1224</v>
      </c>
      <c r="E139" s="9"/>
    </row>
    <row r="140" spans="1:6" ht="86.4" x14ac:dyDescent="0.3">
      <c r="A140" s="9">
        <v>2</v>
      </c>
      <c r="B140" s="9" t="s">
        <v>334</v>
      </c>
      <c r="C140" s="124" t="s">
        <v>322</v>
      </c>
      <c r="D140" s="12" t="s">
        <v>1301</v>
      </c>
      <c r="E140" s="9"/>
    </row>
    <row r="141" spans="1:6" ht="86.4" x14ac:dyDescent="0.3">
      <c r="A141" s="9">
        <v>3</v>
      </c>
      <c r="B141" s="9" t="s">
        <v>303</v>
      </c>
      <c r="C141" s="124" t="s">
        <v>322</v>
      </c>
      <c r="D141" s="12" t="s">
        <v>1366</v>
      </c>
      <c r="E141" s="8"/>
    </row>
    <row r="142" spans="1:6" ht="86.4" x14ac:dyDescent="0.3">
      <c r="A142" s="9">
        <v>4</v>
      </c>
      <c r="B142" s="9" t="s">
        <v>328</v>
      </c>
      <c r="C142" s="124" t="s">
        <v>322</v>
      </c>
      <c r="D142" s="12" t="s">
        <v>1367</v>
      </c>
      <c r="E142" s="9"/>
    </row>
    <row r="143" spans="1:6" ht="86.4" x14ac:dyDescent="0.3">
      <c r="A143" s="9">
        <v>5</v>
      </c>
      <c r="B143" s="9" t="s">
        <v>306</v>
      </c>
      <c r="C143" s="124" t="s">
        <v>322</v>
      </c>
      <c r="D143" s="12" t="s">
        <v>1368</v>
      </c>
      <c r="E143" s="9"/>
    </row>
    <row r="144" spans="1:6" ht="115.2" x14ac:dyDescent="0.3">
      <c r="A144" s="9">
        <v>6</v>
      </c>
      <c r="B144" s="9" t="s">
        <v>318</v>
      </c>
      <c r="C144" s="125" t="s">
        <v>331</v>
      </c>
      <c r="D144" s="12" t="s">
        <v>1369</v>
      </c>
      <c r="E144" s="9"/>
    </row>
    <row r="145" spans="1:12" ht="28.8" x14ac:dyDescent="0.3">
      <c r="A145" s="9">
        <v>7</v>
      </c>
      <c r="B145" s="9" t="s">
        <v>319</v>
      </c>
      <c r="C145" s="129" t="s">
        <v>324</v>
      </c>
      <c r="D145" s="12" t="s">
        <v>1217</v>
      </c>
      <c r="E145" s="9"/>
    </row>
    <row r="146" spans="1:12" ht="100.8" x14ac:dyDescent="0.3">
      <c r="A146" s="9">
        <v>8</v>
      </c>
      <c r="B146" s="9" t="s">
        <v>310</v>
      </c>
      <c r="C146" s="124" t="s">
        <v>322</v>
      </c>
      <c r="D146" s="12" t="s">
        <v>1370</v>
      </c>
      <c r="E146" s="9"/>
    </row>
    <row r="147" spans="1:12" ht="86.4" x14ac:dyDescent="0.3">
      <c r="A147" s="9">
        <v>9</v>
      </c>
      <c r="B147" s="9" t="s">
        <v>335</v>
      </c>
      <c r="C147" s="124" t="s">
        <v>322</v>
      </c>
      <c r="D147" s="12" t="s">
        <v>1371</v>
      </c>
      <c r="E147" s="9"/>
    </row>
    <row r="148" spans="1:12" ht="100.8" x14ac:dyDescent="0.3">
      <c r="A148" s="9">
        <v>10</v>
      </c>
      <c r="B148" s="9" t="s">
        <v>336</v>
      </c>
      <c r="C148" s="124" t="s">
        <v>322</v>
      </c>
      <c r="D148" s="12" t="s">
        <v>1372</v>
      </c>
      <c r="E148" s="9"/>
    </row>
    <row r="149" spans="1:12" ht="86.4" x14ac:dyDescent="0.3">
      <c r="A149" s="9">
        <v>11</v>
      </c>
      <c r="B149" s="9" t="s">
        <v>337</v>
      </c>
      <c r="C149" s="125" t="s">
        <v>331</v>
      </c>
      <c r="D149" s="12" t="s">
        <v>1218</v>
      </c>
      <c r="E149" s="9"/>
    </row>
    <row r="150" spans="1:12" ht="72" x14ac:dyDescent="0.3">
      <c r="A150" s="9">
        <v>12</v>
      </c>
      <c r="B150" s="12" t="s">
        <v>312</v>
      </c>
      <c r="C150" s="129" t="s">
        <v>324</v>
      </c>
      <c r="D150" s="12" t="s">
        <v>1373</v>
      </c>
      <c r="E150" s="9"/>
    </row>
    <row r="151" spans="1:12" ht="43.2" x14ac:dyDescent="0.3">
      <c r="A151" s="9">
        <v>13</v>
      </c>
      <c r="B151" s="9" t="s">
        <v>330</v>
      </c>
      <c r="C151" s="124" t="s">
        <v>322</v>
      </c>
      <c r="D151" s="12" t="s">
        <v>1374</v>
      </c>
      <c r="E151" s="9"/>
    </row>
    <row r="152" spans="1:12" ht="28.8" x14ac:dyDescent="0.3">
      <c r="A152" s="9">
        <v>14</v>
      </c>
      <c r="B152" s="9" t="s">
        <v>311</v>
      </c>
      <c r="C152" s="128" t="s">
        <v>327</v>
      </c>
      <c r="D152" s="12" t="s">
        <v>1306</v>
      </c>
      <c r="E152" s="9"/>
    </row>
    <row r="154" spans="1:12" ht="18" x14ac:dyDescent="0.3">
      <c r="A154" s="137" t="s">
        <v>1122</v>
      </c>
      <c r="B154" s="136"/>
      <c r="C154" s="136"/>
      <c r="D154" s="136"/>
      <c r="E154" s="136"/>
      <c r="F154" s="136"/>
      <c r="G154" s="136"/>
      <c r="H154" s="136"/>
      <c r="I154" s="136"/>
      <c r="J154" s="136"/>
      <c r="K154" s="136"/>
      <c r="L154" s="136"/>
    </row>
    <row r="155" spans="1:12" x14ac:dyDescent="0.3">
      <c r="C155" s="7"/>
      <c r="D155" s="7"/>
    </row>
    <row r="156" spans="1:12" ht="57.6" x14ac:dyDescent="0.3">
      <c r="A156" s="11" t="s">
        <v>1123</v>
      </c>
      <c r="B156" s="68" t="s">
        <v>1375</v>
      </c>
      <c r="C156" s="7"/>
      <c r="D156" s="7"/>
    </row>
    <row r="157" spans="1:12" ht="302.39999999999998" x14ac:dyDescent="0.3">
      <c r="A157" s="11" t="s">
        <v>1125</v>
      </c>
      <c r="B157" s="16" t="s">
        <v>1376</v>
      </c>
      <c r="C157" s="7"/>
      <c r="D157" s="7"/>
    </row>
    <row r="158" spans="1:12" x14ac:dyDescent="0.3">
      <c r="A158" s="11" t="s">
        <v>1180</v>
      </c>
      <c r="B158" s="16" t="s">
        <v>1181</v>
      </c>
      <c r="C158" s="7"/>
      <c r="D158" s="7"/>
    </row>
  </sheetData>
  <sortState xmlns:xlrd2="http://schemas.microsoft.com/office/spreadsheetml/2017/richdata2" ref="F94:F108">
    <sortCondition ref="F94:F108"/>
  </sortState>
  <mergeCells count="196">
    <mergeCell ref="G94:H94"/>
    <mergeCell ref="G95:H95"/>
    <mergeCell ref="G96:H96"/>
    <mergeCell ref="G97:H97"/>
    <mergeCell ref="G98:H98"/>
    <mergeCell ref="G99:H99"/>
    <mergeCell ref="F93:H93"/>
    <mergeCell ref="B43:C43"/>
    <mergeCell ref="H43:J43"/>
    <mergeCell ref="H46:J46"/>
    <mergeCell ref="H57:J57"/>
    <mergeCell ref="C72:D72"/>
    <mergeCell ref="E72:F72"/>
    <mergeCell ref="G72:H72"/>
    <mergeCell ref="C75:D75"/>
    <mergeCell ref="E75:F75"/>
    <mergeCell ref="G75:H75"/>
    <mergeCell ref="C79:D79"/>
    <mergeCell ref="E79:F79"/>
    <mergeCell ref="G79:H79"/>
    <mergeCell ref="C83:D83"/>
    <mergeCell ref="E83:F83"/>
    <mergeCell ref="G83:H83"/>
    <mergeCell ref="G87:H87"/>
    <mergeCell ref="B31:C31"/>
    <mergeCell ref="B32:C32"/>
    <mergeCell ref="B33:C33"/>
    <mergeCell ref="B34:C34"/>
    <mergeCell ref="B35:C35"/>
    <mergeCell ref="B36:C36"/>
    <mergeCell ref="B37:C37"/>
    <mergeCell ref="B38:C38"/>
    <mergeCell ref="B39:C39"/>
    <mergeCell ref="C2:C13"/>
    <mergeCell ref="D2:D13"/>
    <mergeCell ref="C15:C23"/>
    <mergeCell ref="D15:D23"/>
    <mergeCell ref="F18:G18"/>
    <mergeCell ref="B27:C27"/>
    <mergeCell ref="B28:C28"/>
    <mergeCell ref="B29:C29"/>
    <mergeCell ref="B30:C30"/>
    <mergeCell ref="B26:C26"/>
    <mergeCell ref="B25:C25"/>
    <mergeCell ref="N46:P46"/>
    <mergeCell ref="T46:V46"/>
    <mergeCell ref="H47:J47"/>
    <mergeCell ref="N47:P47"/>
    <mergeCell ref="H48:J48"/>
    <mergeCell ref="N48:P48"/>
    <mergeCell ref="T43:V43"/>
    <mergeCell ref="H44:J44"/>
    <mergeCell ref="N44:P44"/>
    <mergeCell ref="T44:V44"/>
    <mergeCell ref="H45:J45"/>
    <mergeCell ref="N45:P45"/>
    <mergeCell ref="T45:V45"/>
    <mergeCell ref="T47:V47"/>
    <mergeCell ref="T48:V48"/>
    <mergeCell ref="N43:P43"/>
    <mergeCell ref="N57:P57"/>
    <mergeCell ref="H52:J52"/>
    <mergeCell ref="N52:P52"/>
    <mergeCell ref="H53:J53"/>
    <mergeCell ref="N53:P53"/>
    <mergeCell ref="H54:J54"/>
    <mergeCell ref="N54:P54"/>
    <mergeCell ref="H49:J49"/>
    <mergeCell ref="N49:P49"/>
    <mergeCell ref="H50:J50"/>
    <mergeCell ref="N50:P50"/>
    <mergeCell ref="H51:J51"/>
    <mergeCell ref="N51:P51"/>
    <mergeCell ref="H55:J55"/>
    <mergeCell ref="N55:P55"/>
    <mergeCell ref="H56:J56"/>
    <mergeCell ref="N56:P56"/>
    <mergeCell ref="K72:L72"/>
    <mergeCell ref="H65:J65"/>
    <mergeCell ref="N65:P65"/>
    <mergeCell ref="H66:J66"/>
    <mergeCell ref="N66:P66"/>
    <mergeCell ref="H67:J67"/>
    <mergeCell ref="N67:P67"/>
    <mergeCell ref="H68:J68"/>
    <mergeCell ref="N68:P68"/>
    <mergeCell ref="H69:J69"/>
    <mergeCell ref="N69:P69"/>
    <mergeCell ref="K75:L75"/>
    <mergeCell ref="C76:D76"/>
    <mergeCell ref="E76:F76"/>
    <mergeCell ref="G76:H76"/>
    <mergeCell ref="K76:L76"/>
    <mergeCell ref="C73:D73"/>
    <mergeCell ref="E73:F73"/>
    <mergeCell ref="G73:H73"/>
    <mergeCell ref="K73:L73"/>
    <mergeCell ref="C74:D74"/>
    <mergeCell ref="E74:F74"/>
    <mergeCell ref="G74:H74"/>
    <mergeCell ref="K74:L74"/>
    <mergeCell ref="K79:L79"/>
    <mergeCell ref="C80:D80"/>
    <mergeCell ref="E80:F80"/>
    <mergeCell ref="G80:H80"/>
    <mergeCell ref="K80:L80"/>
    <mergeCell ref="C77:D77"/>
    <mergeCell ref="E77:F77"/>
    <mergeCell ref="G77:H77"/>
    <mergeCell ref="K77:L77"/>
    <mergeCell ref="C78:D78"/>
    <mergeCell ref="E78:F78"/>
    <mergeCell ref="G78:H78"/>
    <mergeCell ref="K78:L78"/>
    <mergeCell ref="K83:L83"/>
    <mergeCell ref="C84:D84"/>
    <mergeCell ref="E84:F84"/>
    <mergeCell ref="G84:H84"/>
    <mergeCell ref="K84:L84"/>
    <mergeCell ref="C81:D81"/>
    <mergeCell ref="E81:F81"/>
    <mergeCell ref="G81:H81"/>
    <mergeCell ref="K81:L81"/>
    <mergeCell ref="C82:D82"/>
    <mergeCell ref="E82:F82"/>
    <mergeCell ref="G82:H82"/>
    <mergeCell ref="K82:L82"/>
    <mergeCell ref="K87:L87"/>
    <mergeCell ref="C88:D88"/>
    <mergeCell ref="E88:F88"/>
    <mergeCell ref="G88:H88"/>
    <mergeCell ref="K88:L88"/>
    <mergeCell ref="C85:D85"/>
    <mergeCell ref="E85:F85"/>
    <mergeCell ref="G85:H85"/>
    <mergeCell ref="K85:L85"/>
    <mergeCell ref="C86:D86"/>
    <mergeCell ref="E86:F86"/>
    <mergeCell ref="G86:H86"/>
    <mergeCell ref="K86:L86"/>
    <mergeCell ref="H63:J63"/>
    <mergeCell ref="N63:P63"/>
    <mergeCell ref="H64:J64"/>
    <mergeCell ref="N64:P64"/>
    <mergeCell ref="H61:J61"/>
    <mergeCell ref="N61:P61"/>
    <mergeCell ref="H62:J62"/>
    <mergeCell ref="N62:P62"/>
    <mergeCell ref="H58:J58"/>
    <mergeCell ref="N58:P58"/>
    <mergeCell ref="H59:J59"/>
    <mergeCell ref="N59:P59"/>
    <mergeCell ref="H60:J60"/>
    <mergeCell ref="N60:P60"/>
    <mergeCell ref="T49:V49"/>
    <mergeCell ref="T50:V50"/>
    <mergeCell ref="T51:V51"/>
    <mergeCell ref="T52:V52"/>
    <mergeCell ref="T53:V53"/>
    <mergeCell ref="T54:V54"/>
    <mergeCell ref="T55:V55"/>
    <mergeCell ref="T56:V56"/>
    <mergeCell ref="T57:V57"/>
    <mergeCell ref="T58:V58"/>
    <mergeCell ref="T59:V59"/>
    <mergeCell ref="T60:V60"/>
    <mergeCell ref="T61:V61"/>
    <mergeCell ref="T62:V62"/>
    <mergeCell ref="T63:V63"/>
    <mergeCell ref="T64:V64"/>
    <mergeCell ref="T65:V65"/>
    <mergeCell ref="T66:V66"/>
    <mergeCell ref="B97:B99"/>
    <mergeCell ref="A97:A99"/>
    <mergeCell ref="B100:B102"/>
    <mergeCell ref="A100:A102"/>
    <mergeCell ref="B103:B105"/>
    <mergeCell ref="A103:A105"/>
    <mergeCell ref="B106:B107"/>
    <mergeCell ref="A106:A107"/>
    <mergeCell ref="T67:V67"/>
    <mergeCell ref="T68:V68"/>
    <mergeCell ref="T69:V69"/>
    <mergeCell ref="B95:B96"/>
    <mergeCell ref="A95:A96"/>
    <mergeCell ref="C94:D94"/>
    <mergeCell ref="C89:D89"/>
    <mergeCell ref="E89:F89"/>
    <mergeCell ref="G89:H89"/>
    <mergeCell ref="K89:L89"/>
    <mergeCell ref="C90:D90"/>
    <mergeCell ref="E90:F90"/>
    <mergeCell ref="G90:H90"/>
    <mergeCell ref="K90:L90"/>
    <mergeCell ref="C87:D87"/>
    <mergeCell ref="E87:F87"/>
  </mergeCells>
  <conditionalFormatting sqref="A52">
    <cfRule type="cellIs" dxfId="167" priority="243" operator="equal">
      <formula>"Info"</formula>
    </cfRule>
  </conditionalFormatting>
  <conditionalFormatting sqref="A53">
    <cfRule type="cellIs" dxfId="166" priority="242" operator="equal">
      <formula>"Warning"</formula>
    </cfRule>
  </conditionalFormatting>
  <conditionalFormatting sqref="A54">
    <cfRule type="cellIs" dxfId="165" priority="241" operator="equal">
      <formula>"High"</formula>
    </cfRule>
  </conditionalFormatting>
  <conditionalFormatting sqref="A136">
    <cfRule type="cellIs" dxfId="164" priority="16" operator="equal">
      <formula>"High"</formula>
    </cfRule>
  </conditionalFormatting>
  <conditionalFormatting sqref="B136">
    <cfRule type="cellIs" dxfId="163" priority="15" operator="equal">
      <formula>"Warning"</formula>
    </cfRule>
  </conditionalFormatting>
  <conditionalFormatting sqref="C46:C48">
    <cfRule type="cellIs" dxfId="162" priority="36" operator="equal">
      <formula>"Warning"</formula>
    </cfRule>
    <cfRule type="cellIs" dxfId="161" priority="35" operator="equal">
      <formula>"Info"</formula>
    </cfRule>
    <cfRule type="cellIs" dxfId="160" priority="34" operator="equal">
      <formula>"High"</formula>
    </cfRule>
  </conditionalFormatting>
  <conditionalFormatting sqref="C52">
    <cfRule type="cellIs" dxfId="159" priority="239" operator="equal">
      <formula>"Info"</formula>
    </cfRule>
  </conditionalFormatting>
  <conditionalFormatting sqref="C53">
    <cfRule type="cellIs" dxfId="158" priority="238" operator="equal">
      <formula>"Warning"</formula>
    </cfRule>
  </conditionalFormatting>
  <conditionalFormatting sqref="C54">
    <cfRule type="cellIs" dxfId="157" priority="237" operator="equal">
      <formula>"High"</formula>
    </cfRule>
  </conditionalFormatting>
  <conditionalFormatting sqref="C136">
    <cfRule type="cellIs" dxfId="156" priority="14" operator="equal">
      <formula>"Info"</formula>
    </cfRule>
  </conditionalFormatting>
  <conditionalFormatting sqref="C139:C143">
    <cfRule type="cellIs" dxfId="155" priority="8" operator="equal">
      <formula>"Warning"</formula>
    </cfRule>
  </conditionalFormatting>
  <conditionalFormatting sqref="C144">
    <cfRule type="cellIs" dxfId="154" priority="7" operator="equal">
      <formula>"High"</formula>
    </cfRule>
  </conditionalFormatting>
  <conditionalFormatting sqref="C145">
    <cfRule type="cellIs" dxfId="153" priority="6" operator="equal">
      <formula>"Info"</formula>
    </cfRule>
  </conditionalFormatting>
  <conditionalFormatting sqref="C146:C148">
    <cfRule type="cellIs" dxfId="152" priority="5" operator="equal">
      <formula>"Warning"</formula>
    </cfRule>
  </conditionalFormatting>
  <conditionalFormatting sqref="C149">
    <cfRule type="cellIs" dxfId="151" priority="1" operator="equal">
      <formula>"High"</formula>
    </cfRule>
  </conditionalFormatting>
  <conditionalFormatting sqref="C150">
    <cfRule type="cellIs" dxfId="150" priority="2" operator="equal">
      <formula>"Info"</formula>
    </cfRule>
  </conditionalFormatting>
  <conditionalFormatting sqref="C151">
    <cfRule type="cellIs" dxfId="149" priority="3" operator="equal">
      <formula>"Warning"</formula>
    </cfRule>
  </conditionalFormatting>
  <conditionalFormatting sqref="C152">
    <cfRule type="cellIs" dxfId="148" priority="4" operator="equal">
      <formula>"Secure"</formula>
    </cfRule>
  </conditionalFormatting>
  <conditionalFormatting sqref="D136">
    <cfRule type="cellIs" dxfId="147" priority="13" operator="equal">
      <formula>"Secure"</formula>
    </cfRule>
  </conditionalFormatting>
  <conditionalFormatting sqref="F20">
    <cfRule type="cellIs" dxfId="146" priority="217" operator="equal">
      <formula>"Signature"</formula>
    </cfRule>
  </conditionalFormatting>
  <conditionalFormatting sqref="F21">
    <cfRule type="cellIs" dxfId="145" priority="218" operator="equal">
      <formula>"Normal"</formula>
    </cfRule>
  </conditionalFormatting>
  <conditionalFormatting sqref="F22">
    <cfRule type="cellIs" dxfId="144" priority="216" operator="equal">
      <formula>"Dangerous"</formula>
    </cfRule>
  </conditionalFormatting>
  <conditionalFormatting sqref="F23">
    <cfRule type="cellIs" dxfId="143" priority="240" operator="equal">
      <formula>"Unknown"</formula>
    </cfRule>
  </conditionalFormatting>
  <conditionalFormatting sqref="G3:G16">
    <cfRule type="cellIs" dxfId="142" priority="99" operator="equal">
      <formula>"Dangerous"</formula>
    </cfRule>
    <cfRule type="cellIs" dxfId="141" priority="98" operator="equal">
      <formula>"Normal"</formula>
    </cfRule>
  </conditionalFormatting>
  <conditionalFormatting sqref="G10">
    <cfRule type="cellIs" dxfId="140" priority="110" operator="equal">
      <formula>"Unknown"</formula>
    </cfRule>
  </conditionalFormatting>
  <conditionalFormatting sqref="G16">
    <cfRule type="cellIs" dxfId="139" priority="96" operator="equal">
      <formula>"Signature"</formula>
    </cfRule>
    <cfRule type="cellIs" dxfId="138" priority="97" operator="equal">
      <formula>"Unknown"</formula>
    </cfRule>
  </conditionalFormatting>
  <conditionalFormatting sqref="G44:G69">
    <cfRule type="cellIs" dxfId="137" priority="232" operator="equal">
      <formula>"Warning"</formula>
    </cfRule>
    <cfRule type="cellIs" dxfId="136" priority="215" operator="equal">
      <formula>"Info"</formula>
    </cfRule>
    <cfRule type="cellIs" dxfId="135" priority="231" operator="equal">
      <formula>"High"</formula>
    </cfRule>
    <cfRule type="cellIs" dxfId="134" priority="233" operator="equal">
      <formula>"Normal"</formula>
    </cfRule>
  </conditionalFormatting>
  <conditionalFormatting sqref="I72">
    <cfRule type="cellIs" dxfId="133" priority="125" operator="equal">
      <formula>"Info"</formula>
    </cfRule>
    <cfRule type="cellIs" dxfId="132" priority="126" operator="equal">
      <formula>"High"</formula>
    </cfRule>
    <cfRule type="cellIs" dxfId="131" priority="128" operator="equal">
      <formula>"Normal"</formula>
    </cfRule>
    <cfRule type="cellIs" dxfId="130" priority="127" operator="equal">
      <formula>"Warning"</formula>
    </cfRule>
  </conditionalFormatting>
  <conditionalFormatting sqref="I113:I115 C113:C132 F113:F132">
    <cfRule type="cellIs" dxfId="129" priority="225" operator="equal">
      <formula>"OK"</formula>
    </cfRule>
  </conditionalFormatting>
  <conditionalFormatting sqref="K3:K5">
    <cfRule type="cellIs" dxfId="128" priority="219" operator="equal">
      <formula>"Signature"</formula>
    </cfRule>
    <cfRule type="cellIs" dxfId="127" priority="220" operator="equal">
      <formula>"Unknown"</formula>
    </cfRule>
  </conditionalFormatting>
  <conditionalFormatting sqref="K3:K16">
    <cfRule type="cellIs" dxfId="126" priority="65" operator="equal">
      <formula>"Dangerous"</formula>
    </cfRule>
    <cfRule type="cellIs" dxfId="125" priority="64" operator="equal">
      <formula>"Normal"</formula>
    </cfRule>
  </conditionalFormatting>
  <conditionalFormatting sqref="K10">
    <cfRule type="cellIs" dxfId="124" priority="87" operator="equal">
      <formula>"Unknown"</formula>
    </cfRule>
    <cfRule type="cellIs" dxfId="123" priority="86" operator="equal">
      <formula>"Signature"</formula>
    </cfRule>
  </conditionalFormatting>
  <conditionalFormatting sqref="K13">
    <cfRule type="cellIs" dxfId="122" priority="79" operator="equal">
      <formula>"Unknown"</formula>
    </cfRule>
    <cfRule type="cellIs" dxfId="121" priority="78" operator="equal">
      <formula>"Signature"</formula>
    </cfRule>
  </conditionalFormatting>
  <conditionalFormatting sqref="K15:K16">
    <cfRule type="cellIs" dxfId="120" priority="63" operator="equal">
      <formula>"Unknown"</formula>
    </cfRule>
    <cfRule type="cellIs" dxfId="119" priority="62" operator="equal">
      <formula>"Signature"</formula>
    </cfRule>
  </conditionalFormatting>
  <conditionalFormatting sqref="K44:K69">
    <cfRule type="cellIs" dxfId="118" priority="137" operator="equal">
      <formula>"Info"</formula>
    </cfRule>
    <cfRule type="cellIs" dxfId="117" priority="138" operator="equal">
      <formula>"High"</formula>
    </cfRule>
    <cfRule type="cellIs" dxfId="116" priority="139" operator="equal">
      <formula>"Warning"</formula>
    </cfRule>
    <cfRule type="cellIs" dxfId="115" priority="140" operator="equal">
      <formula>"Normal"</formula>
    </cfRule>
  </conditionalFormatting>
  <conditionalFormatting sqref="M43:M69">
    <cfRule type="cellIs" dxfId="114" priority="133" operator="equal">
      <formula>"Info"</formula>
    </cfRule>
    <cfRule type="cellIs" dxfId="113" priority="134" operator="equal">
      <formula>"High"</formula>
    </cfRule>
    <cfRule type="cellIs" dxfId="112" priority="135" operator="equal">
      <formula>"Warning"</formula>
    </cfRule>
    <cfRule type="cellIs" dxfId="111" priority="136" operator="equal">
      <formula>"Normal"</formula>
    </cfRule>
  </conditionalFormatting>
  <conditionalFormatting sqref="O3">
    <cfRule type="cellIs" dxfId="110" priority="66" operator="equal">
      <formula>"Signature"</formula>
    </cfRule>
  </conditionalFormatting>
  <conditionalFormatting sqref="O3:O10">
    <cfRule type="cellIs" dxfId="109" priority="37" operator="equal">
      <formula>"Unknown"</formula>
    </cfRule>
    <cfRule type="cellIs" dxfId="108" priority="39" operator="equal">
      <formula>"Dangerous"</formula>
    </cfRule>
    <cfRule type="cellIs" dxfId="107" priority="38" operator="equal">
      <formula>"Normal"</formula>
    </cfRule>
  </conditionalFormatting>
  <conditionalFormatting sqref="O5:O6">
    <cfRule type="cellIs" dxfId="106" priority="48" operator="equal">
      <formula>"Signature"</formula>
    </cfRule>
  </conditionalFormatting>
  <conditionalFormatting sqref="O8:O9">
    <cfRule type="cellIs" dxfId="105" priority="40" operator="equal">
      <formula>"Signature"</formula>
    </cfRule>
  </conditionalFormatting>
  <conditionalFormatting sqref="S44:S69">
    <cfRule type="cellIs" dxfId="104" priority="21" operator="equal">
      <formula>"Normal"</formula>
    </cfRule>
    <cfRule type="cellIs" dxfId="103" priority="20" operator="equal">
      <formula>"Warning"</formula>
    </cfRule>
    <cfRule type="cellIs" dxfId="102" priority="19" operator="equal">
      <formula>"High"</formula>
    </cfRule>
    <cfRule type="cellIs" dxfId="101" priority="18" operator="equal">
      <formula>"Info"</formula>
    </cfRule>
  </conditionalFormatting>
  <hyperlinks>
    <hyperlink ref="B20" r:id="rId1" xr:uid="{1F9ECC9E-355C-4A09-BDDF-73E2933196E1}"/>
    <hyperlink ref="B21" r:id="rId2" xr:uid="{A9CD4047-CA30-4E32-9750-66DC6700471A}"/>
  </hyperlinks>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370B2-E7F8-433B-9B84-8E93FE4D4389}">
  <dimension ref="A1:V142"/>
  <sheetViews>
    <sheetView topLeftCell="A116" workbookViewId="0">
      <selection activeCell="D120" sqref="D120"/>
    </sheetView>
  </sheetViews>
  <sheetFormatPr defaultColWidth="9.109375" defaultRowHeight="14.4" x14ac:dyDescent="0.3"/>
  <cols>
    <col min="1" max="1" width="24.109375" style="7" customWidth="1"/>
    <col min="2" max="2" width="57.33203125" style="7" customWidth="1"/>
    <col min="3" max="3" width="22" style="6" bestFit="1" customWidth="1"/>
    <col min="4" max="4" width="26.88671875" style="6" customWidth="1"/>
    <col min="5" max="5" width="21.6640625" style="7" customWidth="1"/>
    <col min="6" max="6" width="42.109375" style="7" customWidth="1"/>
    <col min="7" max="7" width="12.44140625" style="7" customWidth="1"/>
    <col min="8" max="8" width="19.109375" style="7" customWidth="1"/>
    <col min="9" max="9" width="31.109375" style="7" customWidth="1"/>
    <col min="10" max="10" width="34" style="7" customWidth="1"/>
    <col min="11" max="11" width="23.44140625" style="7" customWidth="1"/>
    <col min="12" max="12" width="35.33203125" style="7" customWidth="1"/>
    <col min="13" max="13" width="45.33203125" style="7" customWidth="1"/>
    <col min="14" max="14" width="23.44140625" style="7" customWidth="1"/>
    <col min="15" max="15" width="18.33203125" style="7" customWidth="1"/>
    <col min="16" max="16" width="44.5546875" style="7" bestFit="1" customWidth="1"/>
    <col min="17" max="17" width="30.33203125" style="7" customWidth="1"/>
    <col min="18" max="18" width="23.88671875" style="7" customWidth="1"/>
    <col min="19" max="19" width="12.6640625" style="7" customWidth="1"/>
    <col min="20" max="21" width="9.109375" style="7"/>
    <col min="22" max="22" width="14.6640625" style="7" customWidth="1"/>
    <col min="23" max="16384" width="9.109375" style="7"/>
  </cols>
  <sheetData>
    <row r="1" spans="1:21" s="6" customFormat="1" ht="30" customHeight="1" x14ac:dyDescent="0.3">
      <c r="A1" s="101" t="s">
        <v>962</v>
      </c>
      <c r="B1" s="42"/>
      <c r="C1" s="21" t="s">
        <v>963</v>
      </c>
      <c r="D1" s="11" t="s">
        <v>964</v>
      </c>
      <c r="F1" s="27" t="s">
        <v>27</v>
      </c>
      <c r="G1" s="28"/>
      <c r="H1" s="28"/>
      <c r="I1" s="28"/>
      <c r="J1" s="28"/>
      <c r="K1" s="28"/>
      <c r="L1" s="28"/>
      <c r="M1" s="29"/>
      <c r="N1" s="7"/>
      <c r="O1" s="7"/>
      <c r="P1" s="7"/>
      <c r="Q1" s="7"/>
      <c r="R1" s="7"/>
      <c r="S1" s="7"/>
      <c r="T1" s="7"/>
      <c r="U1" s="7"/>
    </row>
    <row r="2" spans="1:21" ht="15.6" x14ac:dyDescent="0.3">
      <c r="A2" s="8" t="s">
        <v>966</v>
      </c>
      <c r="B2" s="7" t="s">
        <v>1377</v>
      </c>
      <c r="C2" s="165" t="s">
        <v>967</v>
      </c>
      <c r="D2" s="165" t="s">
        <v>1232</v>
      </c>
      <c r="F2" s="41" t="s">
        <v>17</v>
      </c>
      <c r="G2" s="41" t="s">
        <v>18</v>
      </c>
      <c r="H2" s="41" t="s">
        <v>19</v>
      </c>
      <c r="I2" s="41" t="s">
        <v>20</v>
      </c>
      <c r="J2" s="41" t="s">
        <v>17</v>
      </c>
      <c r="K2" s="41" t="s">
        <v>18</v>
      </c>
      <c r="L2" s="41" t="s">
        <v>19</v>
      </c>
      <c r="M2" s="41" t="s">
        <v>20</v>
      </c>
      <c r="O2" s="27" t="s">
        <v>1021</v>
      </c>
      <c r="P2" s="29"/>
    </row>
    <row r="3" spans="1:21" ht="86.4" x14ac:dyDescent="0.3">
      <c r="A3" s="8" t="s">
        <v>970</v>
      </c>
      <c r="B3" s="9" t="s">
        <v>1378</v>
      </c>
      <c r="C3" s="165"/>
      <c r="D3" s="165"/>
      <c r="F3" s="8" t="s">
        <v>107</v>
      </c>
      <c r="G3" s="9" t="s">
        <v>44</v>
      </c>
      <c r="H3" s="9" t="s">
        <v>108</v>
      </c>
      <c r="I3" s="16" t="s">
        <v>109</v>
      </c>
      <c r="J3" s="8" t="s">
        <v>67</v>
      </c>
      <c r="K3" s="9" t="s">
        <v>44</v>
      </c>
      <c r="L3" s="9" t="s">
        <v>68</v>
      </c>
      <c r="M3" s="16" t="s">
        <v>69</v>
      </c>
      <c r="O3" s="65" t="s">
        <v>1060</v>
      </c>
      <c r="P3" s="65" t="b">
        <v>1</v>
      </c>
    </row>
    <row r="4" spans="1:21" ht="28.8" x14ac:dyDescent="0.3">
      <c r="A4" s="8" t="s">
        <v>972</v>
      </c>
      <c r="B4" s="9" t="s">
        <v>1379</v>
      </c>
      <c r="C4" s="165"/>
      <c r="D4" s="165"/>
      <c r="F4" s="8" t="s">
        <v>33</v>
      </c>
      <c r="G4" s="9" t="s">
        <v>23</v>
      </c>
      <c r="H4" s="9" t="s">
        <v>34</v>
      </c>
      <c r="I4" s="16" t="s">
        <v>35</v>
      </c>
      <c r="J4" s="8" t="s">
        <v>100</v>
      </c>
      <c r="K4" s="9" t="s">
        <v>23</v>
      </c>
      <c r="L4" s="9" t="s">
        <v>101</v>
      </c>
      <c r="M4" s="16" t="s">
        <v>102</v>
      </c>
      <c r="O4" s="9" t="s">
        <v>1065</v>
      </c>
      <c r="P4" s="9" t="b">
        <v>1</v>
      </c>
    </row>
    <row r="5" spans="1:21" ht="28.8" x14ac:dyDescent="0.3">
      <c r="A5" s="8" t="s">
        <v>975</v>
      </c>
      <c r="B5" s="9" t="s">
        <v>1380</v>
      </c>
      <c r="C5" s="165"/>
      <c r="D5" s="165"/>
      <c r="F5" s="8" t="s">
        <v>110</v>
      </c>
      <c r="G5" s="9" t="s">
        <v>23</v>
      </c>
      <c r="H5" s="9" t="s">
        <v>111</v>
      </c>
      <c r="I5" s="16" t="s">
        <v>112</v>
      </c>
      <c r="J5" s="8" t="s">
        <v>41</v>
      </c>
      <c r="K5" s="9" t="s">
        <v>23</v>
      </c>
      <c r="L5" s="9" t="s">
        <v>42</v>
      </c>
      <c r="M5" s="16" t="s">
        <v>43</v>
      </c>
      <c r="O5" s="9" t="s">
        <v>1070</v>
      </c>
      <c r="P5" s="9" t="b">
        <v>1</v>
      </c>
    </row>
    <row r="6" spans="1:21" ht="28.8" x14ac:dyDescent="0.3">
      <c r="A6" s="8" t="s">
        <v>978</v>
      </c>
      <c r="B6" s="9" t="s">
        <v>1381</v>
      </c>
      <c r="C6" s="165"/>
      <c r="D6" s="165"/>
      <c r="F6" s="8" t="s">
        <v>114</v>
      </c>
      <c r="G6" s="9" t="s">
        <v>23</v>
      </c>
      <c r="H6" s="9" t="s">
        <v>115</v>
      </c>
      <c r="I6" s="16" t="s">
        <v>116</v>
      </c>
      <c r="J6" s="8" t="s">
        <v>159</v>
      </c>
      <c r="K6" s="9" t="s">
        <v>44</v>
      </c>
      <c r="L6" s="9" t="s">
        <v>160</v>
      </c>
      <c r="M6" s="16" t="s">
        <v>161</v>
      </c>
      <c r="O6" s="9" t="s">
        <v>1073</v>
      </c>
      <c r="P6" s="9" t="b">
        <v>0</v>
      </c>
    </row>
    <row r="7" spans="1:21" ht="28.8" x14ac:dyDescent="0.3">
      <c r="A7" s="15" t="s">
        <v>980</v>
      </c>
      <c r="B7" s="11"/>
      <c r="C7" s="165"/>
      <c r="D7" s="165"/>
      <c r="F7" s="8" t="s">
        <v>123</v>
      </c>
      <c r="G7" s="9" t="s">
        <v>23</v>
      </c>
      <c r="H7" s="9" t="s">
        <v>124</v>
      </c>
      <c r="I7" s="16" t="s">
        <v>125</v>
      </c>
      <c r="J7" s="8" t="s">
        <v>165</v>
      </c>
      <c r="K7" s="9" t="s">
        <v>23</v>
      </c>
      <c r="L7" s="9" t="s">
        <v>166</v>
      </c>
      <c r="M7" s="16" t="s">
        <v>167</v>
      </c>
      <c r="O7" s="9" t="s">
        <v>1077</v>
      </c>
      <c r="P7" s="9" t="s">
        <v>1382</v>
      </c>
    </row>
    <row r="8" spans="1:21" ht="57.6" x14ac:dyDescent="0.3">
      <c r="A8" s="8" t="s">
        <v>0</v>
      </c>
      <c r="B8" s="9" t="s">
        <v>242</v>
      </c>
      <c r="C8" s="165"/>
      <c r="D8" s="165"/>
      <c r="F8" s="8" t="s">
        <v>86</v>
      </c>
      <c r="G8" s="9" t="s">
        <v>23</v>
      </c>
      <c r="H8" s="9" t="s">
        <v>87</v>
      </c>
      <c r="I8" s="16" t="s">
        <v>88</v>
      </c>
      <c r="J8" s="100" t="s">
        <v>103</v>
      </c>
      <c r="K8" s="9" t="s">
        <v>23</v>
      </c>
      <c r="L8" s="9" t="s">
        <v>104</v>
      </c>
      <c r="M8" s="16" t="s">
        <v>105</v>
      </c>
      <c r="O8" s="9" t="s">
        <v>1080</v>
      </c>
      <c r="P8" s="9" t="s">
        <v>1081</v>
      </c>
    </row>
    <row r="9" spans="1:21" ht="28.8" x14ac:dyDescent="0.3">
      <c r="A9" s="8" t="s">
        <v>1</v>
      </c>
      <c r="B9" s="9" t="s">
        <v>1383</v>
      </c>
      <c r="C9" s="165"/>
      <c r="D9" s="165"/>
      <c r="F9" s="8" t="s">
        <v>89</v>
      </c>
      <c r="G9" s="9" t="s">
        <v>44</v>
      </c>
      <c r="H9" s="9" t="s">
        <v>90</v>
      </c>
      <c r="I9" s="16" t="s">
        <v>91</v>
      </c>
      <c r="J9" s="8" t="s">
        <v>206</v>
      </c>
      <c r="K9" s="9" t="s">
        <v>44</v>
      </c>
      <c r="L9" s="9" t="s">
        <v>179</v>
      </c>
      <c r="M9" s="16" t="s">
        <v>180</v>
      </c>
      <c r="O9" s="9" t="s">
        <v>1083</v>
      </c>
      <c r="P9" s="141" t="s">
        <v>1384</v>
      </c>
    </row>
    <row r="10" spans="1:21" ht="28.8" x14ac:dyDescent="0.3">
      <c r="A10" s="8" t="s">
        <v>985</v>
      </c>
      <c r="B10" s="9" t="s">
        <v>1385</v>
      </c>
      <c r="C10" s="165"/>
      <c r="D10" s="165"/>
      <c r="F10" s="8" t="s">
        <v>38</v>
      </c>
      <c r="G10" s="9" t="s">
        <v>23</v>
      </c>
      <c r="H10" s="9" t="s">
        <v>39</v>
      </c>
      <c r="I10" s="16" t="s">
        <v>40</v>
      </c>
      <c r="J10" s="8" t="s">
        <v>28</v>
      </c>
      <c r="K10" s="40" t="s">
        <v>29</v>
      </c>
      <c r="L10" s="9" t="s">
        <v>30</v>
      </c>
      <c r="M10" s="16" t="s">
        <v>31</v>
      </c>
      <c r="O10" s="9" t="s">
        <v>1089</v>
      </c>
      <c r="P10" s="141" t="s">
        <v>1386</v>
      </c>
    </row>
    <row r="11" spans="1:21" ht="57.6" x14ac:dyDescent="0.3">
      <c r="A11" s="8" t="s">
        <v>986</v>
      </c>
      <c r="B11" s="9" t="s">
        <v>1387</v>
      </c>
      <c r="C11" s="165"/>
      <c r="D11" s="165"/>
      <c r="F11" s="8" t="s">
        <v>52</v>
      </c>
      <c r="G11" s="9" t="s">
        <v>44</v>
      </c>
      <c r="H11" s="9" t="s">
        <v>53</v>
      </c>
      <c r="I11" s="16" t="s">
        <v>54</v>
      </c>
      <c r="O11" s="9" t="s">
        <v>1022</v>
      </c>
      <c r="P11" s="9" t="s">
        <v>1382</v>
      </c>
    </row>
    <row r="12" spans="1:21" ht="57.6" x14ac:dyDescent="0.3">
      <c r="A12" s="8" t="s">
        <v>988</v>
      </c>
      <c r="B12" s="9" t="s">
        <v>1388</v>
      </c>
      <c r="C12" s="165"/>
      <c r="D12" s="165"/>
      <c r="F12" s="8" t="s">
        <v>117</v>
      </c>
      <c r="G12" s="9" t="s">
        <v>23</v>
      </c>
      <c r="H12" s="9" t="s">
        <v>118</v>
      </c>
      <c r="I12" s="16" t="s">
        <v>119</v>
      </c>
      <c r="O12" s="9" t="s">
        <v>1091</v>
      </c>
      <c r="P12" s="142" t="s">
        <v>1389</v>
      </c>
    </row>
    <row r="13" spans="1:21" ht="28.8" x14ac:dyDescent="0.3">
      <c r="A13" s="8" t="s">
        <v>990</v>
      </c>
      <c r="B13" s="9">
        <v>36951240</v>
      </c>
      <c r="C13" s="165"/>
      <c r="D13" s="165"/>
      <c r="F13" s="8" t="s">
        <v>150</v>
      </c>
      <c r="G13" s="9" t="s">
        <v>44</v>
      </c>
      <c r="H13" s="9" t="s">
        <v>151</v>
      </c>
      <c r="I13" s="47" t="s">
        <v>152</v>
      </c>
      <c r="O13" s="9" t="s">
        <v>1094</v>
      </c>
      <c r="P13" s="9" t="s">
        <v>1097</v>
      </c>
    </row>
    <row r="14" spans="1:21" ht="86.4" x14ac:dyDescent="0.3">
      <c r="A14" s="10" t="s">
        <v>991</v>
      </c>
      <c r="B14" s="11"/>
      <c r="C14" s="11" t="s">
        <v>992</v>
      </c>
      <c r="D14" s="11" t="s">
        <v>993</v>
      </c>
      <c r="F14" s="8" t="s">
        <v>82</v>
      </c>
      <c r="G14" s="9" t="s">
        <v>23</v>
      </c>
      <c r="H14" s="9" t="s">
        <v>98</v>
      </c>
      <c r="I14" s="16" t="s">
        <v>99</v>
      </c>
      <c r="O14" s="9" t="s">
        <v>1095</v>
      </c>
      <c r="P14" s="9" t="s">
        <v>1390</v>
      </c>
    </row>
    <row r="15" spans="1:21" ht="28.8" x14ac:dyDescent="0.3">
      <c r="A15" s="8" t="s">
        <v>288</v>
      </c>
      <c r="B15" s="9" t="s">
        <v>242</v>
      </c>
      <c r="C15" s="165">
        <v>4.4386435000000004</v>
      </c>
      <c r="D15" s="165" t="s">
        <v>1391</v>
      </c>
      <c r="F15" s="8" t="s">
        <v>153</v>
      </c>
      <c r="G15" s="9" t="s">
        <v>44</v>
      </c>
      <c r="H15" s="38" t="s">
        <v>154</v>
      </c>
      <c r="I15" s="16" t="s">
        <v>155</v>
      </c>
      <c r="O15" s="9" t="s">
        <v>1097</v>
      </c>
      <c r="P15" s="141" t="s">
        <v>1392</v>
      </c>
    </row>
    <row r="16" spans="1:21" ht="57.6" x14ac:dyDescent="0.3">
      <c r="A16" s="8" t="s">
        <v>996</v>
      </c>
      <c r="B16" s="9" t="s">
        <v>1383</v>
      </c>
      <c r="C16" s="165"/>
      <c r="D16" s="165"/>
      <c r="F16" s="8" t="s">
        <v>219</v>
      </c>
      <c r="G16" s="9" t="s">
        <v>44</v>
      </c>
      <c r="H16" s="9" t="s">
        <v>220</v>
      </c>
      <c r="I16" s="53" t="s">
        <v>221</v>
      </c>
      <c r="O16" s="9" t="s">
        <v>1100</v>
      </c>
      <c r="P16" s="9" t="s">
        <v>1393</v>
      </c>
    </row>
    <row r="17" spans="1:16" ht="43.2" x14ac:dyDescent="0.3">
      <c r="A17" s="8" t="s">
        <v>5</v>
      </c>
      <c r="B17" s="7" t="s">
        <v>1394</v>
      </c>
      <c r="C17" s="165"/>
      <c r="D17" s="165"/>
      <c r="O17" s="9" t="s">
        <v>1102</v>
      </c>
      <c r="P17" s="9" t="s">
        <v>1395</v>
      </c>
    </row>
    <row r="18" spans="1:16" x14ac:dyDescent="0.3">
      <c r="A18" s="8" t="s">
        <v>3</v>
      </c>
      <c r="B18" s="12" t="s">
        <v>998</v>
      </c>
      <c r="C18" s="165"/>
      <c r="D18" s="165"/>
      <c r="O18" s="9" t="s">
        <v>1105</v>
      </c>
      <c r="P18" s="9" t="s">
        <v>1106</v>
      </c>
    </row>
    <row r="19" spans="1:16" x14ac:dyDescent="0.3">
      <c r="A19" s="8" t="s">
        <v>1000</v>
      </c>
      <c r="B19" s="9" t="s">
        <v>1140</v>
      </c>
      <c r="C19" s="165"/>
      <c r="D19" s="165"/>
      <c r="F19" s="42" t="s">
        <v>18</v>
      </c>
      <c r="G19" s="42" t="s">
        <v>32</v>
      </c>
      <c r="I19" s="147" t="s">
        <v>999</v>
      </c>
      <c r="J19" s="147"/>
      <c r="O19" s="9" t="s">
        <v>1108</v>
      </c>
      <c r="P19" s="9">
        <v>2048</v>
      </c>
    </row>
    <row r="20" spans="1:16" ht="28.8" x14ac:dyDescent="0.3">
      <c r="A20" s="8" t="s">
        <v>1004</v>
      </c>
      <c r="B20" s="44" t="s">
        <v>1396</v>
      </c>
      <c r="C20" s="165"/>
      <c r="D20" s="165"/>
      <c r="F20" s="9" t="s">
        <v>37</v>
      </c>
      <c r="G20" s="9">
        <f>SUM(COUNTIF(G3:G16,"Signature"),COUNTIF(K3:K10,"Signature"))</f>
        <v>0</v>
      </c>
      <c r="I20" s="89" t="s">
        <v>18</v>
      </c>
      <c r="J20" s="89" t="s">
        <v>32</v>
      </c>
      <c r="O20" s="33" t="s">
        <v>1110</v>
      </c>
      <c r="P20" s="33" t="s">
        <v>1397</v>
      </c>
    </row>
    <row r="21" spans="1:16" ht="28.8" x14ac:dyDescent="0.3">
      <c r="A21" s="8" t="s">
        <v>1008</v>
      </c>
      <c r="B21" s="45" t="s">
        <v>1398</v>
      </c>
      <c r="C21" s="165"/>
      <c r="D21" s="165"/>
      <c r="F21" s="3" t="s">
        <v>23</v>
      </c>
      <c r="G21" s="3">
        <f>SUM(COUNTIF(G3:G16,"Normal"),COUNTIF(K3:K10,"Normal"))</f>
        <v>12</v>
      </c>
      <c r="I21" s="38" t="s">
        <v>307</v>
      </c>
      <c r="J21" s="9">
        <f>COUNTIF(F28:F30,"Secure")</f>
        <v>1</v>
      </c>
      <c r="O21" s="38" t="s">
        <v>1112</v>
      </c>
      <c r="P21" s="40"/>
    </row>
    <row r="22" spans="1:16" x14ac:dyDescent="0.3">
      <c r="A22" s="8" t="s">
        <v>4</v>
      </c>
      <c r="B22" s="14">
        <v>42320</v>
      </c>
      <c r="C22" s="165"/>
      <c r="D22" s="165"/>
      <c r="F22" s="3" t="s">
        <v>44</v>
      </c>
      <c r="G22" s="3">
        <f>SUM(COUNTIF(G3:G16,"Dangerous"),COUNTIF(K3:K10,"Dangerous"))</f>
        <v>9</v>
      </c>
      <c r="I22" s="75" t="s">
        <v>291</v>
      </c>
      <c r="J22" s="75">
        <f>COUNTIF(F28:F30,"Warning")</f>
        <v>1</v>
      </c>
    </row>
    <row r="23" spans="1:16" ht="43.2" x14ac:dyDescent="0.3">
      <c r="A23" s="8" t="s">
        <v>1013</v>
      </c>
      <c r="B23" s="14" t="s">
        <v>1399</v>
      </c>
      <c r="C23" s="165"/>
      <c r="D23" s="165"/>
      <c r="F23" s="9" t="s">
        <v>29</v>
      </c>
      <c r="G23" s="3">
        <f>SUM(COUNTIF(G3:G16,"Unknown"),COUNTIF(K3:K10,"Unknown"))</f>
        <v>1</v>
      </c>
      <c r="I23" s="3" t="s">
        <v>299</v>
      </c>
      <c r="J23" s="3">
        <f>COUNTIF(F28:F30,"High")</f>
        <v>1</v>
      </c>
    </row>
    <row r="24" spans="1:16" x14ac:dyDescent="0.3">
      <c r="C24" s="7"/>
      <c r="D24" s="7"/>
      <c r="F24" s="43" t="s">
        <v>45</v>
      </c>
      <c r="G24" s="9">
        <f>SUM(G20:G23)</f>
        <v>22</v>
      </c>
      <c r="I24" s="43" t="s">
        <v>45</v>
      </c>
      <c r="J24" s="9">
        <f>SUM(J21:J23)</f>
        <v>3</v>
      </c>
    </row>
    <row r="25" spans="1:16" ht="15.6" x14ac:dyDescent="0.3">
      <c r="A25" s="27" t="s">
        <v>1015</v>
      </c>
      <c r="B25" s="29"/>
      <c r="C25" s="7"/>
      <c r="D25" s="7"/>
      <c r="F25" s="48"/>
    </row>
    <row r="26" spans="1:16" ht="15.6" x14ac:dyDescent="0.3">
      <c r="A26" s="41" t="s">
        <v>1016</v>
      </c>
      <c r="B26" s="41" t="s">
        <v>1017</v>
      </c>
      <c r="C26" s="7"/>
      <c r="D26" s="20" t="s">
        <v>999</v>
      </c>
      <c r="E26" s="63"/>
      <c r="F26" s="63"/>
      <c r="G26" s="172"/>
      <c r="H26" s="173"/>
    </row>
    <row r="27" spans="1:16" ht="43.2" x14ac:dyDescent="0.3">
      <c r="A27" s="9" t="s">
        <v>1400</v>
      </c>
      <c r="B27" s="102" t="s">
        <v>1401</v>
      </c>
      <c r="C27" s="7"/>
      <c r="D27" s="18" t="s">
        <v>15</v>
      </c>
      <c r="E27" s="18" t="s">
        <v>1003</v>
      </c>
      <c r="F27" s="64" t="s">
        <v>289</v>
      </c>
      <c r="G27" s="177" t="s">
        <v>20</v>
      </c>
      <c r="H27" s="177"/>
    </row>
    <row r="28" spans="1:16" ht="43.2" x14ac:dyDescent="0.3">
      <c r="A28" s="9" t="s">
        <v>1402</v>
      </c>
      <c r="B28" s="76" t="s">
        <v>1403</v>
      </c>
      <c r="C28" s="7"/>
      <c r="D28" s="9">
        <v>1</v>
      </c>
      <c r="E28" s="9" t="s">
        <v>1006</v>
      </c>
      <c r="F28" s="38" t="s">
        <v>299</v>
      </c>
      <c r="G28" s="165" t="s">
        <v>1257</v>
      </c>
      <c r="H28" s="165"/>
    </row>
    <row r="29" spans="1:16" ht="57.6" x14ac:dyDescent="0.3">
      <c r="A29" s="9" t="s">
        <v>1404</v>
      </c>
      <c r="B29" s="76" t="s">
        <v>1405</v>
      </c>
      <c r="C29" s="7"/>
      <c r="D29" s="9">
        <v>2</v>
      </c>
      <c r="E29" s="9" t="s">
        <v>1006</v>
      </c>
      <c r="F29" s="38" t="s">
        <v>291</v>
      </c>
      <c r="G29" s="165" t="s">
        <v>1260</v>
      </c>
      <c r="H29" s="165"/>
    </row>
    <row r="30" spans="1:16" ht="28.8" x14ac:dyDescent="0.3">
      <c r="B30" s="93"/>
      <c r="C30" s="7"/>
      <c r="D30" s="9">
        <v>3</v>
      </c>
      <c r="E30" s="9" t="s">
        <v>1263</v>
      </c>
      <c r="F30" s="38" t="s">
        <v>307</v>
      </c>
      <c r="G30" s="165" t="s">
        <v>1264</v>
      </c>
      <c r="H30" s="165"/>
    </row>
    <row r="31" spans="1:16" x14ac:dyDescent="0.3">
      <c r="C31" s="7"/>
      <c r="D31" s="7"/>
      <c r="F31" s="48"/>
    </row>
    <row r="32" spans="1:16" s="31" customFormat="1" ht="21" x14ac:dyDescent="0.3">
      <c r="A32" s="30" t="s">
        <v>1020</v>
      </c>
    </row>
    <row r="33" spans="1:10" ht="15.6" x14ac:dyDescent="0.3">
      <c r="A33" s="27" t="s">
        <v>1021</v>
      </c>
      <c r="B33" s="23"/>
      <c r="C33" s="24"/>
      <c r="D33" s="7"/>
      <c r="E33" s="56" t="s">
        <v>346</v>
      </c>
      <c r="F33" s="57"/>
      <c r="G33" s="57"/>
      <c r="H33" s="57"/>
      <c r="I33" s="57"/>
      <c r="J33" s="58"/>
    </row>
    <row r="34" spans="1:10" ht="30.75" customHeight="1" x14ac:dyDescent="0.3">
      <c r="A34" s="32" t="s">
        <v>1022</v>
      </c>
      <c r="B34" s="175" t="s">
        <v>1382</v>
      </c>
      <c r="C34" s="176"/>
      <c r="D34" s="7"/>
      <c r="E34" s="19" t="s">
        <v>15</v>
      </c>
      <c r="F34" s="61" t="s">
        <v>301</v>
      </c>
      <c r="G34" s="19" t="s">
        <v>289</v>
      </c>
      <c r="H34" s="157" t="s">
        <v>20</v>
      </c>
      <c r="I34" s="157"/>
      <c r="J34" s="157"/>
    </row>
    <row r="35" spans="1:10" ht="43.2" x14ac:dyDescent="0.3">
      <c r="A35" s="27" t="s">
        <v>293</v>
      </c>
      <c r="B35" s="25"/>
      <c r="C35" s="26"/>
      <c r="D35" s="7"/>
      <c r="E35" s="38">
        <v>1</v>
      </c>
      <c r="F35" s="34" t="s">
        <v>355</v>
      </c>
      <c r="G35" s="40" t="s">
        <v>299</v>
      </c>
      <c r="H35" s="164" t="s">
        <v>345</v>
      </c>
      <c r="I35" s="164"/>
      <c r="J35" s="164"/>
    </row>
    <row r="36" spans="1:10" ht="43.2" x14ac:dyDescent="0.3">
      <c r="A36" s="61" t="s">
        <v>288</v>
      </c>
      <c r="B36" s="61" t="s">
        <v>20</v>
      </c>
      <c r="C36" s="61" t="s">
        <v>289</v>
      </c>
      <c r="E36" s="38">
        <v>2</v>
      </c>
      <c r="F36" s="34" t="s">
        <v>523</v>
      </c>
      <c r="G36" s="40" t="s">
        <v>19</v>
      </c>
      <c r="H36" s="167" t="s">
        <v>404</v>
      </c>
      <c r="I36" s="167"/>
      <c r="J36" s="167"/>
    </row>
    <row r="37" spans="1:10" ht="57.6" x14ac:dyDescent="0.3">
      <c r="A37" s="34" t="s">
        <v>290</v>
      </c>
      <c r="B37" s="34" t="s">
        <v>292</v>
      </c>
      <c r="C37" s="9" t="s">
        <v>291</v>
      </c>
      <c r="E37" s="38">
        <v>3</v>
      </c>
      <c r="F37" s="34" t="s">
        <v>526</v>
      </c>
      <c r="G37" s="40" t="s">
        <v>291</v>
      </c>
      <c r="H37" s="167" t="s">
        <v>348</v>
      </c>
      <c r="I37" s="167"/>
      <c r="J37" s="167"/>
    </row>
    <row r="38" spans="1:10" ht="72" x14ac:dyDescent="0.3">
      <c r="A38" s="34" t="s">
        <v>294</v>
      </c>
      <c r="B38" s="34" t="s">
        <v>295</v>
      </c>
      <c r="C38" s="9" t="s">
        <v>291</v>
      </c>
      <c r="E38" s="38">
        <v>4</v>
      </c>
      <c r="F38" s="76" t="s">
        <v>678</v>
      </c>
      <c r="G38" s="40" t="s">
        <v>291</v>
      </c>
      <c r="H38" s="167" t="s">
        <v>668</v>
      </c>
      <c r="I38" s="167"/>
      <c r="J38" s="167"/>
    </row>
    <row r="39" spans="1:10" ht="57.75" customHeight="1" x14ac:dyDescent="0.3">
      <c r="A39" s="34" t="s">
        <v>296</v>
      </c>
      <c r="B39" s="68" t="s">
        <v>297</v>
      </c>
      <c r="C39" s="9" t="s">
        <v>19</v>
      </c>
      <c r="E39" s="38">
        <v>5</v>
      </c>
      <c r="F39" s="76" t="s">
        <v>679</v>
      </c>
      <c r="G39" s="40" t="s">
        <v>291</v>
      </c>
      <c r="H39" s="205" t="s">
        <v>384</v>
      </c>
      <c r="I39" s="206"/>
      <c r="J39" s="199"/>
    </row>
    <row r="40" spans="1:10" ht="72" x14ac:dyDescent="0.3">
      <c r="B40" s="55"/>
      <c r="C40" s="7"/>
      <c r="E40" s="38">
        <v>6</v>
      </c>
      <c r="F40" s="76" t="s">
        <v>680</v>
      </c>
      <c r="G40" s="40" t="s">
        <v>291</v>
      </c>
      <c r="H40" s="205" t="s">
        <v>384</v>
      </c>
      <c r="I40" s="206"/>
      <c r="J40" s="199"/>
    </row>
    <row r="41" spans="1:10" ht="43.2" x14ac:dyDescent="0.3">
      <c r="A41" s="35" t="s">
        <v>293</v>
      </c>
      <c r="B41" s="29"/>
      <c r="C41" s="42" t="s">
        <v>346</v>
      </c>
      <c r="D41" s="42"/>
      <c r="E41" s="38">
        <v>7</v>
      </c>
      <c r="F41" s="34" t="s">
        <v>681</v>
      </c>
      <c r="G41" s="40" t="s">
        <v>291</v>
      </c>
      <c r="H41" s="167" t="s">
        <v>520</v>
      </c>
      <c r="I41" s="167"/>
      <c r="J41" s="167"/>
    </row>
    <row r="42" spans="1:10" ht="57.6" x14ac:dyDescent="0.3">
      <c r="A42" s="18" t="s">
        <v>18</v>
      </c>
      <c r="B42" s="18" t="s">
        <v>32</v>
      </c>
      <c r="C42" s="18" t="s">
        <v>18</v>
      </c>
      <c r="D42" s="18" t="s">
        <v>32</v>
      </c>
      <c r="E42" s="38">
        <v>8</v>
      </c>
      <c r="F42" s="76" t="s">
        <v>682</v>
      </c>
      <c r="G42" s="40" t="s">
        <v>291</v>
      </c>
      <c r="H42" s="205" t="s">
        <v>384</v>
      </c>
      <c r="I42" s="206"/>
      <c r="J42" s="199"/>
    </row>
    <row r="43" spans="1:10" ht="57.6" x14ac:dyDescent="0.3">
      <c r="A43" s="3" t="s">
        <v>19</v>
      </c>
      <c r="B43" s="3">
        <f>COUNTIF(C37:C39,"Info")</f>
        <v>1</v>
      </c>
      <c r="C43" s="3" t="s">
        <v>19</v>
      </c>
      <c r="D43" s="3">
        <f>SUM(COUNTIF(G35:G55,"Info"))</f>
        <v>1</v>
      </c>
      <c r="E43" s="38">
        <v>9</v>
      </c>
      <c r="F43" s="76" t="s">
        <v>683</v>
      </c>
      <c r="G43" s="40" t="s">
        <v>291</v>
      </c>
      <c r="H43" s="167" t="s">
        <v>668</v>
      </c>
      <c r="I43" s="167"/>
      <c r="J43" s="167"/>
    </row>
    <row r="44" spans="1:10" ht="57.6" x14ac:dyDescent="0.3">
      <c r="A44" s="3" t="s">
        <v>291</v>
      </c>
      <c r="B44" s="3">
        <f>COUNTIF(C37:C39,"Warning")</f>
        <v>2</v>
      </c>
      <c r="C44" s="3" t="s">
        <v>291</v>
      </c>
      <c r="D44" s="3">
        <f>SUM(COUNTIF(G35:G55,"Warning"))</f>
        <v>19</v>
      </c>
      <c r="E44" s="38">
        <v>10</v>
      </c>
      <c r="F44" s="76" t="s">
        <v>684</v>
      </c>
      <c r="G44" s="40" t="s">
        <v>291</v>
      </c>
      <c r="H44" s="167" t="s">
        <v>418</v>
      </c>
      <c r="I44" s="167"/>
      <c r="J44" s="167"/>
    </row>
    <row r="45" spans="1:10" ht="72" x14ac:dyDescent="0.3">
      <c r="A45" s="9" t="s">
        <v>299</v>
      </c>
      <c r="B45" s="3">
        <f>COUNTIF(C37:C39,"High")</f>
        <v>0</v>
      </c>
      <c r="C45" s="9" t="s">
        <v>299</v>
      </c>
      <c r="D45" s="3">
        <f>SUM(COUNTIF(G35:G55,"High"))</f>
        <v>1</v>
      </c>
      <c r="E45" s="38">
        <v>11</v>
      </c>
      <c r="F45" s="76" t="s">
        <v>685</v>
      </c>
      <c r="G45" s="40" t="s">
        <v>291</v>
      </c>
      <c r="H45" s="167" t="s">
        <v>359</v>
      </c>
      <c r="I45" s="167"/>
      <c r="J45" s="167"/>
    </row>
    <row r="46" spans="1:10" ht="72" x14ac:dyDescent="0.3">
      <c r="A46" s="43" t="s">
        <v>45</v>
      </c>
      <c r="B46" s="9">
        <f>SUM(B43:B45)</f>
        <v>3</v>
      </c>
      <c r="C46" s="43" t="s">
        <v>45</v>
      </c>
      <c r="D46" s="9">
        <f>SUM(D43:D45)</f>
        <v>21</v>
      </c>
      <c r="E46" s="38">
        <v>12</v>
      </c>
      <c r="F46" s="76" t="s">
        <v>686</v>
      </c>
      <c r="G46" s="40" t="s">
        <v>291</v>
      </c>
      <c r="H46" s="167" t="s">
        <v>418</v>
      </c>
      <c r="I46" s="167"/>
      <c r="J46" s="167"/>
    </row>
    <row r="47" spans="1:10" ht="57.6" x14ac:dyDescent="0.3">
      <c r="A47" s="6"/>
      <c r="B47" s="6"/>
      <c r="E47" s="38">
        <v>13</v>
      </c>
      <c r="F47" s="76" t="s">
        <v>687</v>
      </c>
      <c r="G47" s="40" t="s">
        <v>291</v>
      </c>
      <c r="H47" s="167" t="s">
        <v>359</v>
      </c>
      <c r="I47" s="167"/>
      <c r="J47" s="167"/>
    </row>
    <row r="48" spans="1:10" ht="57.6" x14ac:dyDescent="0.3">
      <c r="A48" s="6"/>
      <c r="B48" s="6"/>
      <c r="E48" s="38">
        <v>14</v>
      </c>
      <c r="F48" s="76" t="s">
        <v>688</v>
      </c>
      <c r="G48" s="40" t="s">
        <v>291</v>
      </c>
      <c r="H48" s="167" t="s">
        <v>359</v>
      </c>
      <c r="I48" s="167"/>
      <c r="J48" s="167"/>
    </row>
    <row r="49" spans="1:13" ht="57.6" x14ac:dyDescent="0.3">
      <c r="C49" s="7"/>
      <c r="E49" s="38">
        <v>15</v>
      </c>
      <c r="F49" s="76" t="s">
        <v>689</v>
      </c>
      <c r="G49" s="40" t="s">
        <v>291</v>
      </c>
      <c r="H49" s="167" t="s">
        <v>359</v>
      </c>
      <c r="I49" s="167"/>
      <c r="J49" s="167"/>
    </row>
    <row r="50" spans="1:13" ht="72" x14ac:dyDescent="0.3">
      <c r="C50" s="7"/>
      <c r="E50" s="38">
        <v>16</v>
      </c>
      <c r="F50" s="76" t="s">
        <v>690</v>
      </c>
      <c r="G50" s="40" t="s">
        <v>291</v>
      </c>
      <c r="H50" s="167" t="s">
        <v>359</v>
      </c>
      <c r="I50" s="167"/>
      <c r="J50" s="167"/>
    </row>
    <row r="51" spans="1:13" ht="57.6" x14ac:dyDescent="0.3">
      <c r="C51" s="7"/>
      <c r="E51" s="38">
        <v>17</v>
      </c>
      <c r="F51" s="76" t="s">
        <v>498</v>
      </c>
      <c r="G51" s="40" t="s">
        <v>291</v>
      </c>
      <c r="H51" s="205" t="s">
        <v>384</v>
      </c>
      <c r="I51" s="206"/>
      <c r="J51" s="199"/>
    </row>
    <row r="52" spans="1:13" ht="115.2" x14ac:dyDescent="0.3">
      <c r="B52" s="55"/>
      <c r="C52" s="7"/>
      <c r="E52" s="38">
        <v>18</v>
      </c>
      <c r="F52" s="76" t="s">
        <v>468</v>
      </c>
      <c r="G52" s="40" t="s">
        <v>291</v>
      </c>
      <c r="H52" s="167" t="s">
        <v>354</v>
      </c>
      <c r="I52" s="167"/>
      <c r="J52" s="167"/>
    </row>
    <row r="53" spans="1:13" ht="57.6" x14ac:dyDescent="0.3">
      <c r="C53" s="7"/>
      <c r="E53" s="38">
        <v>19</v>
      </c>
      <c r="F53" s="76" t="s">
        <v>691</v>
      </c>
      <c r="G53" s="40" t="s">
        <v>291</v>
      </c>
      <c r="H53" s="205" t="s">
        <v>384</v>
      </c>
      <c r="I53" s="206"/>
      <c r="J53" s="199"/>
    </row>
    <row r="54" spans="1:13" ht="115.2" x14ac:dyDescent="0.3">
      <c r="C54" s="7"/>
      <c r="E54" s="38">
        <v>20</v>
      </c>
      <c r="F54" s="76" t="s">
        <v>559</v>
      </c>
      <c r="G54" s="40" t="s">
        <v>291</v>
      </c>
      <c r="H54" s="164" t="s">
        <v>425</v>
      </c>
      <c r="I54" s="164"/>
      <c r="J54" s="164"/>
    </row>
    <row r="55" spans="1:13" ht="100.8" x14ac:dyDescent="0.3">
      <c r="C55" s="7"/>
      <c r="D55" s="7"/>
      <c r="E55" s="38">
        <v>21</v>
      </c>
      <c r="F55" s="76" t="s">
        <v>547</v>
      </c>
      <c r="G55" s="40" t="s">
        <v>291</v>
      </c>
      <c r="H55" s="167" t="s">
        <v>354</v>
      </c>
      <c r="I55" s="167"/>
      <c r="J55" s="167"/>
    </row>
    <row r="56" spans="1:13" x14ac:dyDescent="0.3">
      <c r="C56" s="7"/>
      <c r="D56" s="7"/>
      <c r="H56" s="6"/>
      <c r="I56" s="6"/>
    </row>
    <row r="57" spans="1:13" x14ac:dyDescent="0.3">
      <c r="C57" s="7"/>
      <c r="D57" s="7"/>
      <c r="H57" s="6"/>
      <c r="I57" s="6"/>
    </row>
    <row r="58" spans="1:13" x14ac:dyDescent="0.3">
      <c r="C58" s="7"/>
      <c r="D58" s="7"/>
      <c r="H58" s="6"/>
      <c r="I58" s="6"/>
    </row>
    <row r="59" spans="1:13" x14ac:dyDescent="0.3">
      <c r="C59" s="7"/>
      <c r="D59" s="7"/>
      <c r="H59" s="6"/>
      <c r="I59" s="6"/>
    </row>
    <row r="60" spans="1:13" x14ac:dyDescent="0.3">
      <c r="C60" s="7"/>
      <c r="D60" s="7"/>
      <c r="H60" s="6"/>
      <c r="I60" s="6"/>
    </row>
    <row r="61" spans="1:13" x14ac:dyDescent="0.3">
      <c r="C61" s="7"/>
      <c r="D61" s="48"/>
      <c r="F61" s="48"/>
      <c r="H61" s="6"/>
      <c r="I61" s="6"/>
    </row>
    <row r="62" spans="1:13" ht="15.6" x14ac:dyDescent="0.3">
      <c r="A62" s="56" t="s">
        <v>1024</v>
      </c>
      <c r="B62" s="57"/>
      <c r="C62" s="57"/>
      <c r="D62" s="57"/>
      <c r="E62" s="57"/>
      <c r="F62" s="57"/>
      <c r="G62" s="57"/>
      <c r="H62" s="57"/>
      <c r="I62" s="57"/>
      <c r="J62" s="57"/>
      <c r="K62" s="57"/>
      <c r="L62" s="57"/>
      <c r="M62" s="58"/>
    </row>
    <row r="63" spans="1:13" x14ac:dyDescent="0.3">
      <c r="A63" s="19" t="s">
        <v>15</v>
      </c>
      <c r="B63" s="19" t="s">
        <v>1025</v>
      </c>
      <c r="C63" s="157" t="s">
        <v>1026</v>
      </c>
      <c r="D63" s="157"/>
      <c r="E63" s="157" t="s">
        <v>1027</v>
      </c>
      <c r="F63" s="157"/>
      <c r="G63" s="157" t="s">
        <v>1028</v>
      </c>
      <c r="H63" s="157"/>
      <c r="I63" s="19" t="s">
        <v>1029</v>
      </c>
      <c r="J63" s="19" t="s">
        <v>1030</v>
      </c>
      <c r="K63" s="157" t="s">
        <v>1031</v>
      </c>
      <c r="L63" s="157"/>
      <c r="M63" s="19" t="s">
        <v>1032</v>
      </c>
    </row>
    <row r="64" spans="1:13" ht="57.6" x14ac:dyDescent="0.3">
      <c r="A64" s="9">
        <v>1</v>
      </c>
      <c r="B64" s="9" t="s">
        <v>1156</v>
      </c>
      <c r="C64" s="162" t="s">
        <v>1034</v>
      </c>
      <c r="D64" s="163"/>
      <c r="E64" s="178" t="s">
        <v>1046</v>
      </c>
      <c r="F64" s="163"/>
      <c r="G64" s="178" t="s">
        <v>1036</v>
      </c>
      <c r="H64" s="179"/>
      <c r="I64" s="73" t="s">
        <v>1037</v>
      </c>
      <c r="J64" s="73" t="s">
        <v>1038</v>
      </c>
      <c r="K64" s="170" t="s">
        <v>1039</v>
      </c>
      <c r="L64" s="171"/>
      <c r="M64" s="69" t="s">
        <v>1040</v>
      </c>
    </row>
    <row r="65" spans="1:13" ht="230.4" x14ac:dyDescent="0.3">
      <c r="A65" s="9">
        <v>2</v>
      </c>
      <c r="B65" s="33" t="s">
        <v>1265</v>
      </c>
      <c r="C65" s="162" t="s">
        <v>1034</v>
      </c>
      <c r="D65" s="163"/>
      <c r="E65" s="178" t="s">
        <v>1046</v>
      </c>
      <c r="F65" s="163"/>
      <c r="G65" s="178" t="s">
        <v>1036</v>
      </c>
      <c r="H65" s="179"/>
      <c r="I65" s="73" t="s">
        <v>1037</v>
      </c>
      <c r="J65" s="71" t="s">
        <v>1406</v>
      </c>
      <c r="K65" s="170" t="s">
        <v>1039</v>
      </c>
      <c r="L65" s="171"/>
      <c r="M65" s="69" t="s">
        <v>1040</v>
      </c>
    </row>
    <row r="66" spans="1:13" ht="57.6" x14ac:dyDescent="0.3">
      <c r="A66" s="9">
        <v>3</v>
      </c>
      <c r="B66" s="3" t="s">
        <v>1266</v>
      </c>
      <c r="C66" s="162" t="s">
        <v>1034</v>
      </c>
      <c r="D66" s="163"/>
      <c r="E66" s="178" t="s">
        <v>1046</v>
      </c>
      <c r="F66" s="163"/>
      <c r="G66" s="178" t="s">
        <v>1036</v>
      </c>
      <c r="H66" s="179"/>
      <c r="I66" s="73" t="s">
        <v>1037</v>
      </c>
      <c r="J66" s="73" t="s">
        <v>1038</v>
      </c>
      <c r="K66" s="180" t="s">
        <v>1407</v>
      </c>
      <c r="L66" s="163"/>
      <c r="M66" s="69" t="s">
        <v>1040</v>
      </c>
    </row>
    <row r="67" spans="1:13" ht="57.6" x14ac:dyDescent="0.3">
      <c r="A67" s="9">
        <v>4</v>
      </c>
      <c r="B67" s="7" t="s">
        <v>1408</v>
      </c>
      <c r="C67" s="162" t="s">
        <v>1034</v>
      </c>
      <c r="D67" s="163"/>
      <c r="E67" s="178" t="s">
        <v>1046</v>
      </c>
      <c r="F67" s="163"/>
      <c r="G67" s="178" t="s">
        <v>1036</v>
      </c>
      <c r="H67" s="179"/>
      <c r="I67" s="73" t="s">
        <v>1037</v>
      </c>
      <c r="J67" s="73" t="s">
        <v>1038</v>
      </c>
      <c r="K67" s="180" t="s">
        <v>1269</v>
      </c>
      <c r="L67" s="163"/>
      <c r="M67" s="69" t="s">
        <v>1040</v>
      </c>
    </row>
    <row r="68" spans="1:13" ht="57.6" x14ac:dyDescent="0.3">
      <c r="A68" s="9">
        <v>5</v>
      </c>
      <c r="B68" s="9" t="s">
        <v>1272</v>
      </c>
      <c r="C68" s="162" t="s">
        <v>1034</v>
      </c>
      <c r="D68" s="163"/>
      <c r="E68" s="178" t="s">
        <v>1046</v>
      </c>
      <c r="F68" s="163"/>
      <c r="G68" s="178" t="s">
        <v>1036</v>
      </c>
      <c r="H68" s="179"/>
      <c r="I68" s="73" t="s">
        <v>1037</v>
      </c>
      <c r="J68" s="73" t="s">
        <v>1038</v>
      </c>
      <c r="K68" s="180" t="s">
        <v>1047</v>
      </c>
      <c r="L68" s="163"/>
      <c r="M68" s="69" t="s">
        <v>1040</v>
      </c>
    </row>
    <row r="69" spans="1:13" ht="57.6" x14ac:dyDescent="0.3">
      <c r="A69" s="9">
        <v>6</v>
      </c>
      <c r="B69" s="1" t="s">
        <v>1274</v>
      </c>
      <c r="C69" s="162" t="s">
        <v>1034</v>
      </c>
      <c r="D69" s="163"/>
      <c r="E69" s="178" t="s">
        <v>1046</v>
      </c>
      <c r="F69" s="163"/>
      <c r="G69" s="178" t="s">
        <v>1036</v>
      </c>
      <c r="H69" s="179"/>
      <c r="I69" s="73" t="s">
        <v>1037</v>
      </c>
      <c r="J69" s="73" t="s">
        <v>1038</v>
      </c>
      <c r="K69" s="180" t="s">
        <v>1047</v>
      </c>
      <c r="L69" s="163"/>
      <c r="M69" s="69" t="s">
        <v>1040</v>
      </c>
    </row>
    <row r="70" spans="1:13" ht="57.6" x14ac:dyDescent="0.3">
      <c r="A70" s="9">
        <v>7</v>
      </c>
      <c r="B70" s="9" t="s">
        <v>1281</v>
      </c>
      <c r="C70" s="162" t="s">
        <v>1034</v>
      </c>
      <c r="D70" s="163"/>
      <c r="E70" s="178" t="s">
        <v>1046</v>
      </c>
      <c r="F70" s="163"/>
      <c r="G70" s="178" t="s">
        <v>1036</v>
      </c>
      <c r="H70" s="179"/>
      <c r="I70" s="73" t="s">
        <v>1037</v>
      </c>
      <c r="J70" s="73" t="s">
        <v>1038</v>
      </c>
      <c r="K70" s="170" t="s">
        <v>1039</v>
      </c>
      <c r="L70" s="171"/>
      <c r="M70" s="69" t="s">
        <v>1040</v>
      </c>
    </row>
    <row r="71" spans="1:13" ht="57.6" x14ac:dyDescent="0.3">
      <c r="A71" s="9">
        <v>8</v>
      </c>
      <c r="B71" s="9" t="s">
        <v>1282</v>
      </c>
      <c r="C71" s="162" t="s">
        <v>1034</v>
      </c>
      <c r="D71" s="163"/>
      <c r="E71" s="178" t="s">
        <v>1046</v>
      </c>
      <c r="F71" s="163"/>
      <c r="G71" s="178" t="s">
        <v>1036</v>
      </c>
      <c r="H71" s="179"/>
      <c r="I71" s="73" t="s">
        <v>1037</v>
      </c>
      <c r="J71" s="73" t="s">
        <v>1038</v>
      </c>
      <c r="K71" s="170" t="s">
        <v>1039</v>
      </c>
      <c r="L71" s="171"/>
      <c r="M71" s="69" t="s">
        <v>1040</v>
      </c>
    </row>
    <row r="72" spans="1:13" ht="230.4" x14ac:dyDescent="0.3">
      <c r="A72" s="9">
        <v>9</v>
      </c>
      <c r="B72" s="9" t="s">
        <v>1286</v>
      </c>
      <c r="C72" s="162" t="s">
        <v>1034</v>
      </c>
      <c r="D72" s="163"/>
      <c r="E72" s="178" t="s">
        <v>1046</v>
      </c>
      <c r="F72" s="163"/>
      <c r="G72" s="178" t="s">
        <v>1036</v>
      </c>
      <c r="H72" s="179"/>
      <c r="I72" s="73" t="s">
        <v>1037</v>
      </c>
      <c r="J72" s="71" t="s">
        <v>1406</v>
      </c>
      <c r="K72" s="170" t="s">
        <v>1039</v>
      </c>
      <c r="L72" s="171"/>
      <c r="M72" s="69" t="s">
        <v>1040</v>
      </c>
    </row>
    <row r="73" spans="1:13" ht="57.6" x14ac:dyDescent="0.3">
      <c r="A73" s="9">
        <v>10</v>
      </c>
      <c r="B73" s="9" t="s">
        <v>1359</v>
      </c>
      <c r="C73" s="162" t="s">
        <v>1034</v>
      </c>
      <c r="D73" s="163"/>
      <c r="E73" s="178" t="s">
        <v>1046</v>
      </c>
      <c r="F73" s="163"/>
      <c r="G73" s="178" t="s">
        <v>1036</v>
      </c>
      <c r="H73" s="179"/>
      <c r="I73" s="73" t="s">
        <v>1037</v>
      </c>
      <c r="J73" s="73" t="s">
        <v>1038</v>
      </c>
      <c r="K73" s="170" t="s">
        <v>1039</v>
      </c>
      <c r="L73" s="171"/>
      <c r="M73" s="69" t="s">
        <v>1040</v>
      </c>
    </row>
    <row r="74" spans="1:13" ht="57.6" x14ac:dyDescent="0.3">
      <c r="A74" s="9">
        <v>11</v>
      </c>
      <c r="B74" s="9" t="s">
        <v>1287</v>
      </c>
      <c r="C74" s="162" t="s">
        <v>1034</v>
      </c>
      <c r="D74" s="163"/>
      <c r="E74" s="178" t="s">
        <v>1046</v>
      </c>
      <c r="F74" s="163"/>
      <c r="G74" s="178" t="s">
        <v>1036</v>
      </c>
      <c r="H74" s="179"/>
      <c r="I74" s="73" t="s">
        <v>1037</v>
      </c>
      <c r="J74" s="73" t="s">
        <v>1038</v>
      </c>
      <c r="K74" s="180" t="s">
        <v>1047</v>
      </c>
      <c r="L74" s="163"/>
      <c r="M74" s="69" t="s">
        <v>1040</v>
      </c>
    </row>
    <row r="75" spans="1:13" ht="57.6" x14ac:dyDescent="0.3">
      <c r="A75" s="9">
        <v>12</v>
      </c>
      <c r="B75" s="9" t="s">
        <v>1288</v>
      </c>
      <c r="C75" s="162" t="s">
        <v>1034</v>
      </c>
      <c r="D75" s="163"/>
      <c r="E75" s="178" t="s">
        <v>1046</v>
      </c>
      <c r="F75" s="163"/>
      <c r="G75" s="178" t="s">
        <v>1036</v>
      </c>
      <c r="H75" s="179"/>
      <c r="I75" s="73" t="s">
        <v>1037</v>
      </c>
      <c r="J75" s="73" t="s">
        <v>1038</v>
      </c>
      <c r="K75" s="170" t="s">
        <v>1039</v>
      </c>
      <c r="L75" s="171"/>
      <c r="M75" s="69" t="s">
        <v>1040</v>
      </c>
    </row>
    <row r="76" spans="1:13" ht="57.75" customHeight="1" x14ac:dyDescent="0.3">
      <c r="A76" s="9">
        <v>13</v>
      </c>
      <c r="B76" s="9" t="s">
        <v>1156</v>
      </c>
      <c r="C76" s="162" t="s">
        <v>1034</v>
      </c>
      <c r="D76" s="163"/>
      <c r="E76" s="178" t="s">
        <v>1046</v>
      </c>
      <c r="F76" s="163"/>
      <c r="G76" s="178" t="s">
        <v>1036</v>
      </c>
      <c r="H76" s="179"/>
      <c r="I76" s="73" t="s">
        <v>1037</v>
      </c>
      <c r="J76" s="73" t="s">
        <v>1038</v>
      </c>
      <c r="K76" s="170" t="s">
        <v>1039</v>
      </c>
      <c r="L76" s="171"/>
      <c r="M76" s="69" t="s">
        <v>1040</v>
      </c>
    </row>
    <row r="77" spans="1:13" ht="57.75" customHeight="1" x14ac:dyDescent="0.3">
      <c r="A77" s="9">
        <v>14</v>
      </c>
      <c r="B77" s="9" t="s">
        <v>1265</v>
      </c>
      <c r="C77" s="162" t="s">
        <v>1034</v>
      </c>
      <c r="D77" s="163"/>
      <c r="E77" s="178" t="s">
        <v>1046</v>
      </c>
      <c r="F77" s="163"/>
      <c r="G77" s="178" t="s">
        <v>1036</v>
      </c>
      <c r="H77" s="179"/>
      <c r="I77" s="73" t="s">
        <v>1037</v>
      </c>
      <c r="J77" s="71" t="s">
        <v>1406</v>
      </c>
      <c r="K77" s="170" t="s">
        <v>1039</v>
      </c>
      <c r="L77" s="171"/>
      <c r="M77" s="69" t="s">
        <v>1040</v>
      </c>
    </row>
    <row r="78" spans="1:13" ht="57.6" x14ac:dyDescent="0.3">
      <c r="A78" s="9">
        <v>15</v>
      </c>
      <c r="B78" s="9" t="s">
        <v>1266</v>
      </c>
      <c r="C78" s="162" t="s">
        <v>1034</v>
      </c>
      <c r="D78" s="163"/>
      <c r="E78" s="178" t="s">
        <v>1046</v>
      </c>
      <c r="F78" s="163"/>
      <c r="G78" s="178" t="s">
        <v>1036</v>
      </c>
      <c r="H78" s="179"/>
      <c r="I78" s="73" t="s">
        <v>1037</v>
      </c>
      <c r="J78" s="73" t="s">
        <v>1038</v>
      </c>
      <c r="K78" s="180" t="s">
        <v>1407</v>
      </c>
      <c r="L78" s="163"/>
      <c r="M78" s="69" t="s">
        <v>1040</v>
      </c>
    </row>
    <row r="79" spans="1:13" ht="57.6" x14ac:dyDescent="0.3">
      <c r="A79" s="9">
        <v>16</v>
      </c>
      <c r="B79" s="9" t="s">
        <v>1408</v>
      </c>
      <c r="C79" s="162" t="s">
        <v>1034</v>
      </c>
      <c r="D79" s="163"/>
      <c r="E79" s="178" t="s">
        <v>1046</v>
      </c>
      <c r="F79" s="163"/>
      <c r="G79" s="178" t="s">
        <v>1036</v>
      </c>
      <c r="H79" s="179"/>
      <c r="I79" s="73" t="s">
        <v>1037</v>
      </c>
      <c r="J79" s="73" t="s">
        <v>1038</v>
      </c>
      <c r="K79" s="180" t="s">
        <v>1269</v>
      </c>
      <c r="L79" s="163"/>
      <c r="M79" s="69" t="s">
        <v>1040</v>
      </c>
    </row>
    <row r="80" spans="1:13" ht="57.6" x14ac:dyDescent="0.3">
      <c r="A80" s="9">
        <v>17</v>
      </c>
      <c r="B80" s="9" t="s">
        <v>1272</v>
      </c>
      <c r="C80" s="162" t="s">
        <v>1034</v>
      </c>
      <c r="D80" s="163"/>
      <c r="E80" s="178" t="s">
        <v>1046</v>
      </c>
      <c r="F80" s="163"/>
      <c r="G80" s="178" t="s">
        <v>1036</v>
      </c>
      <c r="H80" s="179"/>
      <c r="I80" s="73" t="s">
        <v>1037</v>
      </c>
      <c r="J80" s="73" t="s">
        <v>1038</v>
      </c>
      <c r="K80" s="180" t="s">
        <v>1047</v>
      </c>
      <c r="L80" s="163"/>
      <c r="M80" s="69" t="s">
        <v>1040</v>
      </c>
    </row>
    <row r="81" spans="1:13" ht="57.6" x14ac:dyDescent="0.3">
      <c r="A81" s="9">
        <v>18</v>
      </c>
      <c r="B81" s="9" t="s">
        <v>1274</v>
      </c>
      <c r="C81" s="162" t="s">
        <v>1034</v>
      </c>
      <c r="D81" s="163"/>
      <c r="E81" s="178" t="s">
        <v>1046</v>
      </c>
      <c r="F81" s="163"/>
      <c r="G81" s="178" t="s">
        <v>1036</v>
      </c>
      <c r="H81" s="179"/>
      <c r="I81" s="73" t="s">
        <v>1037</v>
      </c>
      <c r="J81" s="73" t="s">
        <v>1038</v>
      </c>
      <c r="K81" s="180" t="s">
        <v>1047</v>
      </c>
      <c r="L81" s="163"/>
      <c r="M81" s="69" t="s">
        <v>1040</v>
      </c>
    </row>
    <row r="82" spans="1:13" ht="57.6" x14ac:dyDescent="0.3">
      <c r="A82" s="9">
        <v>19</v>
      </c>
      <c r="B82" s="9" t="s">
        <v>1281</v>
      </c>
      <c r="C82" s="162" t="s">
        <v>1034</v>
      </c>
      <c r="D82" s="163"/>
      <c r="E82" s="178" t="s">
        <v>1046</v>
      </c>
      <c r="F82" s="163"/>
      <c r="G82" s="178" t="s">
        <v>1036</v>
      </c>
      <c r="H82" s="179"/>
      <c r="I82" s="73" t="s">
        <v>1037</v>
      </c>
      <c r="J82" s="73" t="s">
        <v>1038</v>
      </c>
      <c r="K82" s="170" t="s">
        <v>1039</v>
      </c>
      <c r="L82" s="171"/>
      <c r="M82" s="69" t="s">
        <v>1040</v>
      </c>
    </row>
    <row r="83" spans="1:13" ht="57.6" x14ac:dyDescent="0.3">
      <c r="A83" s="9">
        <v>20</v>
      </c>
      <c r="B83" s="9" t="s">
        <v>1282</v>
      </c>
      <c r="C83" s="162" t="s">
        <v>1034</v>
      </c>
      <c r="D83" s="163"/>
      <c r="E83" s="178" t="s">
        <v>1046</v>
      </c>
      <c r="F83" s="163"/>
      <c r="G83" s="178" t="s">
        <v>1036</v>
      </c>
      <c r="H83" s="179"/>
      <c r="I83" s="73" t="s">
        <v>1037</v>
      </c>
      <c r="J83" s="73" t="s">
        <v>1038</v>
      </c>
      <c r="K83" s="170" t="s">
        <v>1039</v>
      </c>
      <c r="L83" s="171"/>
      <c r="M83" s="69" t="s">
        <v>1040</v>
      </c>
    </row>
    <row r="84" spans="1:13" ht="230.4" x14ac:dyDescent="0.3">
      <c r="A84" s="9">
        <v>21</v>
      </c>
      <c r="B84" s="9" t="s">
        <v>1286</v>
      </c>
      <c r="C84" s="162" t="s">
        <v>1034</v>
      </c>
      <c r="D84" s="163"/>
      <c r="E84" s="178" t="s">
        <v>1046</v>
      </c>
      <c r="F84" s="163"/>
      <c r="G84" s="178" t="s">
        <v>1036</v>
      </c>
      <c r="H84" s="179"/>
      <c r="I84" s="73" t="s">
        <v>1037</v>
      </c>
      <c r="J84" s="71" t="s">
        <v>1406</v>
      </c>
      <c r="K84" s="170" t="s">
        <v>1039</v>
      </c>
      <c r="L84" s="171"/>
      <c r="M84" s="69" t="s">
        <v>1040</v>
      </c>
    </row>
    <row r="85" spans="1:13" ht="57.6" x14ac:dyDescent="0.3">
      <c r="A85" s="9">
        <v>22</v>
      </c>
      <c r="B85" s="9" t="s">
        <v>1359</v>
      </c>
      <c r="C85" s="162" t="s">
        <v>1034</v>
      </c>
      <c r="D85" s="163"/>
      <c r="E85" s="178" t="s">
        <v>1046</v>
      </c>
      <c r="F85" s="163"/>
      <c r="G85" s="178" t="s">
        <v>1036</v>
      </c>
      <c r="H85" s="179"/>
      <c r="I85" s="73" t="s">
        <v>1037</v>
      </c>
      <c r="J85" s="73" t="s">
        <v>1038</v>
      </c>
      <c r="K85" s="170" t="s">
        <v>1039</v>
      </c>
      <c r="L85" s="171"/>
      <c r="M85" s="69" t="s">
        <v>1040</v>
      </c>
    </row>
    <row r="86" spans="1:13" ht="57.6" x14ac:dyDescent="0.3">
      <c r="A86" s="9">
        <v>23</v>
      </c>
      <c r="B86" s="9" t="s">
        <v>1287</v>
      </c>
      <c r="C86" s="162" t="s">
        <v>1034</v>
      </c>
      <c r="D86" s="163"/>
      <c r="E86" s="178" t="s">
        <v>1046</v>
      </c>
      <c r="F86" s="163"/>
      <c r="G86" s="178" t="s">
        <v>1036</v>
      </c>
      <c r="H86" s="179"/>
      <c r="I86" s="73" t="s">
        <v>1037</v>
      </c>
      <c r="J86" s="73" t="s">
        <v>1038</v>
      </c>
      <c r="K86" s="180" t="s">
        <v>1047</v>
      </c>
      <c r="L86" s="163"/>
      <c r="M86" s="69" t="s">
        <v>1040</v>
      </c>
    </row>
    <row r="87" spans="1:13" ht="57.6" x14ac:dyDescent="0.3">
      <c r="A87" s="9">
        <v>24</v>
      </c>
      <c r="B87" s="9" t="s">
        <v>1288</v>
      </c>
      <c r="C87" s="162" t="s">
        <v>1034</v>
      </c>
      <c r="D87" s="163"/>
      <c r="E87" s="178" t="s">
        <v>1046</v>
      </c>
      <c r="F87" s="163"/>
      <c r="G87" s="178" t="s">
        <v>1036</v>
      </c>
      <c r="H87" s="179"/>
      <c r="I87" s="73" t="s">
        <v>1037</v>
      </c>
      <c r="J87" s="73" t="s">
        <v>1038</v>
      </c>
      <c r="K87" s="170" t="s">
        <v>1039</v>
      </c>
      <c r="L87" s="171"/>
      <c r="M87" s="69" t="s">
        <v>1040</v>
      </c>
    </row>
    <row r="89" spans="1:13" ht="21" x14ac:dyDescent="0.3">
      <c r="A89" s="30" t="s">
        <v>1054</v>
      </c>
      <c r="B89" s="31"/>
      <c r="C89" s="31"/>
      <c r="D89" s="31"/>
      <c r="E89" s="31"/>
      <c r="F89" s="31"/>
      <c r="G89" s="31"/>
      <c r="H89" s="31"/>
      <c r="I89" s="31"/>
      <c r="J89" s="31"/>
      <c r="K89" s="31"/>
      <c r="L89" s="31"/>
    </row>
    <row r="90" spans="1:13" ht="15.6" x14ac:dyDescent="0.3">
      <c r="A90" s="22" t="s">
        <v>1055</v>
      </c>
      <c r="B90" s="23"/>
      <c r="C90" s="23"/>
      <c r="D90" s="24"/>
      <c r="F90" s="207" t="s">
        <v>1056</v>
      </c>
      <c r="G90" s="208"/>
      <c r="H90" s="209"/>
    </row>
    <row r="91" spans="1:13" x14ac:dyDescent="0.3">
      <c r="A91" s="62" t="s">
        <v>15</v>
      </c>
      <c r="B91" s="62" t="s">
        <v>1058</v>
      </c>
      <c r="C91" s="166" t="s">
        <v>1059</v>
      </c>
      <c r="D91" s="166"/>
      <c r="F91" s="99" t="s">
        <v>38</v>
      </c>
      <c r="G91" s="189" t="s">
        <v>153</v>
      </c>
      <c r="H91" s="190"/>
    </row>
    <row r="92" spans="1:13" ht="28.8" x14ac:dyDescent="0.3">
      <c r="A92" s="9">
        <v>1</v>
      </c>
      <c r="B92" s="9" t="s">
        <v>1409</v>
      </c>
      <c r="C92" s="8" t="s">
        <v>1169</v>
      </c>
      <c r="D92" s="9" t="s">
        <v>1170</v>
      </c>
      <c r="F92" s="16" t="s">
        <v>107</v>
      </c>
    </row>
    <row r="93" spans="1:13" x14ac:dyDescent="0.3">
      <c r="A93" s="151">
        <v>2</v>
      </c>
      <c r="B93" s="151" t="s">
        <v>1174</v>
      </c>
      <c r="C93" s="8" t="s">
        <v>1169</v>
      </c>
      <c r="D93" s="9" t="s">
        <v>1170</v>
      </c>
      <c r="F93" s="16" t="s">
        <v>33</v>
      </c>
    </row>
    <row r="94" spans="1:13" ht="43.2" x14ac:dyDescent="0.3">
      <c r="A94" s="152"/>
      <c r="B94" s="152"/>
      <c r="C94" s="8" t="s">
        <v>1068</v>
      </c>
      <c r="D94" s="9" t="s">
        <v>1410</v>
      </c>
      <c r="F94" s="16" t="s">
        <v>110</v>
      </c>
    </row>
    <row r="95" spans="1:13" x14ac:dyDescent="0.3">
      <c r="A95" s="153"/>
      <c r="B95" s="153"/>
      <c r="C95" s="8" t="s">
        <v>1063</v>
      </c>
      <c r="D95" s="9" t="s">
        <v>1411</v>
      </c>
      <c r="F95" s="16" t="s">
        <v>89</v>
      </c>
    </row>
    <row r="96" spans="1:13" x14ac:dyDescent="0.3">
      <c r="A96" s="151">
        <v>3</v>
      </c>
      <c r="B96" s="151" t="s">
        <v>1175</v>
      </c>
      <c r="C96" s="8" t="s">
        <v>1169</v>
      </c>
      <c r="D96" s="9" t="s">
        <v>1170</v>
      </c>
      <c r="F96" s="16" t="s">
        <v>150</v>
      </c>
    </row>
    <row r="97" spans="1:6" ht="129.6" x14ac:dyDescent="0.3">
      <c r="A97" s="152"/>
      <c r="B97" s="152"/>
      <c r="C97" s="8" t="s">
        <v>1068</v>
      </c>
      <c r="D97" s="9" t="s">
        <v>1412</v>
      </c>
      <c r="F97" s="16" t="s">
        <v>82</v>
      </c>
    </row>
    <row r="98" spans="1:6" x14ac:dyDescent="0.3">
      <c r="A98" s="153"/>
      <c r="B98" s="153"/>
      <c r="C98" s="8" t="s">
        <v>1063</v>
      </c>
      <c r="D98" s="9" t="s">
        <v>1411</v>
      </c>
      <c r="F98" s="16" t="s">
        <v>219</v>
      </c>
    </row>
    <row r="99" spans="1:6" ht="28.8" x14ac:dyDescent="0.3">
      <c r="A99" s="151">
        <v>4</v>
      </c>
      <c r="B99" s="151" t="s">
        <v>1294</v>
      </c>
      <c r="C99" s="8" t="s">
        <v>1290</v>
      </c>
      <c r="D99" s="9" t="s">
        <v>1291</v>
      </c>
      <c r="F99" s="16" t="s">
        <v>100</v>
      </c>
    </row>
    <row r="100" spans="1:6" x14ac:dyDescent="0.3">
      <c r="A100" s="153"/>
      <c r="B100" s="153"/>
      <c r="C100" s="8" t="s">
        <v>1063</v>
      </c>
      <c r="D100" s="9" t="s">
        <v>1411</v>
      </c>
      <c r="F100" s="16" t="s">
        <v>41</v>
      </c>
    </row>
    <row r="101" spans="1:6" x14ac:dyDescent="0.3">
      <c r="A101" s="9">
        <v>5</v>
      </c>
      <c r="B101" s="9" t="s">
        <v>1296</v>
      </c>
      <c r="C101" s="8" t="s">
        <v>1063</v>
      </c>
      <c r="D101" s="9" t="s">
        <v>1411</v>
      </c>
      <c r="F101" s="16" t="s">
        <v>159</v>
      </c>
    </row>
    <row r="102" spans="1:6" x14ac:dyDescent="0.3">
      <c r="C102" s="7"/>
      <c r="D102" s="7"/>
      <c r="F102" s="46"/>
    </row>
    <row r="103" spans="1:6" ht="15.6" x14ac:dyDescent="0.3">
      <c r="A103" s="27" t="s">
        <v>1119</v>
      </c>
      <c r="B103" s="28"/>
      <c r="C103" s="28"/>
      <c r="D103" s="28"/>
      <c r="E103" s="28"/>
      <c r="F103" s="28"/>
    </row>
    <row r="104" spans="1:6" x14ac:dyDescent="0.3">
      <c r="A104" s="19" t="s">
        <v>1120</v>
      </c>
      <c r="B104" s="19" t="s">
        <v>1121</v>
      </c>
      <c r="C104" s="19" t="s">
        <v>18</v>
      </c>
      <c r="D104" s="19" t="s">
        <v>1120</v>
      </c>
      <c r="E104" s="19" t="s">
        <v>1121</v>
      </c>
      <c r="F104" s="19" t="s">
        <v>18</v>
      </c>
    </row>
    <row r="105" spans="1:6" ht="115.2" x14ac:dyDescent="0.3">
      <c r="A105" s="7" t="s">
        <v>846</v>
      </c>
      <c r="B105" s="9" t="s">
        <v>847</v>
      </c>
      <c r="C105" s="9" t="s">
        <v>694</v>
      </c>
      <c r="D105" s="7" t="s">
        <v>880</v>
      </c>
      <c r="E105" s="9" t="s">
        <v>956</v>
      </c>
      <c r="F105" s="9" t="s">
        <v>694</v>
      </c>
    </row>
    <row r="106" spans="1:6" ht="115.2" x14ac:dyDescent="0.3">
      <c r="A106" s="7" t="s">
        <v>852</v>
      </c>
      <c r="B106" s="9" t="s">
        <v>853</v>
      </c>
      <c r="C106" s="9" t="s">
        <v>694</v>
      </c>
      <c r="D106" s="7" t="s">
        <v>882</v>
      </c>
      <c r="E106" s="9" t="s">
        <v>957</v>
      </c>
      <c r="F106" s="9" t="s">
        <v>694</v>
      </c>
    </row>
    <row r="107" spans="1:6" ht="100.8" x14ac:dyDescent="0.3">
      <c r="A107" s="7" t="s">
        <v>854</v>
      </c>
      <c r="B107" s="7" t="s">
        <v>954</v>
      </c>
      <c r="C107" s="9" t="s">
        <v>694</v>
      </c>
      <c r="D107" s="7" t="s">
        <v>886</v>
      </c>
      <c r="E107" s="9" t="s">
        <v>887</v>
      </c>
      <c r="F107" s="9" t="s">
        <v>694</v>
      </c>
    </row>
    <row r="108" spans="1:6" ht="100.8" x14ac:dyDescent="0.3">
      <c r="A108" s="7" t="s">
        <v>743</v>
      </c>
      <c r="B108" s="9" t="s">
        <v>706</v>
      </c>
      <c r="C108" s="9" t="s">
        <v>694</v>
      </c>
      <c r="D108" s="7" t="s">
        <v>958</v>
      </c>
      <c r="E108" s="33" t="s">
        <v>842</v>
      </c>
      <c r="F108" s="9" t="s">
        <v>694</v>
      </c>
    </row>
    <row r="109" spans="1:6" ht="100.8" x14ac:dyDescent="0.3">
      <c r="A109" s="7" t="s">
        <v>857</v>
      </c>
      <c r="B109" s="9" t="s">
        <v>929</v>
      </c>
      <c r="C109" s="9" t="s">
        <v>694</v>
      </c>
      <c r="D109" s="7" t="s">
        <v>959</v>
      </c>
      <c r="E109" s="9" t="s">
        <v>753</v>
      </c>
      <c r="F109" s="40" t="s">
        <v>694</v>
      </c>
    </row>
    <row r="110" spans="1:6" ht="86.4" x14ac:dyDescent="0.3">
      <c r="A110" s="7" t="s">
        <v>859</v>
      </c>
      <c r="B110" s="9" t="s">
        <v>930</v>
      </c>
      <c r="C110" s="9" t="s">
        <v>694</v>
      </c>
      <c r="D110" s="7" t="s">
        <v>899</v>
      </c>
      <c r="E110" s="65" t="s">
        <v>900</v>
      </c>
      <c r="F110" s="9" t="s">
        <v>694</v>
      </c>
    </row>
    <row r="111" spans="1:6" ht="100.8" x14ac:dyDescent="0.3">
      <c r="A111" s="7" t="s">
        <v>861</v>
      </c>
      <c r="B111" s="9" t="s">
        <v>955</v>
      </c>
      <c r="C111" s="9" t="s">
        <v>694</v>
      </c>
      <c r="D111" s="7" t="s">
        <v>709</v>
      </c>
      <c r="E111" s="9" t="s">
        <v>838</v>
      </c>
      <c r="F111" s="9" t="s">
        <v>694</v>
      </c>
    </row>
    <row r="112" spans="1:6" ht="100.8" x14ac:dyDescent="0.3">
      <c r="A112" s="7" t="s">
        <v>865</v>
      </c>
      <c r="B112" s="9" t="s">
        <v>932</v>
      </c>
      <c r="C112" s="9" t="s">
        <v>694</v>
      </c>
      <c r="D112" s="7" t="s">
        <v>909</v>
      </c>
      <c r="E112" s="9" t="s">
        <v>947</v>
      </c>
      <c r="F112" s="9" t="s">
        <v>694</v>
      </c>
    </row>
    <row r="113" spans="1:22" ht="100.8" x14ac:dyDescent="0.3">
      <c r="A113" s="7" t="s">
        <v>867</v>
      </c>
      <c r="B113" s="9" t="s">
        <v>933</v>
      </c>
      <c r="C113" s="9" t="s">
        <v>694</v>
      </c>
      <c r="D113" s="7" t="s">
        <v>916</v>
      </c>
      <c r="E113" s="9" t="s">
        <v>960</v>
      </c>
      <c r="F113" s="9" t="s">
        <v>694</v>
      </c>
    </row>
    <row r="114" spans="1:22" ht="100.8" x14ac:dyDescent="0.3">
      <c r="A114" s="7" t="s">
        <v>876</v>
      </c>
      <c r="B114" s="33" t="s">
        <v>877</v>
      </c>
      <c r="C114" s="103" t="s">
        <v>694</v>
      </c>
      <c r="D114" s="45" t="s">
        <v>952</v>
      </c>
      <c r="E114" s="40" t="s">
        <v>961</v>
      </c>
      <c r="F114" s="9" t="s">
        <v>694</v>
      </c>
    </row>
    <row r="115" spans="1:22" ht="86.4" x14ac:dyDescent="0.3">
      <c r="A115" s="9" t="s">
        <v>878</v>
      </c>
      <c r="B115" s="9" t="s">
        <v>936</v>
      </c>
      <c r="C115" s="9" t="s">
        <v>694</v>
      </c>
      <c r="D115" s="7"/>
    </row>
    <row r="116" spans="1:22" x14ac:dyDescent="0.3">
      <c r="C116" s="7"/>
      <c r="D116" s="7"/>
    </row>
    <row r="117" spans="1:22" ht="18" x14ac:dyDescent="0.35">
      <c r="A117" s="138" t="s">
        <v>1122</v>
      </c>
      <c r="B117" s="139"/>
      <c r="C117" s="139"/>
      <c r="D117" s="139"/>
      <c r="E117" s="139"/>
      <c r="F117" s="139"/>
      <c r="G117" s="139"/>
      <c r="H117" s="139"/>
      <c r="I117" s="139"/>
      <c r="J117" s="139"/>
      <c r="K117" s="139"/>
      <c r="L117" s="139"/>
      <c r="M117" s="139"/>
      <c r="N117" s="139"/>
      <c r="O117" s="139"/>
      <c r="P117" s="139"/>
      <c r="Q117" s="139"/>
      <c r="R117" s="139"/>
      <c r="S117" s="139"/>
      <c r="T117" s="139"/>
      <c r="U117" s="139"/>
      <c r="V117" s="139"/>
    </row>
    <row r="118" spans="1:22" x14ac:dyDescent="0.3">
      <c r="A118" s="140"/>
      <c r="B118" s="140"/>
      <c r="C118" s="140"/>
      <c r="D118" s="140"/>
      <c r="E118" s="140"/>
      <c r="F118" s="140"/>
      <c r="G118" s="140"/>
      <c r="H118" s="140"/>
      <c r="I118" s="140"/>
      <c r="J118" s="140"/>
      <c r="K118" s="140"/>
      <c r="L118" s="140"/>
      <c r="M118" s="140"/>
      <c r="N118" s="140"/>
      <c r="O118" s="140"/>
      <c r="P118" s="140"/>
      <c r="Q118" s="140"/>
      <c r="R118" s="140"/>
      <c r="S118" s="140"/>
      <c r="T118" s="140"/>
      <c r="U118" s="140"/>
      <c r="V118" s="140"/>
    </row>
    <row r="119" spans="1:22" ht="57.6" x14ac:dyDescent="0.3">
      <c r="A119" s="144" t="s">
        <v>1123</v>
      </c>
      <c r="B119" s="146" t="s">
        <v>1413</v>
      </c>
      <c r="C119" s="140"/>
      <c r="D119" s="140"/>
      <c r="E119" s="140"/>
      <c r="F119" s="140"/>
      <c r="G119" s="140"/>
      <c r="H119" s="140"/>
      <c r="I119" s="140"/>
      <c r="J119" s="140"/>
      <c r="K119" s="140"/>
      <c r="L119" s="140"/>
      <c r="M119" s="140"/>
      <c r="N119" s="140"/>
      <c r="O119" s="140"/>
      <c r="P119" s="140"/>
      <c r="Q119" s="140"/>
      <c r="R119" s="140"/>
      <c r="S119" s="140"/>
      <c r="T119" s="140"/>
      <c r="U119" s="140"/>
      <c r="V119" s="140"/>
    </row>
    <row r="120" spans="1:22" ht="388.8" x14ac:dyDescent="0.3">
      <c r="A120" s="144" t="s">
        <v>1125</v>
      </c>
      <c r="B120" s="145" t="s">
        <v>1414</v>
      </c>
      <c r="D120" s="140"/>
      <c r="E120" s="140"/>
      <c r="F120" s="140"/>
      <c r="G120" s="140"/>
      <c r="H120" s="140"/>
      <c r="I120" s="140"/>
      <c r="J120" s="140"/>
      <c r="K120" s="140"/>
      <c r="L120" s="140"/>
      <c r="M120" s="140"/>
      <c r="N120" s="140"/>
      <c r="O120" s="140"/>
      <c r="P120" s="140"/>
      <c r="Q120" s="140"/>
      <c r="R120" s="140"/>
      <c r="S120" s="140"/>
      <c r="T120" s="140"/>
      <c r="U120" s="140"/>
      <c r="V120" s="140"/>
    </row>
    <row r="121" spans="1:22" x14ac:dyDescent="0.3">
      <c r="A121" s="144" t="s">
        <v>1180</v>
      </c>
      <c r="B121" s="145" t="s">
        <v>1415</v>
      </c>
      <c r="C121" s="140"/>
      <c r="D121" s="140"/>
      <c r="E121" s="140"/>
      <c r="F121" s="140"/>
      <c r="G121" s="140"/>
      <c r="H121" s="140"/>
      <c r="I121" s="140"/>
      <c r="J121" s="140"/>
      <c r="K121" s="140"/>
      <c r="L121" s="140"/>
      <c r="M121" s="140"/>
      <c r="N121" s="140"/>
      <c r="O121" s="140"/>
      <c r="P121" s="140"/>
      <c r="Q121" s="140"/>
      <c r="R121" s="140"/>
      <c r="S121" s="140"/>
      <c r="T121" s="140"/>
      <c r="U121" s="140"/>
      <c r="V121" s="140"/>
    </row>
    <row r="122" spans="1:22" x14ac:dyDescent="0.3">
      <c r="C122" s="7"/>
      <c r="D122" s="7"/>
    </row>
    <row r="123" spans="1:22" x14ac:dyDescent="0.3">
      <c r="C123" s="7"/>
      <c r="D123" s="7"/>
    </row>
    <row r="124" spans="1:22" x14ac:dyDescent="0.3">
      <c r="C124" s="7"/>
      <c r="D124" s="7"/>
    </row>
    <row r="125" spans="1:22" x14ac:dyDescent="0.3">
      <c r="C125" s="7"/>
      <c r="D125" s="7"/>
    </row>
    <row r="126" spans="1:22" x14ac:dyDescent="0.3">
      <c r="C126" s="7"/>
      <c r="D126" s="7"/>
    </row>
    <row r="127" spans="1:22" x14ac:dyDescent="0.3">
      <c r="C127" s="7"/>
      <c r="D127" s="7"/>
    </row>
    <row r="128" spans="1:22" x14ac:dyDescent="0.3">
      <c r="C128" s="7"/>
    </row>
    <row r="129" spans="1:5" x14ac:dyDescent="0.3">
      <c r="C129" s="7"/>
    </row>
    <row r="130" spans="1:5" x14ac:dyDescent="0.3">
      <c r="C130" s="7"/>
    </row>
    <row r="131" spans="1:5" x14ac:dyDescent="0.3">
      <c r="C131" s="7"/>
    </row>
    <row r="132" spans="1:5" x14ac:dyDescent="0.3">
      <c r="C132" s="7"/>
    </row>
    <row r="133" spans="1:5" x14ac:dyDescent="0.3">
      <c r="C133" s="7"/>
      <c r="D133" s="7"/>
      <c r="E133" s="6"/>
    </row>
    <row r="134" spans="1:5" x14ac:dyDescent="0.3">
      <c r="C134" s="7"/>
    </row>
    <row r="135" spans="1:5" x14ac:dyDescent="0.3">
      <c r="C135" s="7"/>
    </row>
    <row r="136" spans="1:5" x14ac:dyDescent="0.3">
      <c r="C136" s="7"/>
    </row>
    <row r="137" spans="1:5" x14ac:dyDescent="0.3">
      <c r="C137" s="7"/>
    </row>
    <row r="138" spans="1:5" x14ac:dyDescent="0.3">
      <c r="A138" s="6"/>
      <c r="B138" s="6"/>
    </row>
    <row r="139" spans="1:5" x14ac:dyDescent="0.3">
      <c r="A139" s="6"/>
      <c r="B139" s="6"/>
    </row>
    <row r="140" spans="1:5" x14ac:dyDescent="0.3">
      <c r="A140" s="6"/>
      <c r="B140" s="6"/>
    </row>
    <row r="141" spans="1:5" x14ac:dyDescent="0.3">
      <c r="A141" s="6"/>
      <c r="B141" s="6"/>
    </row>
    <row r="142" spans="1:5" x14ac:dyDescent="0.3">
      <c r="A142" s="6"/>
      <c r="B142" s="6"/>
    </row>
  </sheetData>
  <sortState xmlns:xlrd2="http://schemas.microsoft.com/office/spreadsheetml/2017/richdata2" ref="F92:F101">
    <sortCondition ref="F92:F101"/>
  </sortState>
  <mergeCells count="142">
    <mergeCell ref="G91:H91"/>
    <mergeCell ref="F90:H90"/>
    <mergeCell ref="B93:B95"/>
    <mergeCell ref="A93:A95"/>
    <mergeCell ref="B96:B98"/>
    <mergeCell ref="A96:A98"/>
    <mergeCell ref="B99:B100"/>
    <mergeCell ref="A99:A100"/>
    <mergeCell ref="K83:L83"/>
    <mergeCell ref="C84:D84"/>
    <mergeCell ref="E84:F84"/>
    <mergeCell ref="G84:H84"/>
    <mergeCell ref="K84:L84"/>
    <mergeCell ref="C85:D85"/>
    <mergeCell ref="E85:F85"/>
    <mergeCell ref="G85:H85"/>
    <mergeCell ref="K85:L85"/>
    <mergeCell ref="C91:D91"/>
    <mergeCell ref="C86:D86"/>
    <mergeCell ref="E86:F86"/>
    <mergeCell ref="G86:H86"/>
    <mergeCell ref="K86:L86"/>
    <mergeCell ref="C87:D87"/>
    <mergeCell ref="E87:F87"/>
    <mergeCell ref="H39:J39"/>
    <mergeCell ref="C80:D80"/>
    <mergeCell ref="E80:F80"/>
    <mergeCell ref="G80:H80"/>
    <mergeCell ref="C83:D83"/>
    <mergeCell ref="E83:F83"/>
    <mergeCell ref="G83:H83"/>
    <mergeCell ref="C76:D76"/>
    <mergeCell ref="E76:F76"/>
    <mergeCell ref="G76:H76"/>
    <mergeCell ref="C72:D72"/>
    <mergeCell ref="E72:F72"/>
    <mergeCell ref="G72:H72"/>
    <mergeCell ref="C68:D68"/>
    <mergeCell ref="E68:F68"/>
    <mergeCell ref="G68:H68"/>
    <mergeCell ref="C64:D64"/>
    <mergeCell ref="E64:F64"/>
    <mergeCell ref="G64:H64"/>
    <mergeCell ref="H49:J49"/>
    <mergeCell ref="H50:J50"/>
    <mergeCell ref="H51:J51"/>
    <mergeCell ref="C81:D81"/>
    <mergeCell ref="E81:F81"/>
    <mergeCell ref="G87:H87"/>
    <mergeCell ref="K87:L87"/>
    <mergeCell ref="C78:D78"/>
    <mergeCell ref="E78:F78"/>
    <mergeCell ref="G78:H78"/>
    <mergeCell ref="K78:L78"/>
    <mergeCell ref="C79:D79"/>
    <mergeCell ref="E79:F79"/>
    <mergeCell ref="G79:H79"/>
    <mergeCell ref="K79:L79"/>
    <mergeCell ref="K80:L80"/>
    <mergeCell ref="G81:H81"/>
    <mergeCell ref="K81:L81"/>
    <mergeCell ref="C82:D82"/>
    <mergeCell ref="E82:F82"/>
    <mergeCell ref="G82:H82"/>
    <mergeCell ref="K82:L82"/>
    <mergeCell ref="K76:L76"/>
    <mergeCell ref="C77:D77"/>
    <mergeCell ref="E77:F77"/>
    <mergeCell ref="G77:H77"/>
    <mergeCell ref="K77:L77"/>
    <mergeCell ref="C74:D74"/>
    <mergeCell ref="E74:F74"/>
    <mergeCell ref="G74:H74"/>
    <mergeCell ref="K74:L74"/>
    <mergeCell ref="C75:D75"/>
    <mergeCell ref="E75:F75"/>
    <mergeCell ref="G75:H75"/>
    <mergeCell ref="K75:L75"/>
    <mergeCell ref="K72:L72"/>
    <mergeCell ref="C73:D73"/>
    <mergeCell ref="E73:F73"/>
    <mergeCell ref="G73:H73"/>
    <mergeCell ref="K73:L73"/>
    <mergeCell ref="C70:D70"/>
    <mergeCell ref="E70:F70"/>
    <mergeCell ref="G70:H70"/>
    <mergeCell ref="K70:L70"/>
    <mergeCell ref="C71:D71"/>
    <mergeCell ref="E71:F71"/>
    <mergeCell ref="G71:H71"/>
    <mergeCell ref="K71:L71"/>
    <mergeCell ref="K68:L68"/>
    <mergeCell ref="C69:D69"/>
    <mergeCell ref="E69:F69"/>
    <mergeCell ref="G69:H69"/>
    <mergeCell ref="K69:L69"/>
    <mergeCell ref="C66:D66"/>
    <mergeCell ref="E66:F66"/>
    <mergeCell ref="G66:H66"/>
    <mergeCell ref="K66:L66"/>
    <mergeCell ref="C67:D67"/>
    <mergeCell ref="E67:F67"/>
    <mergeCell ref="G67:H67"/>
    <mergeCell ref="K67:L67"/>
    <mergeCell ref="K64:L64"/>
    <mergeCell ref="C65:D65"/>
    <mergeCell ref="E65:F65"/>
    <mergeCell ref="G65:H65"/>
    <mergeCell ref="K65:L65"/>
    <mergeCell ref="H52:J52"/>
    <mergeCell ref="H53:J53"/>
    <mergeCell ref="C63:D63"/>
    <mergeCell ref="E63:F63"/>
    <mergeCell ref="G63:H63"/>
    <mergeCell ref="K63:L63"/>
    <mergeCell ref="H54:J54"/>
    <mergeCell ref="H55:J55"/>
    <mergeCell ref="H46:J46"/>
    <mergeCell ref="H47:J47"/>
    <mergeCell ref="H48:J48"/>
    <mergeCell ref="H43:J43"/>
    <mergeCell ref="H44:J44"/>
    <mergeCell ref="H45:J45"/>
    <mergeCell ref="H40:J40"/>
    <mergeCell ref="H41:J41"/>
    <mergeCell ref="H42:J42"/>
    <mergeCell ref="C2:C13"/>
    <mergeCell ref="D2:D13"/>
    <mergeCell ref="C15:C23"/>
    <mergeCell ref="D15:D23"/>
    <mergeCell ref="G26:H26"/>
    <mergeCell ref="G27:H27"/>
    <mergeCell ref="H37:J37"/>
    <mergeCell ref="H38:J38"/>
    <mergeCell ref="H35:J35"/>
    <mergeCell ref="H36:J36"/>
    <mergeCell ref="I19:J19"/>
    <mergeCell ref="G28:H28"/>
    <mergeCell ref="G29:H29"/>
    <mergeCell ref="G30:H30"/>
    <mergeCell ref="B34:C34"/>
    <mergeCell ref="H34:J34"/>
  </mergeCells>
  <conditionalFormatting sqref="A43">
    <cfRule type="cellIs" dxfId="100" priority="172" operator="equal">
      <formula>"Info"</formula>
    </cfRule>
  </conditionalFormatting>
  <conditionalFormatting sqref="A44">
    <cfRule type="cellIs" dxfId="99" priority="171" operator="equal">
      <formula>"Warning"</formula>
    </cfRule>
  </conditionalFormatting>
  <conditionalFormatting sqref="A45">
    <cfRule type="cellIs" dxfId="98" priority="170" operator="equal">
      <formula>"High"</formula>
    </cfRule>
  </conditionalFormatting>
  <conditionalFormatting sqref="C37:C39">
    <cfRule type="cellIs" dxfId="97" priority="139" operator="equal">
      <formula>"Info"</formula>
    </cfRule>
    <cfRule type="cellIs" dxfId="96" priority="138" operator="equal">
      <formula>"Warning"</formula>
    </cfRule>
    <cfRule type="cellIs" dxfId="95" priority="137" operator="equal">
      <formula>"High"</formula>
    </cfRule>
  </conditionalFormatting>
  <conditionalFormatting sqref="C43">
    <cfRule type="cellIs" dxfId="94" priority="168" operator="equal">
      <formula>"Info"</formula>
    </cfRule>
  </conditionalFormatting>
  <conditionalFormatting sqref="C44">
    <cfRule type="cellIs" dxfId="93" priority="167" operator="equal">
      <formula>"Warning"</formula>
    </cfRule>
  </conditionalFormatting>
  <conditionalFormatting sqref="C45">
    <cfRule type="cellIs" dxfId="92" priority="166" operator="equal">
      <formula>"High"</formula>
    </cfRule>
  </conditionalFormatting>
  <conditionalFormatting sqref="F20">
    <cfRule type="cellIs" dxfId="91" priority="146" operator="equal">
      <formula>"Signature"</formula>
    </cfRule>
  </conditionalFormatting>
  <conditionalFormatting sqref="F21">
    <cfRule type="cellIs" dxfId="90" priority="147" operator="equal">
      <formula>"Normal"</formula>
    </cfRule>
  </conditionalFormatting>
  <conditionalFormatting sqref="F22">
    <cfRule type="cellIs" dxfId="89" priority="145" operator="equal">
      <formula>"Dangerous"</formula>
    </cfRule>
  </conditionalFormatting>
  <conditionalFormatting sqref="F23">
    <cfRule type="cellIs" dxfId="88" priority="169" operator="equal">
      <formula>"Unknown"</formula>
    </cfRule>
  </conditionalFormatting>
  <conditionalFormatting sqref="F28:F30">
    <cfRule type="cellIs" dxfId="87" priority="1" operator="equal">
      <formula>"Secure"</formula>
    </cfRule>
    <cfRule type="cellIs" dxfId="86" priority="70" operator="equal">
      <formula>"Warning"</formula>
    </cfRule>
    <cfRule type="cellIs" dxfId="85" priority="71" operator="equal">
      <formula>"High"</formula>
    </cfRule>
  </conditionalFormatting>
  <conditionalFormatting sqref="F105:F114 C105:C115">
    <cfRule type="cellIs" dxfId="84" priority="154" operator="equal">
      <formula>"OK"</formula>
    </cfRule>
  </conditionalFormatting>
  <conditionalFormatting sqref="G3:G16">
    <cfRule type="cellIs" dxfId="83" priority="3" operator="equal">
      <formula>"Normal"</formula>
    </cfRule>
    <cfRule type="cellIs" dxfId="82" priority="4" operator="equal">
      <formula>"Dangerous"</formula>
    </cfRule>
  </conditionalFormatting>
  <conditionalFormatting sqref="G12">
    <cfRule type="cellIs" dxfId="81" priority="37" operator="equal">
      <formula>"Unknown"</formula>
    </cfRule>
    <cfRule type="cellIs" dxfId="80" priority="36" operator="equal">
      <formula>"Signature"</formula>
    </cfRule>
  </conditionalFormatting>
  <conditionalFormatting sqref="G35:G55">
    <cfRule type="cellIs" dxfId="79" priority="160" operator="equal">
      <formula>"High"</formula>
    </cfRule>
    <cfRule type="cellIs" dxfId="78" priority="144" operator="equal">
      <formula>"Info"</formula>
    </cfRule>
    <cfRule type="cellIs" dxfId="77" priority="161" operator="equal">
      <formula>"Warning"</formula>
    </cfRule>
    <cfRule type="cellIs" dxfId="76" priority="162" operator="equal">
      <formula>"Normal"</formula>
    </cfRule>
  </conditionalFormatting>
  <conditionalFormatting sqref="I21">
    <cfRule type="cellIs" dxfId="75" priority="2" operator="equal">
      <formula>"Secure"</formula>
    </cfRule>
  </conditionalFormatting>
  <conditionalFormatting sqref="I22">
    <cfRule type="cellIs" dxfId="74" priority="73" operator="equal">
      <formula>"Warning"</formula>
    </cfRule>
  </conditionalFormatting>
  <conditionalFormatting sqref="I23">
    <cfRule type="cellIs" dxfId="73" priority="72" operator="equal">
      <formula>"High"</formula>
    </cfRule>
  </conditionalFormatting>
  <conditionalFormatting sqref="I63">
    <cfRule type="cellIs" dxfId="72" priority="57" operator="equal">
      <formula>"Normal"</formula>
    </cfRule>
    <cfRule type="cellIs" dxfId="71" priority="56" operator="equal">
      <formula>"Warning"</formula>
    </cfRule>
    <cfRule type="cellIs" dxfId="70" priority="55" operator="equal">
      <formula>"High"</formula>
    </cfRule>
    <cfRule type="cellIs" dxfId="69" priority="54" operator="equal">
      <formula>"Info"</formula>
    </cfRule>
  </conditionalFormatting>
  <conditionalFormatting sqref="K3:K10">
    <cfRule type="cellIs" dxfId="68" priority="7" operator="equal">
      <formula>"Dangerous"</formula>
    </cfRule>
    <cfRule type="cellIs" dxfId="67" priority="6" operator="equal">
      <formula>"Normal"</formula>
    </cfRule>
  </conditionalFormatting>
  <conditionalFormatting sqref="K4:K8">
    <cfRule type="cellIs" dxfId="66" priority="9" operator="equal">
      <formula>"Unknown"</formula>
    </cfRule>
    <cfRule type="cellIs" dxfId="65" priority="8" operator="equal">
      <formula>"Signature"</formula>
    </cfRule>
  </conditionalFormatting>
  <conditionalFormatting sqref="K10">
    <cfRule type="cellIs" dxfId="64" priority="5" operator="equal">
      <formula>"Unknown"</formula>
    </cfRule>
  </conditionalFormatting>
  <hyperlinks>
    <hyperlink ref="B20" r:id="rId1" xr:uid="{38CDC23C-409C-42DD-9433-1C4338C238CC}"/>
    <hyperlink ref="B21" r:id="rId2" xr:uid="{1381E02E-ACD2-4FED-A260-D1D121B0C9D2}"/>
    <hyperlink ref="D114" r:id="rId3" xr:uid="{7A3CCDDF-B24A-4060-B7E7-BC630C3FCAAC}"/>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AB0FD-384E-4E79-96E3-5EF6C285DDE6}">
  <dimension ref="A1:L64"/>
  <sheetViews>
    <sheetView topLeftCell="A14" workbookViewId="0">
      <selection activeCell="A34" sqref="A34"/>
    </sheetView>
  </sheetViews>
  <sheetFormatPr defaultColWidth="9.109375" defaultRowHeight="14.4" x14ac:dyDescent="0.3"/>
  <cols>
    <col min="1" max="1" width="22.44140625" style="7" customWidth="1"/>
    <col min="2" max="2" width="66.33203125" style="7" customWidth="1"/>
    <col min="3" max="3" width="15.109375" style="6" customWidth="1"/>
    <col min="4" max="4" width="17.5546875" style="6" customWidth="1"/>
    <col min="5" max="5" width="9.109375" style="7"/>
    <col min="6" max="6" width="41.109375" style="7" customWidth="1"/>
    <col min="7" max="7" width="18" style="7" customWidth="1"/>
    <col min="8" max="8" width="19.109375" style="7" customWidth="1"/>
    <col min="9" max="9" width="28.44140625" style="7" customWidth="1"/>
    <col min="10" max="10" width="25.88671875" style="7" customWidth="1"/>
    <col min="11" max="16384" width="9.109375" style="7"/>
  </cols>
  <sheetData>
    <row r="1" spans="1:10" s="6" customFormat="1" ht="30" customHeight="1" x14ac:dyDescent="0.3">
      <c r="A1" s="15" t="s">
        <v>962</v>
      </c>
      <c r="B1" s="11"/>
      <c r="C1" s="11" t="s">
        <v>963</v>
      </c>
      <c r="D1" s="11" t="s">
        <v>964</v>
      </c>
      <c r="F1" s="27" t="s">
        <v>27</v>
      </c>
      <c r="G1" s="28"/>
      <c r="H1" s="28"/>
      <c r="I1" s="28"/>
      <c r="J1" s="7"/>
    </row>
    <row r="2" spans="1:10" x14ac:dyDescent="0.3">
      <c r="A2" s="8" t="s">
        <v>966</v>
      </c>
      <c r="B2" s="9" t="s">
        <v>1416</v>
      </c>
      <c r="C2" s="165" t="s">
        <v>1417</v>
      </c>
      <c r="D2" s="165" t="s">
        <v>1129</v>
      </c>
      <c r="F2" s="18" t="s">
        <v>17</v>
      </c>
      <c r="G2" s="41" t="s">
        <v>18</v>
      </c>
      <c r="H2" s="18" t="s">
        <v>19</v>
      </c>
      <c r="I2" s="18" t="s">
        <v>20</v>
      </c>
    </row>
    <row r="3" spans="1:10" ht="28.8" x14ac:dyDescent="0.3">
      <c r="A3" s="8" t="s">
        <v>970</v>
      </c>
      <c r="B3" s="9" t="s">
        <v>1418</v>
      </c>
      <c r="C3" s="165"/>
      <c r="D3" s="165"/>
      <c r="F3" s="38" t="s">
        <v>33</v>
      </c>
      <c r="G3" s="3" t="s">
        <v>23</v>
      </c>
      <c r="H3" s="40" t="s">
        <v>34</v>
      </c>
      <c r="I3" s="16" t="s">
        <v>35</v>
      </c>
    </row>
    <row r="4" spans="1:10" ht="28.8" x14ac:dyDescent="0.3">
      <c r="A4" s="8" t="s">
        <v>972</v>
      </c>
      <c r="B4" s="9" t="s">
        <v>1419</v>
      </c>
      <c r="C4" s="165"/>
      <c r="D4" s="165"/>
      <c r="F4" s="38" t="s">
        <v>22</v>
      </c>
      <c r="G4" s="3" t="s">
        <v>23</v>
      </c>
      <c r="H4" s="40" t="s">
        <v>24</v>
      </c>
      <c r="I4" s="16" t="s">
        <v>25</v>
      </c>
    </row>
    <row r="5" spans="1:10" ht="28.8" x14ac:dyDescent="0.3">
      <c r="A5" s="8" t="s">
        <v>975</v>
      </c>
      <c r="B5" s="9" t="s">
        <v>1420</v>
      </c>
      <c r="C5" s="165"/>
      <c r="D5" s="165"/>
      <c r="F5" s="38" t="s">
        <v>38</v>
      </c>
      <c r="G5" s="3" t="s">
        <v>23</v>
      </c>
      <c r="H5" s="40" t="s">
        <v>39</v>
      </c>
      <c r="I5" s="16" t="s">
        <v>40</v>
      </c>
    </row>
    <row r="6" spans="1:10" ht="112.5" customHeight="1" x14ac:dyDescent="0.3">
      <c r="A6" s="8" t="s">
        <v>978</v>
      </c>
      <c r="B6" s="9" t="s">
        <v>1421</v>
      </c>
      <c r="C6" s="165"/>
      <c r="D6" s="165"/>
      <c r="F6" s="38" t="s">
        <v>41</v>
      </c>
      <c r="G6" s="3" t="s">
        <v>23</v>
      </c>
      <c r="H6" s="40" t="s">
        <v>42</v>
      </c>
      <c r="I6" s="16" t="s">
        <v>43</v>
      </c>
    </row>
    <row r="7" spans="1:10" ht="28.8" x14ac:dyDescent="0.3">
      <c r="A7" s="15" t="s">
        <v>980</v>
      </c>
      <c r="B7" s="11"/>
      <c r="C7" s="165"/>
      <c r="D7" s="165"/>
      <c r="F7" s="39" t="s">
        <v>28</v>
      </c>
      <c r="G7" s="9" t="s">
        <v>29</v>
      </c>
      <c r="H7" s="40" t="s">
        <v>30</v>
      </c>
      <c r="I7" s="16" t="s">
        <v>31</v>
      </c>
    </row>
    <row r="8" spans="1:10" x14ac:dyDescent="0.3">
      <c r="A8" s="8" t="s">
        <v>0</v>
      </c>
      <c r="B8" s="9" t="s">
        <v>7</v>
      </c>
      <c r="C8" s="165"/>
      <c r="D8" s="165"/>
      <c r="F8" s="1"/>
      <c r="G8" s="1"/>
      <c r="H8" s="1"/>
      <c r="I8" s="1"/>
      <c r="J8" s="1"/>
    </row>
    <row r="9" spans="1:10" ht="15.6" x14ac:dyDescent="0.3">
      <c r="A9" s="8" t="s">
        <v>1</v>
      </c>
      <c r="B9" s="9" t="s">
        <v>1422</v>
      </c>
      <c r="C9" s="165"/>
      <c r="D9" s="165"/>
      <c r="F9" s="20" t="s">
        <v>243</v>
      </c>
      <c r="G9" s="21"/>
      <c r="H9" s="1"/>
      <c r="I9" s="147" t="s">
        <v>27</v>
      </c>
      <c r="J9" s="147"/>
    </row>
    <row r="10" spans="1:10" x14ac:dyDescent="0.3">
      <c r="A10" s="8" t="s">
        <v>985</v>
      </c>
      <c r="B10" s="9" t="s">
        <v>1423</v>
      </c>
      <c r="C10" s="165"/>
      <c r="D10" s="165"/>
      <c r="F10" s="157" t="s">
        <v>1002</v>
      </c>
      <c r="G10" s="157"/>
      <c r="H10" s="1"/>
      <c r="I10" s="18" t="s">
        <v>18</v>
      </c>
      <c r="J10" s="18" t="s">
        <v>32</v>
      </c>
    </row>
    <row r="11" spans="1:10" x14ac:dyDescent="0.3">
      <c r="A11" s="8" t="s">
        <v>986</v>
      </c>
      <c r="B11" s="9" t="s">
        <v>1189</v>
      </c>
      <c r="C11" s="165"/>
      <c r="D11" s="165"/>
      <c r="F11" s="16" t="s">
        <v>244</v>
      </c>
      <c r="G11" s="16" t="s">
        <v>256</v>
      </c>
      <c r="I11" s="3" t="s">
        <v>23</v>
      </c>
      <c r="J11" s="3">
        <f>COUNTIF(G4:G8,"Normal")</f>
        <v>3</v>
      </c>
    </row>
    <row r="12" spans="1:10" x14ac:dyDescent="0.3">
      <c r="A12" s="8" t="s">
        <v>988</v>
      </c>
      <c r="B12" s="9" t="s">
        <v>1424</v>
      </c>
      <c r="C12" s="165"/>
      <c r="D12" s="165"/>
      <c r="F12" s="16" t="s">
        <v>245</v>
      </c>
      <c r="G12" s="16" t="s">
        <v>257</v>
      </c>
      <c r="I12" s="3" t="s">
        <v>44</v>
      </c>
      <c r="J12" s="3">
        <f>COUNTIF(G4:G8,"Dangerous")</f>
        <v>0</v>
      </c>
    </row>
    <row r="13" spans="1:10" ht="28.8" x14ac:dyDescent="0.3">
      <c r="A13" s="8" t="s">
        <v>990</v>
      </c>
      <c r="B13" s="9">
        <v>80001703</v>
      </c>
      <c r="C13" s="165"/>
      <c r="D13" s="165"/>
      <c r="F13" s="16" t="s">
        <v>246</v>
      </c>
      <c r="G13" s="16" t="s">
        <v>258</v>
      </c>
      <c r="I13" s="9" t="s">
        <v>29</v>
      </c>
      <c r="J13" s="3">
        <f>COUNTIF(G4:G8,"Unknown")</f>
        <v>1</v>
      </c>
    </row>
    <row r="14" spans="1:10" ht="28.8" x14ac:dyDescent="0.3">
      <c r="A14" s="10" t="s">
        <v>991</v>
      </c>
      <c r="B14" s="11"/>
      <c r="C14" s="11" t="s">
        <v>992</v>
      </c>
      <c r="D14" s="11" t="s">
        <v>993</v>
      </c>
      <c r="F14" s="16" t="s">
        <v>247</v>
      </c>
      <c r="G14" s="16" t="s">
        <v>259</v>
      </c>
      <c r="I14" s="43" t="s">
        <v>45</v>
      </c>
      <c r="J14" s="9">
        <f>SUM(J11:J13)</f>
        <v>4</v>
      </c>
    </row>
    <row r="15" spans="1:10" x14ac:dyDescent="0.3">
      <c r="A15" s="8" t="s">
        <v>288</v>
      </c>
      <c r="B15" s="9" t="s">
        <v>7</v>
      </c>
      <c r="C15" s="165">
        <v>4.3982070000000002</v>
      </c>
      <c r="D15" s="165" t="s">
        <v>1391</v>
      </c>
      <c r="F15" s="16" t="s">
        <v>248</v>
      </c>
      <c r="G15" s="16" t="s">
        <v>260</v>
      </c>
    </row>
    <row r="16" spans="1:10" ht="28.8" x14ac:dyDescent="0.3">
      <c r="A16" s="8" t="s">
        <v>996</v>
      </c>
      <c r="B16" s="9" t="s">
        <v>1422</v>
      </c>
      <c r="C16" s="165"/>
      <c r="D16" s="165"/>
      <c r="F16" s="16" t="s">
        <v>249</v>
      </c>
      <c r="G16" s="16" t="s">
        <v>261</v>
      </c>
    </row>
    <row r="17" spans="1:10" x14ac:dyDescent="0.3">
      <c r="A17" s="8" t="s">
        <v>5</v>
      </c>
      <c r="B17" s="9" t="s">
        <v>1425</v>
      </c>
      <c r="C17" s="165"/>
      <c r="D17" s="165"/>
      <c r="F17" s="16" t="s">
        <v>250</v>
      </c>
      <c r="G17" s="16" t="s">
        <v>262</v>
      </c>
    </row>
    <row r="18" spans="1:10" ht="28.8" x14ac:dyDescent="0.3">
      <c r="A18" s="8" t="s">
        <v>3</v>
      </c>
      <c r="B18" s="12" t="s">
        <v>998</v>
      </c>
      <c r="C18" s="165"/>
      <c r="D18" s="165"/>
      <c r="F18" s="16" t="s">
        <v>251</v>
      </c>
      <c r="G18" s="16" t="s">
        <v>263</v>
      </c>
    </row>
    <row r="19" spans="1:10" x14ac:dyDescent="0.3">
      <c r="A19" s="8" t="s">
        <v>1000</v>
      </c>
      <c r="B19" s="9" t="s">
        <v>1140</v>
      </c>
      <c r="C19" s="165"/>
      <c r="D19" s="165"/>
      <c r="F19" s="16" t="s">
        <v>252</v>
      </c>
      <c r="G19" s="16" t="s">
        <v>264</v>
      </c>
    </row>
    <row r="20" spans="1:10" x14ac:dyDescent="0.3">
      <c r="A20" s="8" t="s">
        <v>1004</v>
      </c>
      <c r="B20" s="44" t="s">
        <v>1426</v>
      </c>
      <c r="C20" s="165"/>
      <c r="D20" s="165"/>
      <c r="F20" s="16" t="s">
        <v>253</v>
      </c>
      <c r="G20" s="16" t="s">
        <v>265</v>
      </c>
    </row>
    <row r="21" spans="1:10" ht="28.8" x14ac:dyDescent="0.3">
      <c r="A21" s="8" t="s">
        <v>1008</v>
      </c>
      <c r="B21" s="13" t="s">
        <v>1427</v>
      </c>
      <c r="C21" s="165"/>
      <c r="D21" s="165"/>
      <c r="F21" s="16" t="s">
        <v>254</v>
      </c>
      <c r="G21" s="16" t="s">
        <v>266</v>
      </c>
    </row>
    <row r="22" spans="1:10" x14ac:dyDescent="0.3">
      <c r="A22" s="8" t="s">
        <v>4</v>
      </c>
      <c r="B22" s="14">
        <v>42459</v>
      </c>
      <c r="C22" s="165"/>
      <c r="D22" s="165"/>
      <c r="F22" s="16" t="s">
        <v>255</v>
      </c>
      <c r="G22" s="16"/>
    </row>
    <row r="23" spans="1:10" ht="28.8" x14ac:dyDescent="0.3">
      <c r="A23" s="8" t="s">
        <v>1013</v>
      </c>
      <c r="B23" s="14" t="s">
        <v>1428</v>
      </c>
      <c r="C23" s="165"/>
      <c r="D23" s="165"/>
    </row>
    <row r="24" spans="1:10" x14ac:dyDescent="0.3">
      <c r="C24" s="7"/>
      <c r="D24" s="7"/>
    </row>
    <row r="25" spans="1:10" s="31" customFormat="1" ht="42" x14ac:dyDescent="0.3">
      <c r="A25" s="30" t="s">
        <v>1020</v>
      </c>
    </row>
    <row r="26" spans="1:10" ht="15.6" x14ac:dyDescent="0.3">
      <c r="A26" s="27" t="s">
        <v>1021</v>
      </c>
      <c r="B26" s="23"/>
      <c r="C26" s="24"/>
      <c r="D26" s="7"/>
      <c r="E26" s="22" t="s">
        <v>346</v>
      </c>
      <c r="F26" s="35"/>
      <c r="G26" s="29"/>
      <c r="H26" s="28"/>
      <c r="I26" s="28"/>
      <c r="J26" s="29"/>
    </row>
    <row r="27" spans="1:10" ht="30.75" customHeight="1" x14ac:dyDescent="0.3">
      <c r="A27" s="32" t="s">
        <v>1022</v>
      </c>
      <c r="B27" s="175" t="s">
        <v>1429</v>
      </c>
      <c r="C27" s="176"/>
      <c r="D27" s="7"/>
      <c r="E27" s="11" t="s">
        <v>15</v>
      </c>
      <c r="F27" s="19" t="s">
        <v>301</v>
      </c>
      <c r="G27" s="19" t="s">
        <v>289</v>
      </c>
      <c r="H27" s="157" t="s">
        <v>20</v>
      </c>
      <c r="I27" s="157"/>
      <c r="J27" s="157"/>
    </row>
    <row r="28" spans="1:10" ht="43.2" x14ac:dyDescent="0.3">
      <c r="A28" s="27" t="s">
        <v>293</v>
      </c>
      <c r="B28" s="25"/>
      <c r="C28" s="26"/>
      <c r="D28" s="7"/>
      <c r="E28" s="9">
        <v>1</v>
      </c>
      <c r="F28" s="34" t="s">
        <v>344</v>
      </c>
      <c r="G28" s="9" t="s">
        <v>299</v>
      </c>
      <c r="H28" s="164" t="s">
        <v>345</v>
      </c>
      <c r="I28" s="164"/>
      <c r="J28" s="164"/>
    </row>
    <row r="29" spans="1:10" ht="28.8" x14ac:dyDescent="0.3">
      <c r="A29" s="19" t="s">
        <v>288</v>
      </c>
      <c r="B29" s="19" t="s">
        <v>20</v>
      </c>
      <c r="C29" s="19" t="s">
        <v>289</v>
      </c>
      <c r="E29" s="9">
        <v>2</v>
      </c>
      <c r="F29" s="34" t="s">
        <v>347</v>
      </c>
      <c r="G29" s="9" t="s">
        <v>291</v>
      </c>
      <c r="H29" s="164" t="s">
        <v>348</v>
      </c>
      <c r="I29" s="164"/>
      <c r="J29" s="164"/>
    </row>
    <row r="30" spans="1:10" ht="57.6" x14ac:dyDescent="0.3">
      <c r="A30" s="9" t="s">
        <v>290</v>
      </c>
      <c r="B30" s="34" t="s">
        <v>292</v>
      </c>
      <c r="C30" s="9" t="s">
        <v>291</v>
      </c>
      <c r="E30" s="9">
        <v>3</v>
      </c>
      <c r="F30" s="34" t="s">
        <v>349</v>
      </c>
      <c r="G30" s="9" t="s">
        <v>291</v>
      </c>
      <c r="H30" s="164" t="s">
        <v>350</v>
      </c>
      <c r="I30" s="164"/>
      <c r="J30" s="164"/>
    </row>
    <row r="31" spans="1:10" ht="72" x14ac:dyDescent="0.3">
      <c r="A31" s="9" t="s">
        <v>294</v>
      </c>
      <c r="B31" s="34" t="s">
        <v>295</v>
      </c>
      <c r="C31" s="9" t="s">
        <v>291</v>
      </c>
      <c r="E31" s="9">
        <v>4</v>
      </c>
      <c r="F31" s="34" t="s">
        <v>351</v>
      </c>
      <c r="G31" s="9" t="s">
        <v>291</v>
      </c>
      <c r="H31" s="164" t="s">
        <v>352</v>
      </c>
      <c r="I31" s="164"/>
      <c r="J31" s="164"/>
    </row>
    <row r="32" spans="1:10" ht="165" customHeight="1" x14ac:dyDescent="0.3">
      <c r="A32" s="9" t="s">
        <v>296</v>
      </c>
      <c r="B32" s="34" t="s">
        <v>297</v>
      </c>
      <c r="C32" s="9" t="s">
        <v>19</v>
      </c>
      <c r="E32" s="9">
        <v>5</v>
      </c>
      <c r="F32" s="34" t="s">
        <v>353</v>
      </c>
      <c r="G32" s="9" t="s">
        <v>291</v>
      </c>
      <c r="H32" s="164" t="s">
        <v>354</v>
      </c>
      <c r="I32" s="164"/>
      <c r="J32" s="164"/>
    </row>
    <row r="33" spans="1:12" x14ac:dyDescent="0.3">
      <c r="C33" s="7"/>
    </row>
    <row r="34" spans="1:12" ht="15.6" x14ac:dyDescent="0.3">
      <c r="A34" s="22" t="s">
        <v>304</v>
      </c>
      <c r="B34" s="35"/>
      <c r="C34" s="29"/>
    </row>
    <row r="35" spans="1:12" x14ac:dyDescent="0.3">
      <c r="A35" s="11" t="s">
        <v>15</v>
      </c>
      <c r="B35" s="19" t="s">
        <v>301</v>
      </c>
      <c r="C35" s="19" t="s">
        <v>289</v>
      </c>
      <c r="F35" s="147" t="s">
        <v>293</v>
      </c>
      <c r="G35" s="147"/>
      <c r="H35" s="147" t="s">
        <v>346</v>
      </c>
      <c r="I35" s="147"/>
      <c r="J35" s="147" t="s">
        <v>304</v>
      </c>
      <c r="K35" s="147"/>
    </row>
    <row r="36" spans="1:12" x14ac:dyDescent="0.3">
      <c r="A36" s="9">
        <v>1</v>
      </c>
      <c r="B36" s="16" t="s">
        <v>302</v>
      </c>
      <c r="C36" s="9" t="s">
        <v>19</v>
      </c>
      <c r="F36" s="18" t="s">
        <v>18</v>
      </c>
      <c r="G36" s="18" t="s">
        <v>32</v>
      </c>
      <c r="H36" s="18" t="s">
        <v>18</v>
      </c>
      <c r="I36" s="18" t="s">
        <v>32</v>
      </c>
      <c r="J36" s="18" t="s">
        <v>18</v>
      </c>
      <c r="K36" s="18" t="s">
        <v>32</v>
      </c>
    </row>
    <row r="37" spans="1:12" x14ac:dyDescent="0.3">
      <c r="A37" s="33">
        <v>2</v>
      </c>
      <c r="B37" s="36" t="s">
        <v>303</v>
      </c>
      <c r="C37" s="33" t="s">
        <v>291</v>
      </c>
      <c r="F37" s="3" t="s">
        <v>19</v>
      </c>
      <c r="G37" s="3">
        <f>COUNTIF(C30:C32,"Info")</f>
        <v>1</v>
      </c>
      <c r="H37" s="3" t="s">
        <v>19</v>
      </c>
      <c r="I37" s="3">
        <f>COUNTIF(G28:G32,"Info")</f>
        <v>0</v>
      </c>
      <c r="J37" s="7" t="s">
        <v>307</v>
      </c>
      <c r="K37" s="3">
        <f>COUNTIF(C36:C43,"Secure")</f>
        <v>1</v>
      </c>
    </row>
    <row r="38" spans="1:12" ht="43.2" x14ac:dyDescent="0.3">
      <c r="A38" s="9">
        <v>3</v>
      </c>
      <c r="B38" s="16" t="s">
        <v>305</v>
      </c>
      <c r="C38" s="9" t="s">
        <v>291</v>
      </c>
      <c r="F38" s="3" t="s">
        <v>291</v>
      </c>
      <c r="G38" s="3">
        <f>COUNTIF(C30:C32,"Warning")</f>
        <v>2</v>
      </c>
      <c r="H38" s="3" t="s">
        <v>291</v>
      </c>
      <c r="I38" s="3">
        <f>COUNTIF(G28:G32,"Warning")</f>
        <v>4</v>
      </c>
      <c r="J38" s="3" t="s">
        <v>19</v>
      </c>
      <c r="K38" s="3">
        <f>COUNTIF(C36:C43,"Info")</f>
        <v>1</v>
      </c>
    </row>
    <row r="39" spans="1:12" ht="28.8" x14ac:dyDescent="0.3">
      <c r="A39" s="9">
        <v>4</v>
      </c>
      <c r="B39" s="16" t="s">
        <v>306</v>
      </c>
      <c r="C39" s="9" t="s">
        <v>291</v>
      </c>
      <c r="F39" s="9" t="s">
        <v>299</v>
      </c>
      <c r="G39" s="3">
        <f>COUNTIF(C30:C32,"High")</f>
        <v>0</v>
      </c>
      <c r="H39" s="9" t="s">
        <v>299</v>
      </c>
      <c r="I39" s="3">
        <f>COUNTIF(G28:G32,"High")</f>
        <v>1</v>
      </c>
      <c r="J39" s="3" t="s">
        <v>291</v>
      </c>
      <c r="K39" s="3">
        <f>COUNTIF(C36:C43,"Warning")</f>
        <v>6</v>
      </c>
    </row>
    <row r="40" spans="1:12" x14ac:dyDescent="0.3">
      <c r="A40" s="9">
        <v>5</v>
      </c>
      <c r="B40" s="16" t="s">
        <v>308</v>
      </c>
      <c r="C40" s="9" t="s">
        <v>291</v>
      </c>
      <c r="F40" s="43" t="s">
        <v>45</v>
      </c>
      <c r="G40" s="9">
        <f>SUM(G37:G39)</f>
        <v>3</v>
      </c>
      <c r="H40" s="43" t="s">
        <v>45</v>
      </c>
      <c r="I40" s="9">
        <f>SUM(I37:I39)</f>
        <v>5</v>
      </c>
      <c r="J40" s="9" t="s">
        <v>299</v>
      </c>
      <c r="K40" s="3">
        <f>COUNTIF(C36:C43,"High")</f>
        <v>0</v>
      </c>
    </row>
    <row r="41" spans="1:12" ht="28.8" x14ac:dyDescent="0.3">
      <c r="A41" s="9">
        <v>6</v>
      </c>
      <c r="B41" s="16" t="s">
        <v>309</v>
      </c>
      <c r="C41" s="9" t="s">
        <v>291</v>
      </c>
      <c r="J41" s="43" t="s">
        <v>45</v>
      </c>
      <c r="K41" s="9">
        <f>SUM(K38:K40)</f>
        <v>7</v>
      </c>
    </row>
    <row r="42" spans="1:12" x14ac:dyDescent="0.3">
      <c r="A42" s="9">
        <v>7</v>
      </c>
      <c r="B42" s="16" t="s">
        <v>310</v>
      </c>
      <c r="C42" s="9" t="s">
        <v>291</v>
      </c>
    </row>
    <row r="43" spans="1:12" x14ac:dyDescent="0.3">
      <c r="A43" s="9">
        <v>8</v>
      </c>
      <c r="B43" s="16" t="s">
        <v>311</v>
      </c>
      <c r="C43" s="9" t="s">
        <v>307</v>
      </c>
    </row>
    <row r="45" spans="1:12" ht="42" x14ac:dyDescent="0.3">
      <c r="A45" s="30" t="s">
        <v>1054</v>
      </c>
      <c r="B45" s="31"/>
      <c r="C45" s="31"/>
      <c r="D45" s="31"/>
      <c r="E45" s="31"/>
      <c r="F45" s="31"/>
      <c r="G45" s="31"/>
      <c r="H45" s="31"/>
      <c r="I45" s="31"/>
      <c r="J45" s="31"/>
      <c r="K45" s="31"/>
      <c r="L45" s="31"/>
    </row>
    <row r="46" spans="1:12" ht="15.6" x14ac:dyDescent="0.3">
      <c r="A46" s="22" t="s">
        <v>1055</v>
      </c>
      <c r="B46" s="23"/>
      <c r="C46" s="23"/>
      <c r="D46" s="24"/>
      <c r="F46" s="17" t="s">
        <v>1056</v>
      </c>
    </row>
    <row r="47" spans="1:12" x14ac:dyDescent="0.3">
      <c r="A47" s="11" t="s">
        <v>15</v>
      </c>
      <c r="B47" s="11" t="s">
        <v>1058</v>
      </c>
      <c r="C47" s="194" t="s">
        <v>1059</v>
      </c>
      <c r="D47" s="194"/>
      <c r="F47" s="16" t="s">
        <v>1430</v>
      </c>
    </row>
    <row r="48" spans="1:12" ht="28.8" x14ac:dyDescent="0.3">
      <c r="A48" s="9">
        <v>1</v>
      </c>
      <c r="B48" s="9" t="s">
        <v>1431</v>
      </c>
      <c r="C48" s="8" t="s">
        <v>1432</v>
      </c>
      <c r="D48" s="9" t="s">
        <v>1433</v>
      </c>
      <c r="F48" s="16" t="s">
        <v>33</v>
      </c>
    </row>
    <row r="49" spans="1:6" x14ac:dyDescent="0.3">
      <c r="A49" s="165">
        <v>2</v>
      </c>
      <c r="B49" s="165" t="s">
        <v>1361</v>
      </c>
      <c r="C49" s="8" t="s">
        <v>1432</v>
      </c>
      <c r="D49" s="9" t="s">
        <v>1433</v>
      </c>
      <c r="F49" s="37" t="s">
        <v>41</v>
      </c>
    </row>
    <row r="50" spans="1:6" ht="72" x14ac:dyDescent="0.3">
      <c r="A50" s="165"/>
      <c r="B50" s="165"/>
      <c r="C50" s="8" t="s">
        <v>1434</v>
      </c>
      <c r="D50" s="9" t="s">
        <v>1435</v>
      </c>
    </row>
    <row r="51" spans="1:6" ht="28.8" x14ac:dyDescent="0.3">
      <c r="A51" s="165"/>
      <c r="B51" s="165"/>
      <c r="C51" s="8" t="s">
        <v>1436</v>
      </c>
      <c r="D51" s="9" t="s">
        <v>1064</v>
      </c>
    </row>
    <row r="52" spans="1:6" x14ac:dyDescent="0.3">
      <c r="C52" s="7"/>
    </row>
    <row r="53" spans="1:6" ht="15.6" x14ac:dyDescent="0.3">
      <c r="A53" s="27" t="s">
        <v>1119</v>
      </c>
      <c r="B53" s="35"/>
      <c r="C53" s="29"/>
      <c r="D53" s="7"/>
    </row>
    <row r="54" spans="1:6" x14ac:dyDescent="0.3">
      <c r="A54" s="11" t="s">
        <v>1120</v>
      </c>
      <c r="B54" s="19" t="s">
        <v>1121</v>
      </c>
      <c r="C54" s="19" t="s">
        <v>18</v>
      </c>
      <c r="D54" s="7"/>
    </row>
    <row r="55" spans="1:6" ht="86.4" x14ac:dyDescent="0.3">
      <c r="A55" s="9" t="s">
        <v>692</v>
      </c>
      <c r="B55" s="9" t="s">
        <v>693</v>
      </c>
      <c r="C55" s="9" t="s">
        <v>694</v>
      </c>
      <c r="D55" s="7"/>
    </row>
    <row r="56" spans="1:6" ht="86.4" x14ac:dyDescent="0.3">
      <c r="A56" s="9" t="s">
        <v>695</v>
      </c>
      <c r="B56" s="9" t="s">
        <v>696</v>
      </c>
      <c r="C56" s="9" t="s">
        <v>694</v>
      </c>
    </row>
    <row r="57" spans="1:6" ht="86.4" x14ac:dyDescent="0.3">
      <c r="A57" s="9" t="s">
        <v>697</v>
      </c>
      <c r="B57" s="9" t="s">
        <v>698</v>
      </c>
      <c r="C57" s="9" t="s">
        <v>694</v>
      </c>
    </row>
    <row r="58" spans="1:6" ht="86.4" x14ac:dyDescent="0.3">
      <c r="A58" s="9" t="s">
        <v>699</v>
      </c>
      <c r="B58" s="9" t="s">
        <v>700</v>
      </c>
      <c r="C58" s="9" t="s">
        <v>694</v>
      </c>
    </row>
    <row r="59" spans="1:6" ht="86.4" x14ac:dyDescent="0.3">
      <c r="A59" s="9" t="s">
        <v>701</v>
      </c>
      <c r="B59" s="9" t="s">
        <v>702</v>
      </c>
      <c r="C59" s="9" t="s">
        <v>694</v>
      </c>
    </row>
    <row r="60" spans="1:6" ht="86.4" x14ac:dyDescent="0.3">
      <c r="A60" s="9" t="s">
        <v>703</v>
      </c>
      <c r="B60" s="9" t="s">
        <v>704</v>
      </c>
      <c r="C60" s="9" t="s">
        <v>694</v>
      </c>
    </row>
    <row r="61" spans="1:6" ht="86.4" x14ac:dyDescent="0.3">
      <c r="A61" s="9" t="s">
        <v>705</v>
      </c>
      <c r="B61" s="9" t="s">
        <v>706</v>
      </c>
      <c r="C61" s="9" t="s">
        <v>694</v>
      </c>
    </row>
    <row r="62" spans="1:6" x14ac:dyDescent="0.3">
      <c r="A62" s="9" t="s">
        <v>707</v>
      </c>
      <c r="B62" s="9" t="s">
        <v>708</v>
      </c>
      <c r="C62" s="9" t="s">
        <v>694</v>
      </c>
    </row>
    <row r="63" spans="1:6" ht="86.4" x14ac:dyDescent="0.3">
      <c r="A63" s="9" t="s">
        <v>709</v>
      </c>
      <c r="B63" s="9" t="s">
        <v>710</v>
      </c>
      <c r="C63" s="9" t="s">
        <v>694</v>
      </c>
    </row>
    <row r="64" spans="1:6" ht="86.4" x14ac:dyDescent="0.3">
      <c r="A64" s="9" t="s">
        <v>711</v>
      </c>
      <c r="B64" s="9" t="s">
        <v>712</v>
      </c>
      <c r="C64" s="9" t="s">
        <v>694</v>
      </c>
    </row>
  </sheetData>
  <mergeCells count="19">
    <mergeCell ref="C47:D47"/>
    <mergeCell ref="B49:B51"/>
    <mergeCell ref="A49:A51"/>
    <mergeCell ref="H28:J28"/>
    <mergeCell ref="H29:J29"/>
    <mergeCell ref="H30:J30"/>
    <mergeCell ref="H31:J31"/>
    <mergeCell ref="H32:J32"/>
    <mergeCell ref="F35:G35"/>
    <mergeCell ref="H35:I35"/>
    <mergeCell ref="J35:K35"/>
    <mergeCell ref="H27:J27"/>
    <mergeCell ref="F10:G10"/>
    <mergeCell ref="B27:C27"/>
    <mergeCell ref="C2:C13"/>
    <mergeCell ref="D2:D13"/>
    <mergeCell ref="C15:C23"/>
    <mergeCell ref="D15:D23"/>
    <mergeCell ref="I9:J9"/>
  </mergeCells>
  <conditionalFormatting sqref="C30:C32">
    <cfRule type="cellIs" dxfId="63" priority="20" operator="equal">
      <formula>"High"</formula>
    </cfRule>
    <cfRule type="cellIs" dxfId="62" priority="21" operator="equal">
      <formula>"Info"</formula>
    </cfRule>
    <cfRule type="cellIs" dxfId="61" priority="22" operator="equal">
      <formula>"Warning"</formula>
    </cfRule>
  </conditionalFormatting>
  <conditionalFormatting sqref="C36:C43">
    <cfRule type="cellIs" dxfId="60" priority="2" operator="equal">
      <formula>"High"</formula>
    </cfRule>
    <cfRule type="cellIs" dxfId="59" priority="3" operator="equal">
      <formula>"Warning"</formula>
    </cfRule>
    <cfRule type="cellIs" dxfId="58" priority="4" operator="equal">
      <formula>"Secure"</formula>
    </cfRule>
    <cfRule type="cellIs" dxfId="57" priority="5" operator="equal">
      <formula>"Info"</formula>
    </cfRule>
  </conditionalFormatting>
  <conditionalFormatting sqref="C55:C64">
    <cfRule type="cellIs" dxfId="56" priority="1" operator="equal">
      <formula>"OK"</formula>
    </cfRule>
  </conditionalFormatting>
  <conditionalFormatting sqref="F37">
    <cfRule type="cellIs" dxfId="55" priority="38" operator="equal">
      <formula>"Info"</formula>
    </cfRule>
  </conditionalFormatting>
  <conditionalFormatting sqref="F38">
    <cfRule type="cellIs" dxfId="54" priority="28" operator="equal">
      <formula>"Warning"</formula>
    </cfRule>
  </conditionalFormatting>
  <conditionalFormatting sqref="F39">
    <cfRule type="cellIs" dxfId="53" priority="27" operator="equal">
      <formula>"High"</formula>
    </cfRule>
  </conditionalFormatting>
  <conditionalFormatting sqref="G3:G7">
    <cfRule type="cellIs" dxfId="52" priority="24" operator="equal">
      <formula>"Unknown"</formula>
    </cfRule>
    <cfRule type="cellIs" dxfId="51" priority="25" operator="equal">
      <formula>"Dangerous"</formula>
    </cfRule>
    <cfRule type="cellIs" dxfId="50" priority="26" operator="equal">
      <formula>"Normal"</formula>
    </cfRule>
  </conditionalFormatting>
  <conditionalFormatting sqref="G28:G32">
    <cfRule type="cellIs" dxfId="49" priority="9" operator="equal">
      <formula>"High"</formula>
    </cfRule>
    <cfRule type="cellIs" dxfId="48" priority="10" operator="equal">
      <formula>"Warning"</formula>
    </cfRule>
    <cfRule type="cellIs" dxfId="47" priority="11" operator="equal">
      <formula>"Normal"</formula>
    </cfRule>
  </conditionalFormatting>
  <conditionalFormatting sqref="H37">
    <cfRule type="cellIs" dxfId="46" priority="19" operator="equal">
      <formula>"Info"</formula>
    </cfRule>
  </conditionalFormatting>
  <conditionalFormatting sqref="H38">
    <cfRule type="cellIs" dxfId="45" priority="18" operator="equal">
      <formula>"Warning"</formula>
    </cfRule>
  </conditionalFormatting>
  <conditionalFormatting sqref="H39">
    <cfRule type="cellIs" dxfId="44" priority="17" operator="equal">
      <formula>"High"</formula>
    </cfRule>
  </conditionalFormatting>
  <conditionalFormatting sqref="I10:I11">
    <cfRule type="cellIs" dxfId="43" priority="40" operator="equal">
      <formula>"Normal"</formula>
    </cfRule>
  </conditionalFormatting>
  <conditionalFormatting sqref="I11:I12">
    <cfRule type="cellIs" dxfId="42" priority="39" operator="equal">
      <formula>"Dangerous"</formula>
    </cfRule>
  </conditionalFormatting>
  <conditionalFormatting sqref="I13">
    <cfRule type="cellIs" dxfId="41" priority="23" operator="equal">
      <formula>"Unknown"</formula>
    </cfRule>
  </conditionalFormatting>
  <conditionalFormatting sqref="J37">
    <cfRule type="cellIs" dxfId="40" priority="6" operator="equal">
      <formula>"Secure"</formula>
    </cfRule>
  </conditionalFormatting>
  <conditionalFormatting sqref="J38">
    <cfRule type="cellIs" dxfId="39" priority="16" operator="equal">
      <formula>"Info"</formula>
    </cfRule>
  </conditionalFormatting>
  <conditionalFormatting sqref="J39">
    <cfRule type="cellIs" dxfId="38" priority="15" operator="equal">
      <formula>"Warning"</formula>
    </cfRule>
  </conditionalFormatting>
  <conditionalFormatting sqref="J40">
    <cfRule type="cellIs" dxfId="37" priority="14" operator="equal">
      <formula>"High"</formula>
    </cfRule>
  </conditionalFormatting>
  <hyperlinks>
    <hyperlink ref="B21" r:id="rId1" xr:uid="{134E9376-0B5E-4E3F-B0A1-F2E99DB83DB0}"/>
    <hyperlink ref="B20" r:id="rId2" xr:uid="{4815CD47-A8D6-44E3-912A-CCA82548D93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E9B77-59A2-4067-B73F-61F3470E5664}">
  <dimension ref="A1:V85"/>
  <sheetViews>
    <sheetView topLeftCell="A25" workbookViewId="0">
      <selection activeCell="A38" sqref="A38"/>
    </sheetView>
  </sheetViews>
  <sheetFormatPr defaultColWidth="9.109375" defaultRowHeight="14.4" x14ac:dyDescent="0.3"/>
  <cols>
    <col min="1" max="1" width="24.109375" style="7" customWidth="1"/>
    <col min="2" max="2" width="66.33203125" style="7" customWidth="1"/>
    <col min="3" max="3" width="15.109375" style="6" customWidth="1"/>
    <col min="4" max="4" width="26.88671875" style="6" customWidth="1"/>
    <col min="5" max="5" width="9.109375" style="7"/>
    <col min="6" max="6" width="42.109375" style="7" customWidth="1"/>
    <col min="7" max="7" width="12.44140625" style="7" customWidth="1"/>
    <col min="8" max="8" width="19.109375" style="7" customWidth="1"/>
    <col min="9" max="9" width="31.109375" style="7" customWidth="1"/>
    <col min="10" max="10" width="23.88671875" style="7" customWidth="1"/>
    <col min="11" max="11" width="23.44140625" style="7" customWidth="1"/>
    <col min="12" max="12" width="35.33203125" style="7" customWidth="1"/>
    <col min="13" max="13" width="45.33203125" style="7" customWidth="1"/>
    <col min="14" max="14" width="9.109375" style="7"/>
    <col min="15" max="15" width="18.33203125" style="7" customWidth="1"/>
    <col min="16" max="16" width="23.109375" style="7" bestFit="1" customWidth="1"/>
    <col min="17" max="17" width="44.5546875" style="7" bestFit="1" customWidth="1"/>
    <col min="18" max="18" width="23.88671875" style="7" customWidth="1"/>
    <col min="19" max="19" width="12.6640625" style="7" customWidth="1"/>
    <col min="20" max="21" width="9.109375" style="7"/>
    <col min="22" max="22" width="10.88671875" style="7" customWidth="1"/>
    <col min="23" max="16384" width="9.109375" style="7"/>
  </cols>
  <sheetData>
    <row r="1" spans="1:17" s="6" customFormat="1" ht="30" customHeight="1" x14ac:dyDescent="0.3">
      <c r="A1" s="15" t="s">
        <v>962</v>
      </c>
      <c r="B1" s="11"/>
      <c r="C1" s="11" t="s">
        <v>963</v>
      </c>
      <c r="D1" s="11" t="s">
        <v>964</v>
      </c>
      <c r="F1" s="27" t="s">
        <v>27</v>
      </c>
      <c r="G1" s="28"/>
      <c r="H1" s="28"/>
      <c r="I1" s="28"/>
      <c r="J1" s="28"/>
      <c r="K1" s="28"/>
      <c r="L1" s="28"/>
      <c r="M1" s="29"/>
    </row>
    <row r="2" spans="1:17" ht="15.6" x14ac:dyDescent="0.3">
      <c r="A2" s="8" t="s">
        <v>966</v>
      </c>
      <c r="B2" s="9" t="s">
        <v>1416</v>
      </c>
      <c r="C2" s="165" t="s">
        <v>1437</v>
      </c>
      <c r="D2" s="165" t="s">
        <v>1129</v>
      </c>
      <c r="F2" s="41" t="s">
        <v>17</v>
      </c>
      <c r="G2" s="41" t="s">
        <v>18</v>
      </c>
      <c r="H2" s="41" t="s">
        <v>19</v>
      </c>
      <c r="I2" s="41" t="s">
        <v>20</v>
      </c>
      <c r="J2" s="41" t="s">
        <v>17</v>
      </c>
      <c r="K2" s="41" t="s">
        <v>18</v>
      </c>
      <c r="L2" s="41" t="s">
        <v>19</v>
      </c>
      <c r="M2" s="41" t="s">
        <v>20</v>
      </c>
      <c r="P2" s="27" t="s">
        <v>1021</v>
      </c>
      <c r="Q2" s="29"/>
    </row>
    <row r="3" spans="1:17" ht="108.75" customHeight="1" x14ac:dyDescent="0.3">
      <c r="A3" s="8" t="s">
        <v>970</v>
      </c>
      <c r="B3" s="9" t="s">
        <v>1438</v>
      </c>
      <c r="C3" s="165"/>
      <c r="D3" s="165"/>
      <c r="F3" s="8" t="s">
        <v>46</v>
      </c>
      <c r="G3" s="9" t="s">
        <v>44</v>
      </c>
      <c r="H3" s="9" t="s">
        <v>47</v>
      </c>
      <c r="I3" s="16" t="s">
        <v>48</v>
      </c>
      <c r="J3" s="8" t="s">
        <v>61</v>
      </c>
      <c r="K3" s="9" t="s">
        <v>23</v>
      </c>
      <c r="L3" s="9" t="s">
        <v>62</v>
      </c>
      <c r="M3" s="16" t="s">
        <v>63</v>
      </c>
      <c r="P3" s="65" t="s">
        <v>1060</v>
      </c>
      <c r="Q3" s="65" t="b">
        <v>1</v>
      </c>
    </row>
    <row r="4" spans="1:17" ht="50.25" customHeight="1" x14ac:dyDescent="0.3">
      <c r="A4" s="8" t="s">
        <v>972</v>
      </c>
      <c r="B4" s="9" t="s">
        <v>1439</v>
      </c>
      <c r="C4" s="165"/>
      <c r="D4" s="165"/>
      <c r="F4" s="8" t="s">
        <v>33</v>
      </c>
      <c r="G4" s="9" t="s">
        <v>23</v>
      </c>
      <c r="H4" s="9" t="s">
        <v>34</v>
      </c>
      <c r="I4" s="16" t="s">
        <v>35</v>
      </c>
      <c r="J4" s="8" t="s">
        <v>64</v>
      </c>
      <c r="K4" s="9" t="s">
        <v>44</v>
      </c>
      <c r="L4" s="9" t="s">
        <v>65</v>
      </c>
      <c r="M4" s="16" t="s">
        <v>66</v>
      </c>
      <c r="P4" s="9" t="s">
        <v>1065</v>
      </c>
      <c r="Q4" s="9" t="b">
        <v>1</v>
      </c>
    </row>
    <row r="5" spans="1:17" ht="100.8" x14ac:dyDescent="0.3">
      <c r="A5" s="8" t="s">
        <v>975</v>
      </c>
      <c r="B5" s="9" t="s">
        <v>1440</v>
      </c>
      <c r="C5" s="165"/>
      <c r="D5" s="165"/>
      <c r="F5" s="8" t="s">
        <v>83</v>
      </c>
      <c r="G5" s="9" t="s">
        <v>44</v>
      </c>
      <c r="H5" s="9" t="s">
        <v>84</v>
      </c>
      <c r="I5" s="16" t="s">
        <v>85</v>
      </c>
      <c r="J5" s="8" t="s">
        <v>67</v>
      </c>
      <c r="K5" s="9" t="s">
        <v>44</v>
      </c>
      <c r="L5" s="9" t="s">
        <v>68</v>
      </c>
      <c r="M5" s="16" t="s">
        <v>69</v>
      </c>
      <c r="P5" s="9" t="s">
        <v>1070</v>
      </c>
      <c r="Q5" s="9" t="b">
        <v>1</v>
      </c>
    </row>
    <row r="6" spans="1:17" ht="112.5" customHeight="1" x14ac:dyDescent="0.3">
      <c r="A6" s="8" t="s">
        <v>978</v>
      </c>
      <c r="B6" s="9" t="s">
        <v>1441</v>
      </c>
      <c r="C6" s="165"/>
      <c r="D6" s="165"/>
      <c r="F6" s="8" t="s">
        <v>86</v>
      </c>
      <c r="G6" s="9" t="s">
        <v>23</v>
      </c>
      <c r="H6" s="9" t="s">
        <v>87</v>
      </c>
      <c r="I6" s="16" t="s">
        <v>88</v>
      </c>
      <c r="J6" s="8" t="s">
        <v>100</v>
      </c>
      <c r="K6" s="9" t="s">
        <v>23</v>
      </c>
      <c r="L6" s="9" t="s">
        <v>101</v>
      </c>
      <c r="M6" s="16" t="s">
        <v>102</v>
      </c>
      <c r="P6" s="9" t="s">
        <v>1073</v>
      </c>
      <c r="Q6" s="9" t="b">
        <v>0</v>
      </c>
    </row>
    <row r="7" spans="1:17" ht="28.8" x14ac:dyDescent="0.3">
      <c r="A7" s="15" t="s">
        <v>980</v>
      </c>
      <c r="B7" s="11"/>
      <c r="C7" s="165"/>
      <c r="D7" s="165"/>
      <c r="F7" s="8" t="s">
        <v>89</v>
      </c>
      <c r="G7" s="9" t="s">
        <v>44</v>
      </c>
      <c r="H7" s="9" t="s">
        <v>90</v>
      </c>
      <c r="I7" s="16" t="s">
        <v>91</v>
      </c>
      <c r="J7" s="8" t="s">
        <v>41</v>
      </c>
      <c r="K7" s="9" t="s">
        <v>23</v>
      </c>
      <c r="L7" s="9" t="s">
        <v>42</v>
      </c>
      <c r="M7" s="16" t="s">
        <v>43</v>
      </c>
      <c r="P7" s="9" t="s">
        <v>1077</v>
      </c>
      <c r="Q7" s="9" t="s">
        <v>1023</v>
      </c>
    </row>
    <row r="8" spans="1:17" ht="57.6" x14ac:dyDescent="0.3">
      <c r="A8" s="8" t="s">
        <v>0</v>
      </c>
      <c r="B8" s="9" t="s">
        <v>1442</v>
      </c>
      <c r="C8" s="165"/>
      <c r="D8" s="165"/>
      <c r="F8" s="8" t="s">
        <v>22</v>
      </c>
      <c r="G8" s="9" t="s">
        <v>23</v>
      </c>
      <c r="H8" s="9" t="s">
        <v>24</v>
      </c>
      <c r="I8" s="16" t="s">
        <v>25</v>
      </c>
      <c r="J8" s="8" t="s">
        <v>70</v>
      </c>
      <c r="K8" s="9" t="s">
        <v>44</v>
      </c>
      <c r="L8" s="9" t="s">
        <v>71</v>
      </c>
      <c r="M8" s="16" t="s">
        <v>72</v>
      </c>
      <c r="P8" s="9" t="s">
        <v>1080</v>
      </c>
      <c r="Q8" s="9" t="s">
        <v>1081</v>
      </c>
    </row>
    <row r="9" spans="1:17" ht="43.2" x14ac:dyDescent="0.3">
      <c r="A9" s="8" t="s">
        <v>1</v>
      </c>
      <c r="B9" s="9" t="s">
        <v>1443</v>
      </c>
      <c r="C9" s="165"/>
      <c r="D9" s="165"/>
      <c r="F9" s="8" t="s">
        <v>49</v>
      </c>
      <c r="G9" s="9" t="s">
        <v>23</v>
      </c>
      <c r="H9" s="9" t="s">
        <v>50</v>
      </c>
      <c r="I9" s="16" t="s">
        <v>51</v>
      </c>
      <c r="J9" s="8" t="s">
        <v>73</v>
      </c>
      <c r="K9" s="9" t="s">
        <v>23</v>
      </c>
      <c r="L9" s="9" t="s">
        <v>74</v>
      </c>
      <c r="M9" s="16" t="s">
        <v>75</v>
      </c>
      <c r="P9" s="9" t="s">
        <v>1083</v>
      </c>
      <c r="Q9" s="141" t="s">
        <v>1084</v>
      </c>
    </row>
    <row r="10" spans="1:17" ht="28.8" x14ac:dyDescent="0.3">
      <c r="A10" s="8" t="s">
        <v>985</v>
      </c>
      <c r="B10" s="9" t="s">
        <v>728</v>
      </c>
      <c r="C10" s="165"/>
      <c r="D10" s="165"/>
      <c r="F10" s="8" t="s">
        <v>38</v>
      </c>
      <c r="G10" s="9" t="s">
        <v>23</v>
      </c>
      <c r="H10" s="9" t="s">
        <v>39</v>
      </c>
      <c r="I10" s="16" t="s">
        <v>40</v>
      </c>
      <c r="J10" s="8" t="s">
        <v>103</v>
      </c>
      <c r="K10" s="9" t="s">
        <v>23</v>
      </c>
      <c r="L10" s="9" t="s">
        <v>104</v>
      </c>
      <c r="M10" s="16" t="s">
        <v>105</v>
      </c>
      <c r="P10" s="9" t="s">
        <v>1089</v>
      </c>
      <c r="Q10" s="141" t="s">
        <v>1090</v>
      </c>
    </row>
    <row r="11" spans="1:17" ht="57.6" x14ac:dyDescent="0.3">
      <c r="A11" s="8" t="s">
        <v>986</v>
      </c>
      <c r="B11" s="9" t="s">
        <v>1242</v>
      </c>
      <c r="C11" s="165"/>
      <c r="D11" s="165"/>
      <c r="F11" s="8" t="s">
        <v>52</v>
      </c>
      <c r="G11" s="9" t="s">
        <v>44</v>
      </c>
      <c r="H11" s="9" t="s">
        <v>53</v>
      </c>
      <c r="I11" s="16" t="s">
        <v>54</v>
      </c>
      <c r="J11" s="8" t="s">
        <v>76</v>
      </c>
      <c r="K11" s="9" t="s">
        <v>37</v>
      </c>
      <c r="L11" s="9" t="s">
        <v>77</v>
      </c>
      <c r="M11" s="16" t="s">
        <v>78</v>
      </c>
      <c r="P11" s="9" t="s">
        <v>1022</v>
      </c>
      <c r="Q11" s="9" t="s">
        <v>1023</v>
      </c>
    </row>
    <row r="12" spans="1:17" ht="72" x14ac:dyDescent="0.3">
      <c r="A12" s="8" t="s">
        <v>988</v>
      </c>
      <c r="B12" s="9" t="s">
        <v>1444</v>
      </c>
      <c r="C12" s="165"/>
      <c r="D12" s="165"/>
      <c r="F12" s="8" t="s">
        <v>92</v>
      </c>
      <c r="G12" s="9" t="s">
        <v>44</v>
      </c>
      <c r="H12" s="9" t="s">
        <v>93</v>
      </c>
      <c r="I12" s="16" t="s">
        <v>94</v>
      </c>
      <c r="J12" s="8" t="s">
        <v>79</v>
      </c>
      <c r="K12" s="9" t="s">
        <v>29</v>
      </c>
      <c r="L12" s="9" t="s">
        <v>30</v>
      </c>
      <c r="M12" s="16" t="s">
        <v>31</v>
      </c>
      <c r="P12" s="9" t="s">
        <v>1091</v>
      </c>
      <c r="Q12" s="142" t="s">
        <v>1092</v>
      </c>
    </row>
    <row r="13" spans="1:17" ht="72" x14ac:dyDescent="0.3">
      <c r="A13" s="8" t="s">
        <v>990</v>
      </c>
      <c r="B13" s="9">
        <v>2017005112</v>
      </c>
      <c r="C13" s="165"/>
      <c r="D13" s="165"/>
      <c r="F13" s="8" t="s">
        <v>95</v>
      </c>
      <c r="G13" s="9" t="s">
        <v>44</v>
      </c>
      <c r="H13" s="9" t="s">
        <v>96</v>
      </c>
      <c r="I13" s="16" t="s">
        <v>97</v>
      </c>
      <c r="J13" s="8" t="s">
        <v>80</v>
      </c>
      <c r="K13" s="9" t="s">
        <v>29</v>
      </c>
      <c r="L13" s="9" t="s">
        <v>30</v>
      </c>
      <c r="M13" s="16" t="s">
        <v>31</v>
      </c>
      <c r="P13" s="9" t="s">
        <v>1094</v>
      </c>
      <c r="Q13" s="9" t="s">
        <v>1095</v>
      </c>
    </row>
    <row r="14" spans="1:17" ht="43.2" x14ac:dyDescent="0.3">
      <c r="A14" s="10" t="s">
        <v>991</v>
      </c>
      <c r="B14" s="11"/>
      <c r="C14" s="11" t="s">
        <v>992</v>
      </c>
      <c r="D14" s="11" t="s">
        <v>993</v>
      </c>
      <c r="F14" s="8" t="s">
        <v>55</v>
      </c>
      <c r="G14" s="9" t="s">
        <v>23</v>
      </c>
      <c r="H14" s="9" t="s">
        <v>56</v>
      </c>
      <c r="I14" s="16" t="s">
        <v>57</v>
      </c>
      <c r="J14" s="8" t="s">
        <v>81</v>
      </c>
      <c r="K14" s="9" t="s">
        <v>29</v>
      </c>
      <c r="L14" s="9" t="s">
        <v>30</v>
      </c>
      <c r="M14" s="16" t="s">
        <v>31</v>
      </c>
      <c r="P14" s="9" t="s">
        <v>1095</v>
      </c>
      <c r="Q14" s="9" t="s">
        <v>1096</v>
      </c>
    </row>
    <row r="15" spans="1:17" ht="51" customHeight="1" x14ac:dyDescent="0.3">
      <c r="A15" s="8" t="s">
        <v>288</v>
      </c>
      <c r="B15" s="9" t="s">
        <v>1445</v>
      </c>
      <c r="C15" s="165">
        <v>4.5724672999999996</v>
      </c>
      <c r="D15" s="165" t="s">
        <v>1446</v>
      </c>
      <c r="F15" s="8" t="s">
        <v>58</v>
      </c>
      <c r="G15" s="9" t="s">
        <v>23</v>
      </c>
      <c r="H15" s="9" t="s">
        <v>59</v>
      </c>
      <c r="I15" s="16" t="s">
        <v>60</v>
      </c>
      <c r="J15" s="6" t="s">
        <v>28</v>
      </c>
      <c r="K15" s="9" t="s">
        <v>29</v>
      </c>
      <c r="L15" s="9" t="s">
        <v>30</v>
      </c>
      <c r="M15" s="16" t="s">
        <v>31</v>
      </c>
      <c r="P15" s="9" t="s">
        <v>1097</v>
      </c>
      <c r="Q15" s="141" t="s">
        <v>1098</v>
      </c>
    </row>
    <row r="16" spans="1:17" ht="86.4" x14ac:dyDescent="0.3">
      <c r="A16" s="8" t="s">
        <v>996</v>
      </c>
      <c r="B16" s="9" t="s">
        <v>1447</v>
      </c>
      <c r="C16" s="165"/>
      <c r="D16" s="165"/>
      <c r="F16" s="8" t="s">
        <v>82</v>
      </c>
      <c r="G16" s="9" t="s">
        <v>23</v>
      </c>
      <c r="H16" s="9" t="s">
        <v>98</v>
      </c>
      <c r="I16" s="16" t="s">
        <v>99</v>
      </c>
      <c r="J16" s="8" t="s">
        <v>82</v>
      </c>
      <c r="K16" s="9" t="s">
        <v>29</v>
      </c>
      <c r="L16" s="9" t="s">
        <v>30</v>
      </c>
      <c r="M16" s="16" t="s">
        <v>31</v>
      </c>
      <c r="P16" s="9" t="s">
        <v>1100</v>
      </c>
      <c r="Q16" s="9" t="s">
        <v>1101</v>
      </c>
    </row>
    <row r="17" spans="1:22" ht="43.2" x14ac:dyDescent="0.3">
      <c r="A17" s="8" t="s">
        <v>5</v>
      </c>
      <c r="B17" s="7" t="s">
        <v>1139</v>
      </c>
      <c r="C17" s="165"/>
      <c r="D17" s="165"/>
      <c r="P17" s="9" t="s">
        <v>1102</v>
      </c>
      <c r="Q17" s="9" t="s">
        <v>1103</v>
      </c>
    </row>
    <row r="18" spans="1:22" ht="15.6" x14ac:dyDescent="0.3">
      <c r="A18" s="8" t="s">
        <v>3</v>
      </c>
      <c r="B18" s="12" t="s">
        <v>998</v>
      </c>
      <c r="C18" s="165"/>
      <c r="D18" s="165"/>
      <c r="F18" s="147" t="s">
        <v>27</v>
      </c>
      <c r="G18" s="147"/>
      <c r="I18" s="50" t="s">
        <v>243</v>
      </c>
      <c r="J18" s="51"/>
      <c r="K18" s="51"/>
      <c r="L18" s="52"/>
      <c r="P18" s="9" t="s">
        <v>1105</v>
      </c>
      <c r="Q18" s="9" t="s">
        <v>1106</v>
      </c>
    </row>
    <row r="19" spans="1:22" x14ac:dyDescent="0.3">
      <c r="A19" s="8" t="s">
        <v>1000</v>
      </c>
      <c r="B19" s="9" t="s">
        <v>1001</v>
      </c>
      <c r="C19" s="165"/>
      <c r="D19" s="165"/>
      <c r="F19" s="42" t="s">
        <v>18</v>
      </c>
      <c r="G19" s="42" t="s">
        <v>32</v>
      </c>
      <c r="I19" s="194" t="s">
        <v>1002</v>
      </c>
      <c r="J19" s="194"/>
      <c r="K19" s="194"/>
      <c r="L19" s="194"/>
      <c r="P19" s="9" t="s">
        <v>1108</v>
      </c>
      <c r="Q19" s="9">
        <v>2048</v>
      </c>
    </row>
    <row r="20" spans="1:22" ht="28.8" x14ac:dyDescent="0.3">
      <c r="A20" s="8" t="s">
        <v>1004</v>
      </c>
      <c r="B20" s="44" t="s">
        <v>1448</v>
      </c>
      <c r="C20" s="165"/>
      <c r="D20" s="165"/>
      <c r="F20" s="9" t="s">
        <v>37</v>
      </c>
      <c r="G20" s="9">
        <f>SUM(COUNTIF(G3:G16,"Signature"),COUNTIF(K3:K16,"Signature"))</f>
        <v>1</v>
      </c>
      <c r="I20" s="53" t="s">
        <v>267</v>
      </c>
      <c r="J20" s="53" t="s">
        <v>272</v>
      </c>
      <c r="K20" s="53" t="s">
        <v>276</v>
      </c>
      <c r="L20" s="53" t="s">
        <v>283</v>
      </c>
      <c r="P20" s="33" t="s">
        <v>1110</v>
      </c>
      <c r="Q20" s="33" t="s">
        <v>1111</v>
      </c>
    </row>
    <row r="21" spans="1:22" x14ac:dyDescent="0.3">
      <c r="A21" s="8" t="s">
        <v>1008</v>
      </c>
      <c r="B21" s="45" t="s">
        <v>1009</v>
      </c>
      <c r="C21" s="165"/>
      <c r="D21" s="165"/>
      <c r="F21" s="3" t="s">
        <v>23</v>
      </c>
      <c r="G21" s="3">
        <f>SUM(COUNTIF(G3:G16,"Normal"),COUNTIF(K3:K16,"Normal"))</f>
        <v>13</v>
      </c>
      <c r="I21" s="16" t="s">
        <v>245</v>
      </c>
      <c r="J21" s="16" t="s">
        <v>273</v>
      </c>
      <c r="K21" s="16" t="s">
        <v>277</v>
      </c>
      <c r="L21" s="16" t="s">
        <v>284</v>
      </c>
      <c r="P21" s="38" t="s">
        <v>1112</v>
      </c>
      <c r="Q21" s="40"/>
    </row>
    <row r="22" spans="1:22" ht="28.8" x14ac:dyDescent="0.3">
      <c r="A22" s="8" t="s">
        <v>4</v>
      </c>
      <c r="B22" s="14">
        <v>41199</v>
      </c>
      <c r="C22" s="165"/>
      <c r="D22" s="165"/>
      <c r="F22" s="3" t="s">
        <v>44</v>
      </c>
      <c r="G22" s="3">
        <f>SUM(COUNTIF(G3:G16,"Dangerous"),COUNTIF(K3:K16,"Dangerous"))</f>
        <v>9</v>
      </c>
      <c r="I22" s="16" t="s">
        <v>268</v>
      </c>
      <c r="J22" s="16" t="s">
        <v>251</v>
      </c>
      <c r="K22" s="16" t="s">
        <v>278</v>
      </c>
      <c r="L22" s="47" t="s">
        <v>285</v>
      </c>
    </row>
    <row r="23" spans="1:22" ht="28.8" x14ac:dyDescent="0.3">
      <c r="A23" s="8" t="s">
        <v>1013</v>
      </c>
      <c r="B23" s="14" t="s">
        <v>1449</v>
      </c>
      <c r="C23" s="165"/>
      <c r="D23" s="165"/>
      <c r="F23" s="9" t="s">
        <v>29</v>
      </c>
      <c r="G23" s="3">
        <f>SUM(COUNTIF(G3:G16,"Unknown"),COUNTIF(K3:K16,"Unknown"))</f>
        <v>5</v>
      </c>
      <c r="I23" s="16" t="s">
        <v>269</v>
      </c>
      <c r="J23" s="47" t="s">
        <v>252</v>
      </c>
      <c r="K23" s="16" t="s">
        <v>279</v>
      </c>
      <c r="L23" s="16" t="s">
        <v>286</v>
      </c>
    </row>
    <row r="24" spans="1:22" x14ac:dyDescent="0.3">
      <c r="C24" s="7"/>
      <c r="D24" s="7"/>
      <c r="F24" s="43" t="s">
        <v>45</v>
      </c>
      <c r="G24" s="9">
        <f>SUM(G20:G23)</f>
        <v>28</v>
      </c>
      <c r="I24" s="16" t="s">
        <v>270</v>
      </c>
      <c r="J24" s="16" t="s">
        <v>254</v>
      </c>
      <c r="K24" s="16" t="s">
        <v>280</v>
      </c>
      <c r="L24" s="47" t="s">
        <v>287</v>
      </c>
    </row>
    <row r="25" spans="1:22" ht="28.8" x14ac:dyDescent="0.3">
      <c r="A25" s="27" t="s">
        <v>1015</v>
      </c>
      <c r="B25" s="29"/>
      <c r="C25" s="7"/>
      <c r="D25" s="7"/>
      <c r="F25" s="48"/>
      <c r="I25" s="16" t="s">
        <v>247</v>
      </c>
      <c r="J25" s="16" t="s">
        <v>274</v>
      </c>
      <c r="K25" s="54" t="s">
        <v>281</v>
      </c>
      <c r="L25" s="9"/>
    </row>
    <row r="26" spans="1:22" ht="28.8" x14ac:dyDescent="0.3">
      <c r="A26" s="41" t="s">
        <v>1016</v>
      </c>
      <c r="B26" s="41" t="s">
        <v>1017</v>
      </c>
      <c r="C26" s="7"/>
      <c r="D26" s="7"/>
      <c r="F26" s="48"/>
      <c r="I26" s="16" t="s">
        <v>271</v>
      </c>
      <c r="J26" s="16" t="s">
        <v>275</v>
      </c>
      <c r="K26" s="54" t="s">
        <v>282</v>
      </c>
      <c r="L26" s="9"/>
    </row>
    <row r="27" spans="1:22" ht="86.4" x14ac:dyDescent="0.3">
      <c r="A27" s="9" t="s">
        <v>1450</v>
      </c>
      <c r="B27" s="9" t="s">
        <v>1451</v>
      </c>
      <c r="C27" s="7"/>
      <c r="D27" s="7"/>
      <c r="F27" s="49"/>
    </row>
    <row r="28" spans="1:22" x14ac:dyDescent="0.3">
      <c r="C28" s="7"/>
      <c r="D28" s="7"/>
      <c r="F28" s="48"/>
    </row>
    <row r="29" spans="1:22" s="31" customFormat="1" ht="21" x14ac:dyDescent="0.3">
      <c r="A29" s="30" t="s">
        <v>1020</v>
      </c>
    </row>
    <row r="30" spans="1:22" ht="15.6" x14ac:dyDescent="0.3">
      <c r="A30" s="27" t="s">
        <v>1021</v>
      </c>
      <c r="B30" s="23"/>
      <c r="C30" s="24"/>
      <c r="D30" s="7"/>
      <c r="E30" s="56" t="s">
        <v>346</v>
      </c>
      <c r="F30" s="57"/>
      <c r="G30" s="57"/>
      <c r="H30" s="57"/>
      <c r="I30" s="57"/>
      <c r="J30" s="57"/>
      <c r="K30" s="57"/>
      <c r="L30" s="57"/>
      <c r="M30" s="57"/>
      <c r="N30" s="57"/>
      <c r="O30" s="57"/>
      <c r="P30" s="58"/>
      <c r="Q30" s="57"/>
      <c r="R30" s="57"/>
      <c r="S30" s="57"/>
      <c r="T30" s="57"/>
      <c r="U30" s="57"/>
      <c r="V30" s="58"/>
    </row>
    <row r="31" spans="1:22" ht="30.75" customHeight="1" x14ac:dyDescent="0.3">
      <c r="A31" s="32" t="s">
        <v>1022</v>
      </c>
      <c r="B31" s="175" t="s">
        <v>1023</v>
      </c>
      <c r="C31" s="176"/>
      <c r="D31" s="7"/>
      <c r="E31" s="19" t="s">
        <v>15</v>
      </c>
      <c r="F31" s="19" t="s">
        <v>301</v>
      </c>
      <c r="G31" s="19" t="s">
        <v>289</v>
      </c>
      <c r="H31" s="157" t="s">
        <v>20</v>
      </c>
      <c r="I31" s="157"/>
      <c r="J31" s="157"/>
      <c r="K31" s="19" t="s">
        <v>15</v>
      </c>
      <c r="L31" s="19" t="s">
        <v>301</v>
      </c>
      <c r="M31" s="19" t="s">
        <v>289</v>
      </c>
      <c r="N31" s="157" t="s">
        <v>20</v>
      </c>
      <c r="O31" s="157"/>
      <c r="P31" s="157"/>
      <c r="Q31" s="61" t="s">
        <v>15</v>
      </c>
      <c r="R31" s="61" t="s">
        <v>301</v>
      </c>
      <c r="S31" s="61" t="s">
        <v>289</v>
      </c>
      <c r="T31" s="169" t="s">
        <v>20</v>
      </c>
      <c r="U31" s="169"/>
      <c r="V31" s="169"/>
    </row>
    <row r="32" spans="1:22" ht="130.5" customHeight="1" x14ac:dyDescent="0.3">
      <c r="A32" s="27" t="s">
        <v>293</v>
      </c>
      <c r="B32" s="25"/>
      <c r="C32" s="26"/>
      <c r="D32" s="7"/>
      <c r="E32" s="9">
        <v>1</v>
      </c>
      <c r="F32" s="34" t="s">
        <v>355</v>
      </c>
      <c r="G32" s="9" t="s">
        <v>299</v>
      </c>
      <c r="H32" s="164" t="s">
        <v>345</v>
      </c>
      <c r="I32" s="164"/>
      <c r="J32" s="164"/>
      <c r="K32" s="9">
        <v>20</v>
      </c>
      <c r="L32" s="16" t="s">
        <v>351</v>
      </c>
      <c r="M32" s="9" t="s">
        <v>291</v>
      </c>
      <c r="N32" s="148" t="s">
        <v>345</v>
      </c>
      <c r="O32" s="149"/>
      <c r="P32" s="150"/>
      <c r="Q32" s="9">
        <v>39</v>
      </c>
      <c r="R32" s="16" t="s">
        <v>347</v>
      </c>
      <c r="S32" s="9" t="s">
        <v>291</v>
      </c>
      <c r="T32" s="164" t="s">
        <v>348</v>
      </c>
      <c r="U32" s="164"/>
      <c r="V32" s="164"/>
    </row>
    <row r="33" spans="1:16" ht="115.5" customHeight="1" x14ac:dyDescent="0.3">
      <c r="A33" s="19" t="s">
        <v>288</v>
      </c>
      <c r="B33" s="19" t="s">
        <v>20</v>
      </c>
      <c r="C33" s="19" t="s">
        <v>289</v>
      </c>
      <c r="E33" s="9">
        <v>2</v>
      </c>
      <c r="F33" s="59" t="s">
        <v>1452</v>
      </c>
      <c r="G33" s="9" t="s">
        <v>19</v>
      </c>
      <c r="H33" s="167" t="s">
        <v>357</v>
      </c>
      <c r="I33" s="167"/>
      <c r="J33" s="167"/>
      <c r="K33" s="9">
        <v>21</v>
      </c>
      <c r="L33" s="60" t="s">
        <v>376</v>
      </c>
      <c r="M33" s="9" t="s">
        <v>291</v>
      </c>
      <c r="N33" s="148" t="s">
        <v>345</v>
      </c>
      <c r="O33" s="149"/>
      <c r="P33" s="150"/>
    </row>
    <row r="34" spans="1:16" ht="86.25" customHeight="1" x14ac:dyDescent="0.3">
      <c r="A34" s="9" t="s">
        <v>290</v>
      </c>
      <c r="B34" s="34" t="s">
        <v>292</v>
      </c>
      <c r="C34" s="9" t="s">
        <v>291</v>
      </c>
      <c r="E34" s="9">
        <v>3</v>
      </c>
      <c r="F34" s="34" t="s">
        <v>358</v>
      </c>
      <c r="G34" s="9" t="s">
        <v>291</v>
      </c>
      <c r="H34" s="183" t="s">
        <v>359</v>
      </c>
      <c r="I34" s="184"/>
      <c r="J34" s="185"/>
      <c r="K34" s="9">
        <v>22</v>
      </c>
      <c r="L34" s="16" t="s">
        <v>377</v>
      </c>
      <c r="M34" s="9" t="s">
        <v>291</v>
      </c>
      <c r="N34" s="148" t="s">
        <v>345</v>
      </c>
      <c r="O34" s="149"/>
      <c r="P34" s="150"/>
    </row>
    <row r="35" spans="1:16" ht="144" x14ac:dyDescent="0.3">
      <c r="A35" s="9" t="s">
        <v>298</v>
      </c>
      <c r="B35" s="34" t="s">
        <v>300</v>
      </c>
      <c r="C35" s="9" t="s">
        <v>299</v>
      </c>
      <c r="E35" s="9">
        <v>4</v>
      </c>
      <c r="F35" s="34" t="s">
        <v>360</v>
      </c>
      <c r="G35" s="9" t="s">
        <v>291</v>
      </c>
      <c r="H35" s="183" t="s">
        <v>359</v>
      </c>
      <c r="I35" s="184"/>
      <c r="J35" s="185"/>
      <c r="K35" s="9">
        <v>23</v>
      </c>
      <c r="L35" s="16" t="s">
        <v>378</v>
      </c>
      <c r="M35" s="9" t="s">
        <v>291</v>
      </c>
      <c r="N35" s="148" t="s">
        <v>379</v>
      </c>
      <c r="O35" s="149"/>
      <c r="P35" s="150"/>
    </row>
    <row r="36" spans="1:16" ht="144" x14ac:dyDescent="0.3">
      <c r="A36" s="9" t="s">
        <v>296</v>
      </c>
      <c r="B36" s="34" t="s">
        <v>297</v>
      </c>
      <c r="C36" s="9" t="s">
        <v>19</v>
      </c>
      <c r="E36" s="9">
        <v>5</v>
      </c>
      <c r="F36" s="34" t="s">
        <v>361</v>
      </c>
      <c r="G36" s="9" t="s">
        <v>291</v>
      </c>
      <c r="H36" s="183" t="s">
        <v>359</v>
      </c>
      <c r="I36" s="184"/>
      <c r="J36" s="185"/>
      <c r="K36" s="9">
        <v>24</v>
      </c>
      <c r="L36" s="16" t="s">
        <v>353</v>
      </c>
      <c r="M36" s="9" t="s">
        <v>291</v>
      </c>
      <c r="N36" s="148" t="s">
        <v>379</v>
      </c>
      <c r="O36" s="149"/>
      <c r="P36" s="150"/>
    </row>
    <row r="37" spans="1:16" ht="72.75" customHeight="1" x14ac:dyDescent="0.3">
      <c r="B37" s="55"/>
      <c r="C37" s="7"/>
      <c r="E37" s="9">
        <v>6</v>
      </c>
      <c r="F37" s="34" t="s">
        <v>362</v>
      </c>
      <c r="G37" s="9" t="s">
        <v>291</v>
      </c>
      <c r="H37" s="183" t="s">
        <v>359</v>
      </c>
      <c r="I37" s="184"/>
      <c r="J37" s="185"/>
      <c r="K37" s="9">
        <v>25</v>
      </c>
      <c r="L37" s="16" t="s">
        <v>380</v>
      </c>
      <c r="M37" s="9" t="s">
        <v>291</v>
      </c>
      <c r="N37" s="148" t="s">
        <v>381</v>
      </c>
      <c r="O37" s="149"/>
      <c r="P37" s="150"/>
    </row>
    <row r="38" spans="1:16" ht="72" x14ac:dyDescent="0.3">
      <c r="A38" s="22" t="s">
        <v>304</v>
      </c>
      <c r="B38" s="35"/>
      <c r="C38" s="29"/>
      <c r="E38" s="9">
        <v>7</v>
      </c>
      <c r="F38" s="34" t="s">
        <v>363</v>
      </c>
      <c r="G38" s="9" t="s">
        <v>291</v>
      </c>
      <c r="H38" s="183" t="s">
        <v>359</v>
      </c>
      <c r="I38" s="184"/>
      <c r="J38" s="185"/>
      <c r="K38" s="9">
        <v>26</v>
      </c>
      <c r="L38" s="16" t="s">
        <v>382</v>
      </c>
      <c r="M38" s="9" t="s">
        <v>291</v>
      </c>
      <c r="N38" s="148" t="s">
        <v>381</v>
      </c>
      <c r="O38" s="149"/>
      <c r="P38" s="150"/>
    </row>
    <row r="39" spans="1:16" ht="57.75" customHeight="1" x14ac:dyDescent="0.3">
      <c r="A39" s="11" t="s">
        <v>15</v>
      </c>
      <c r="B39" s="19" t="s">
        <v>301</v>
      </c>
      <c r="C39" s="19" t="s">
        <v>289</v>
      </c>
      <c r="E39" s="9">
        <v>8</v>
      </c>
      <c r="F39" s="34" t="s">
        <v>364</v>
      </c>
      <c r="G39" s="9" t="s">
        <v>291</v>
      </c>
      <c r="H39" s="183" t="s">
        <v>359</v>
      </c>
      <c r="I39" s="184"/>
      <c r="J39" s="185"/>
      <c r="K39" s="9">
        <v>27</v>
      </c>
      <c r="L39" s="16" t="s">
        <v>383</v>
      </c>
      <c r="M39" s="9" t="s">
        <v>291</v>
      </c>
      <c r="N39" s="148" t="s">
        <v>384</v>
      </c>
      <c r="O39" s="149"/>
      <c r="P39" s="150"/>
    </row>
    <row r="40" spans="1:16" ht="57.6" x14ac:dyDescent="0.3">
      <c r="A40" s="9">
        <v>1</v>
      </c>
      <c r="B40" s="16" t="s">
        <v>1453</v>
      </c>
      <c r="C40" s="9" t="s">
        <v>19</v>
      </c>
      <c r="E40" s="9">
        <v>9</v>
      </c>
      <c r="F40" s="34" t="s">
        <v>365</v>
      </c>
      <c r="G40" s="9" t="s">
        <v>291</v>
      </c>
      <c r="H40" s="183" t="s">
        <v>359</v>
      </c>
      <c r="I40" s="184"/>
      <c r="J40" s="185"/>
      <c r="K40" s="9">
        <v>28</v>
      </c>
      <c r="L40" s="16" t="s">
        <v>385</v>
      </c>
      <c r="M40" s="9" t="s">
        <v>291</v>
      </c>
      <c r="N40" s="148" t="s">
        <v>384</v>
      </c>
      <c r="O40" s="149"/>
      <c r="P40" s="150"/>
    </row>
    <row r="41" spans="1:16" ht="57.6" x14ac:dyDescent="0.3">
      <c r="A41" s="33">
        <v>2</v>
      </c>
      <c r="B41" s="46" t="s">
        <v>313</v>
      </c>
      <c r="C41" s="33" t="s">
        <v>291</v>
      </c>
      <c r="E41" s="9">
        <v>10</v>
      </c>
      <c r="F41" s="34" t="s">
        <v>366</v>
      </c>
      <c r="G41" s="9" t="s">
        <v>291</v>
      </c>
      <c r="H41" s="183" t="s">
        <v>359</v>
      </c>
      <c r="I41" s="184"/>
      <c r="J41" s="185"/>
      <c r="K41" s="9">
        <v>29</v>
      </c>
      <c r="L41" s="16" t="s">
        <v>386</v>
      </c>
      <c r="M41" s="9" t="s">
        <v>291</v>
      </c>
      <c r="N41" s="148" t="s">
        <v>384</v>
      </c>
      <c r="O41" s="149"/>
      <c r="P41" s="150"/>
    </row>
    <row r="42" spans="1:16" ht="57.6" x14ac:dyDescent="0.3">
      <c r="A42" s="9">
        <v>3</v>
      </c>
      <c r="B42" s="16" t="s">
        <v>308</v>
      </c>
      <c r="C42" s="33" t="s">
        <v>291</v>
      </c>
      <c r="E42" s="9">
        <v>11</v>
      </c>
      <c r="F42" s="34" t="s">
        <v>367</v>
      </c>
      <c r="G42" s="9" t="s">
        <v>291</v>
      </c>
      <c r="H42" s="183" t="s">
        <v>359</v>
      </c>
      <c r="I42" s="184"/>
      <c r="J42" s="185"/>
      <c r="K42" s="9">
        <v>30</v>
      </c>
      <c r="L42" s="16" t="s">
        <v>387</v>
      </c>
      <c r="M42" s="9" t="s">
        <v>291</v>
      </c>
      <c r="N42" s="148" t="s">
        <v>384</v>
      </c>
      <c r="O42" s="149"/>
      <c r="P42" s="150"/>
    </row>
    <row r="43" spans="1:16" ht="57.6" x14ac:dyDescent="0.3">
      <c r="A43" s="9">
        <v>4</v>
      </c>
      <c r="B43" s="16" t="s">
        <v>305</v>
      </c>
      <c r="C43" s="33" t="s">
        <v>291</v>
      </c>
      <c r="E43" s="9">
        <v>12</v>
      </c>
      <c r="F43" s="34" t="s">
        <v>368</v>
      </c>
      <c r="G43" s="9" t="s">
        <v>291</v>
      </c>
      <c r="H43" s="183" t="s">
        <v>359</v>
      </c>
      <c r="I43" s="184"/>
      <c r="J43" s="185"/>
      <c r="K43" s="9">
        <v>31</v>
      </c>
      <c r="L43" s="16" t="s">
        <v>388</v>
      </c>
      <c r="M43" s="9" t="s">
        <v>291</v>
      </c>
      <c r="N43" s="183" t="s">
        <v>389</v>
      </c>
      <c r="O43" s="184"/>
      <c r="P43" s="185"/>
    </row>
    <row r="44" spans="1:16" ht="72.75" customHeight="1" x14ac:dyDescent="0.3">
      <c r="A44" s="9">
        <v>5</v>
      </c>
      <c r="B44" s="16" t="s">
        <v>303</v>
      </c>
      <c r="C44" s="33" t="s">
        <v>291</v>
      </c>
      <c r="E44" s="9">
        <v>13</v>
      </c>
      <c r="F44" s="34" t="s">
        <v>369</v>
      </c>
      <c r="G44" s="9" t="s">
        <v>291</v>
      </c>
      <c r="H44" s="183" t="s">
        <v>359</v>
      </c>
      <c r="I44" s="184"/>
      <c r="J44" s="185"/>
      <c r="K44" s="9">
        <v>32</v>
      </c>
      <c r="L44" s="16" t="s">
        <v>390</v>
      </c>
      <c r="M44" s="9" t="s">
        <v>291</v>
      </c>
      <c r="N44" s="148" t="s">
        <v>391</v>
      </c>
      <c r="O44" s="149"/>
      <c r="P44" s="150"/>
    </row>
    <row r="45" spans="1:16" ht="72" x14ac:dyDescent="0.3">
      <c r="A45" s="9">
        <v>6</v>
      </c>
      <c r="B45" s="16" t="s">
        <v>310</v>
      </c>
      <c r="C45" s="33" t="s">
        <v>291</v>
      </c>
      <c r="E45" s="9">
        <v>14</v>
      </c>
      <c r="F45" s="34" t="s">
        <v>370</v>
      </c>
      <c r="G45" s="9" t="s">
        <v>291</v>
      </c>
      <c r="H45" s="183" t="s">
        <v>359</v>
      </c>
      <c r="I45" s="184"/>
      <c r="J45" s="185"/>
      <c r="K45" s="9">
        <v>33</v>
      </c>
      <c r="L45" s="16" t="s">
        <v>392</v>
      </c>
      <c r="M45" s="9" t="s">
        <v>291</v>
      </c>
      <c r="N45" s="148" t="s">
        <v>391</v>
      </c>
      <c r="O45" s="149"/>
      <c r="P45" s="150"/>
    </row>
    <row r="46" spans="1:16" ht="72" x14ac:dyDescent="0.3">
      <c r="A46" s="9">
        <v>7</v>
      </c>
      <c r="B46" s="16" t="s">
        <v>314</v>
      </c>
      <c r="C46" s="33" t="s">
        <v>291</v>
      </c>
      <c r="E46" s="9">
        <v>15</v>
      </c>
      <c r="F46" s="34" t="s">
        <v>371</v>
      </c>
      <c r="G46" s="9" t="s">
        <v>291</v>
      </c>
      <c r="H46" s="183" t="s">
        <v>359</v>
      </c>
      <c r="I46" s="184"/>
      <c r="J46" s="185"/>
      <c r="K46" s="9">
        <v>34</v>
      </c>
      <c r="L46" s="16" t="s">
        <v>393</v>
      </c>
      <c r="M46" s="9" t="s">
        <v>291</v>
      </c>
      <c r="N46" s="148" t="s">
        <v>391</v>
      </c>
      <c r="O46" s="149"/>
      <c r="P46" s="150"/>
    </row>
    <row r="47" spans="1:16" ht="72" x14ac:dyDescent="0.3">
      <c r="A47" s="33">
        <v>8</v>
      </c>
      <c r="B47" s="47" t="s">
        <v>315</v>
      </c>
      <c r="C47" s="33" t="s">
        <v>19</v>
      </c>
      <c r="E47" s="9">
        <v>16</v>
      </c>
      <c r="F47" s="34" t="s">
        <v>372</v>
      </c>
      <c r="G47" s="9" t="s">
        <v>291</v>
      </c>
      <c r="H47" s="183" t="s">
        <v>359</v>
      </c>
      <c r="I47" s="184"/>
      <c r="J47" s="185"/>
      <c r="K47" s="9">
        <v>35</v>
      </c>
      <c r="L47" s="16" t="s">
        <v>394</v>
      </c>
      <c r="M47" s="9" t="s">
        <v>291</v>
      </c>
      <c r="N47" s="148" t="s">
        <v>391</v>
      </c>
      <c r="O47" s="149"/>
      <c r="P47" s="150"/>
    </row>
    <row r="48" spans="1:16" ht="72.75" customHeight="1" x14ac:dyDescent="0.3">
      <c r="A48" s="9">
        <v>9</v>
      </c>
      <c r="B48" s="34" t="s">
        <v>316</v>
      </c>
      <c r="C48" s="9" t="s">
        <v>307</v>
      </c>
      <c r="E48" s="9">
        <v>17</v>
      </c>
      <c r="F48" s="34" t="s">
        <v>373</v>
      </c>
      <c r="G48" s="9" t="s">
        <v>291</v>
      </c>
      <c r="H48" s="183" t="s">
        <v>359</v>
      </c>
      <c r="I48" s="184"/>
      <c r="J48" s="185"/>
      <c r="K48" s="9">
        <v>36</v>
      </c>
      <c r="L48" s="16" t="s">
        <v>395</v>
      </c>
      <c r="M48" s="9" t="s">
        <v>291</v>
      </c>
      <c r="N48" s="148" t="s">
        <v>396</v>
      </c>
      <c r="O48" s="149"/>
      <c r="P48" s="150"/>
    </row>
    <row r="49" spans="1:16" ht="72" x14ac:dyDescent="0.3">
      <c r="B49" s="55"/>
      <c r="C49" s="7"/>
      <c r="E49" s="9">
        <v>18</v>
      </c>
      <c r="F49" s="34" t="s">
        <v>374</v>
      </c>
      <c r="G49" s="9" t="s">
        <v>291</v>
      </c>
      <c r="H49" s="183" t="s">
        <v>359</v>
      </c>
      <c r="I49" s="184"/>
      <c r="J49" s="185"/>
      <c r="K49" s="9">
        <v>37</v>
      </c>
      <c r="L49" s="16" t="s">
        <v>397</v>
      </c>
      <c r="M49" s="9" t="s">
        <v>291</v>
      </c>
      <c r="N49" s="148" t="s">
        <v>396</v>
      </c>
      <c r="O49" s="149"/>
      <c r="P49" s="150"/>
    </row>
    <row r="50" spans="1:16" ht="57.6" x14ac:dyDescent="0.3">
      <c r="C50" s="7"/>
      <c r="E50" s="9">
        <v>19</v>
      </c>
      <c r="F50" s="16" t="s">
        <v>375</v>
      </c>
      <c r="G50" s="9" t="s">
        <v>291</v>
      </c>
      <c r="H50" s="183" t="s">
        <v>359</v>
      </c>
      <c r="I50" s="184"/>
      <c r="J50" s="185"/>
      <c r="K50" s="9">
        <v>38</v>
      </c>
      <c r="L50" s="16" t="s">
        <v>398</v>
      </c>
      <c r="M50" s="9" t="s">
        <v>291</v>
      </c>
      <c r="N50" s="148" t="s">
        <v>396</v>
      </c>
      <c r="O50" s="149"/>
      <c r="P50" s="150"/>
    </row>
    <row r="51" spans="1:16" x14ac:dyDescent="0.3">
      <c r="C51" s="7"/>
    </row>
    <row r="52" spans="1:16" x14ac:dyDescent="0.3">
      <c r="C52" s="7"/>
      <c r="D52" s="35" t="s">
        <v>293</v>
      </c>
      <c r="E52" s="29"/>
      <c r="F52" s="42" t="s">
        <v>346</v>
      </c>
      <c r="G52" s="42"/>
      <c r="H52" s="147" t="s">
        <v>304</v>
      </c>
      <c r="I52" s="147"/>
    </row>
    <row r="53" spans="1:16" x14ac:dyDescent="0.3">
      <c r="C53" s="7"/>
      <c r="D53" s="18" t="s">
        <v>18</v>
      </c>
      <c r="E53" s="18" t="s">
        <v>32</v>
      </c>
      <c r="F53" s="18" t="s">
        <v>18</v>
      </c>
      <c r="G53" s="18" t="s">
        <v>32</v>
      </c>
      <c r="H53" s="18" t="s">
        <v>18</v>
      </c>
      <c r="I53" s="18" t="s">
        <v>32</v>
      </c>
    </row>
    <row r="54" spans="1:16" x14ac:dyDescent="0.3">
      <c r="C54" s="7"/>
      <c r="D54" s="3" t="s">
        <v>19</v>
      </c>
      <c r="E54" s="3">
        <f>COUNTIF(C34:C36,"Info")</f>
        <v>1</v>
      </c>
      <c r="F54" s="3" t="s">
        <v>19</v>
      </c>
      <c r="G54" s="3">
        <f>SUM(COUNTIF(G32:G50,"Info"),COUNTIF(M32:M50,"Info"),COUNTIF(S32,"Info"))</f>
        <v>1</v>
      </c>
      <c r="H54" s="7" t="s">
        <v>307</v>
      </c>
      <c r="I54" s="3">
        <f>COUNTIF(C40:C48,"Secure")</f>
        <v>1</v>
      </c>
    </row>
    <row r="55" spans="1:16" x14ac:dyDescent="0.3">
      <c r="C55" s="7"/>
      <c r="D55" s="3" t="s">
        <v>291</v>
      </c>
      <c r="E55" s="3">
        <f>COUNTIF(C34:C36,"Warning")</f>
        <v>1</v>
      </c>
      <c r="F55" s="3" t="s">
        <v>291</v>
      </c>
      <c r="G55" s="3">
        <f>SUM(COUNTIF(G32:G50,"Warning"),COUNTIF(M32:M50,"Warning"),COUNTIF(S32,"Warning"))</f>
        <v>37</v>
      </c>
      <c r="H55" s="3" t="s">
        <v>19</v>
      </c>
      <c r="I55" s="3">
        <f>COUNTIF(C40:C48,"Info")</f>
        <v>2</v>
      </c>
    </row>
    <row r="56" spans="1:16" x14ac:dyDescent="0.3">
      <c r="C56" s="7"/>
      <c r="D56" s="9" t="s">
        <v>299</v>
      </c>
      <c r="E56" s="3">
        <f>COUNTIF(C34:C36,"High")</f>
        <v>1</v>
      </c>
      <c r="F56" s="9" t="s">
        <v>299</v>
      </c>
      <c r="G56" s="3">
        <f>SUM(COUNTIF(G32:G50,"High"),COUNTIF(M32:M50,"High"),COUNTIF(S32,"High"))</f>
        <v>1</v>
      </c>
      <c r="H56" s="3" t="s">
        <v>291</v>
      </c>
      <c r="I56" s="3">
        <f>COUNTIF(C40:C48,"Warning")</f>
        <v>6</v>
      </c>
    </row>
    <row r="57" spans="1:16" x14ac:dyDescent="0.3">
      <c r="C57" s="7"/>
      <c r="D57" s="43" t="s">
        <v>45</v>
      </c>
      <c r="E57" s="9">
        <f>SUM(E54:E56)</f>
        <v>3</v>
      </c>
      <c r="F57" s="43" t="s">
        <v>45</v>
      </c>
      <c r="G57" s="9">
        <f>SUM(G54:G56)</f>
        <v>39</v>
      </c>
      <c r="H57" s="9" t="s">
        <v>299</v>
      </c>
      <c r="I57" s="3">
        <f>COUNTIF(C40:C48,"High")</f>
        <v>0</v>
      </c>
    </row>
    <row r="58" spans="1:16" x14ac:dyDescent="0.3">
      <c r="C58" s="7"/>
      <c r="D58" s="7"/>
      <c r="H58" s="43" t="s">
        <v>45</v>
      </c>
      <c r="I58" s="9">
        <f>SUM(I54:I57)</f>
        <v>9</v>
      </c>
    </row>
    <row r="59" spans="1:16" x14ac:dyDescent="0.3">
      <c r="C59" s="7"/>
    </row>
    <row r="60" spans="1:16" x14ac:dyDescent="0.3">
      <c r="C60" s="7"/>
    </row>
    <row r="62" spans="1:16" ht="21" x14ac:dyDescent="0.3">
      <c r="A62" s="30" t="s">
        <v>1054</v>
      </c>
      <c r="B62" s="31"/>
      <c r="C62" s="31"/>
      <c r="D62" s="31"/>
      <c r="E62" s="31"/>
      <c r="F62" s="31"/>
      <c r="G62" s="31"/>
      <c r="H62" s="31"/>
      <c r="I62" s="31"/>
      <c r="J62" s="31"/>
      <c r="K62" s="31"/>
      <c r="L62" s="31"/>
    </row>
    <row r="63" spans="1:16" ht="15.6" x14ac:dyDescent="0.3">
      <c r="A63" s="22" t="s">
        <v>1055</v>
      </c>
      <c r="B63" s="23"/>
      <c r="C63" s="23"/>
      <c r="D63" s="24"/>
      <c r="F63" s="17" t="s">
        <v>1056</v>
      </c>
    </row>
    <row r="64" spans="1:16" x14ac:dyDescent="0.3">
      <c r="A64" s="62" t="s">
        <v>15</v>
      </c>
      <c r="B64" s="62" t="s">
        <v>1058</v>
      </c>
      <c r="C64" s="166" t="s">
        <v>1059</v>
      </c>
      <c r="D64" s="166"/>
      <c r="F64" s="60" t="s">
        <v>89</v>
      </c>
    </row>
    <row r="65" spans="1:6" ht="43.2" x14ac:dyDescent="0.3">
      <c r="A65" s="9">
        <v>1</v>
      </c>
      <c r="B65" s="9" t="s">
        <v>1454</v>
      </c>
      <c r="C65" s="8" t="s">
        <v>1169</v>
      </c>
      <c r="D65" s="9" t="s">
        <v>1170</v>
      </c>
      <c r="F65" s="16" t="s">
        <v>1455</v>
      </c>
    </row>
    <row r="66" spans="1:6" ht="28.8" x14ac:dyDescent="0.3">
      <c r="A66" s="165">
        <v>2</v>
      </c>
      <c r="B66" s="165" t="s">
        <v>1361</v>
      </c>
      <c r="C66" s="8" t="s">
        <v>1456</v>
      </c>
      <c r="D66" s="9" t="s">
        <v>1291</v>
      </c>
      <c r="F66" s="16" t="s">
        <v>46</v>
      </c>
    </row>
    <row r="67" spans="1:6" ht="43.2" x14ac:dyDescent="0.3">
      <c r="A67" s="165"/>
      <c r="B67" s="165"/>
      <c r="C67" s="8" t="s">
        <v>1457</v>
      </c>
      <c r="D67" s="9" t="s">
        <v>1170</v>
      </c>
      <c r="F67" s="16" t="s">
        <v>33</v>
      </c>
    </row>
    <row r="68" spans="1:6" ht="77.25" customHeight="1" x14ac:dyDescent="0.3">
      <c r="A68" s="165"/>
      <c r="B68" s="165"/>
      <c r="C68" s="8" t="s">
        <v>1068</v>
      </c>
      <c r="D68" s="9" t="s">
        <v>1069</v>
      </c>
      <c r="F68" s="16" t="s">
        <v>86</v>
      </c>
    </row>
    <row r="69" spans="1:6" x14ac:dyDescent="0.3">
      <c r="A69" s="165"/>
      <c r="B69" s="165"/>
      <c r="C69" s="8" t="s">
        <v>1063</v>
      </c>
      <c r="D69" s="9" t="s">
        <v>1064</v>
      </c>
      <c r="F69" s="16" t="s">
        <v>38</v>
      </c>
    </row>
    <row r="70" spans="1:6" ht="72" x14ac:dyDescent="0.3">
      <c r="A70" s="165">
        <v>3</v>
      </c>
      <c r="B70" s="165" t="s">
        <v>1362</v>
      </c>
      <c r="C70" s="8" t="s">
        <v>1458</v>
      </c>
      <c r="D70" s="9" t="s">
        <v>1176</v>
      </c>
      <c r="F70" s="16" t="s">
        <v>92</v>
      </c>
    </row>
    <row r="71" spans="1:6" x14ac:dyDescent="0.3">
      <c r="A71" s="165"/>
      <c r="B71" s="165"/>
      <c r="C71" s="8" t="s">
        <v>1063</v>
      </c>
      <c r="D71" s="9" t="s">
        <v>1064</v>
      </c>
      <c r="F71" s="16" t="s">
        <v>95</v>
      </c>
    </row>
    <row r="72" spans="1:6" x14ac:dyDescent="0.3">
      <c r="A72" s="9">
        <v>4</v>
      </c>
      <c r="B72" s="9" t="s">
        <v>1177</v>
      </c>
      <c r="C72" s="8" t="s">
        <v>1063</v>
      </c>
      <c r="D72" s="9" t="s">
        <v>1064</v>
      </c>
      <c r="F72" s="16" t="s">
        <v>82</v>
      </c>
    </row>
    <row r="73" spans="1:6" x14ac:dyDescent="0.3">
      <c r="C73" s="7"/>
      <c r="F73" s="114" t="s">
        <v>100</v>
      </c>
    </row>
    <row r="74" spans="1:6" ht="15.6" x14ac:dyDescent="0.3">
      <c r="A74" s="27" t="s">
        <v>1119</v>
      </c>
      <c r="B74" s="35"/>
      <c r="C74" s="29"/>
      <c r="D74" s="7"/>
      <c r="F74" s="47" t="s">
        <v>41</v>
      </c>
    </row>
    <row r="75" spans="1:6" x14ac:dyDescent="0.3">
      <c r="A75" s="11" t="s">
        <v>1120</v>
      </c>
      <c r="B75" s="19" t="s">
        <v>1121</v>
      </c>
      <c r="C75" s="19" t="s">
        <v>18</v>
      </c>
      <c r="D75" s="7"/>
      <c r="F75" s="16" t="s">
        <v>103</v>
      </c>
    </row>
    <row r="76" spans="1:6" ht="86.4" x14ac:dyDescent="0.3">
      <c r="A76" s="9" t="s">
        <v>713</v>
      </c>
      <c r="B76" s="9" t="s">
        <v>714</v>
      </c>
      <c r="C76" s="9" t="s">
        <v>694</v>
      </c>
      <c r="D76" s="7"/>
    </row>
    <row r="77" spans="1:6" ht="86.4" x14ac:dyDescent="0.3">
      <c r="A77" s="9" t="s">
        <v>715</v>
      </c>
      <c r="B77" s="9" t="s">
        <v>716</v>
      </c>
      <c r="C77" s="9" t="s">
        <v>694</v>
      </c>
    </row>
    <row r="78" spans="1:6" ht="86.4" x14ac:dyDescent="0.3">
      <c r="A78" s="9" t="s">
        <v>717</v>
      </c>
      <c r="B78" s="9" t="s">
        <v>718</v>
      </c>
      <c r="C78" s="9" t="s">
        <v>694</v>
      </c>
    </row>
    <row r="79" spans="1:6" ht="86.4" x14ac:dyDescent="0.3">
      <c r="A79" s="9" t="s">
        <v>719</v>
      </c>
      <c r="B79" s="9" t="s">
        <v>720</v>
      </c>
      <c r="C79" s="9" t="s">
        <v>694</v>
      </c>
    </row>
    <row r="80" spans="1:6" ht="86.4" x14ac:dyDescent="0.3">
      <c r="A80" s="9" t="s">
        <v>721</v>
      </c>
      <c r="B80" s="9" t="s">
        <v>722</v>
      </c>
      <c r="C80" s="9" t="s">
        <v>694</v>
      </c>
    </row>
    <row r="81" spans="1:3" ht="86.4" x14ac:dyDescent="0.3">
      <c r="A81" s="9" t="s">
        <v>723</v>
      </c>
      <c r="B81" s="9" t="s">
        <v>724</v>
      </c>
      <c r="C81" s="9" t="s">
        <v>694</v>
      </c>
    </row>
    <row r="82" spans="1:3" ht="86.4" x14ac:dyDescent="0.3">
      <c r="A82" s="9" t="s">
        <v>725</v>
      </c>
      <c r="B82" s="9" t="s">
        <v>726</v>
      </c>
      <c r="C82" s="9" t="s">
        <v>694</v>
      </c>
    </row>
    <row r="83" spans="1:3" x14ac:dyDescent="0.3">
      <c r="A83" s="9" t="s">
        <v>727</v>
      </c>
      <c r="B83" s="9" t="s">
        <v>728</v>
      </c>
      <c r="C83" s="9" t="s">
        <v>694</v>
      </c>
    </row>
    <row r="84" spans="1:3" ht="86.4" x14ac:dyDescent="0.3">
      <c r="A84" s="9" t="s">
        <v>729</v>
      </c>
      <c r="B84" s="9" t="s">
        <v>730</v>
      </c>
      <c r="C84" s="9" t="s">
        <v>694</v>
      </c>
    </row>
    <row r="85" spans="1:3" ht="86.4" x14ac:dyDescent="0.3">
      <c r="A85" s="9" t="s">
        <v>731</v>
      </c>
      <c r="B85" s="9" t="s">
        <v>732</v>
      </c>
      <c r="C85" s="9" t="s">
        <v>694</v>
      </c>
    </row>
  </sheetData>
  <sortState xmlns:xlrd2="http://schemas.microsoft.com/office/spreadsheetml/2017/richdata2" ref="F65:F75">
    <sortCondition ref="F65:F75"/>
  </sortState>
  <mergeCells count="55">
    <mergeCell ref="N49:P49"/>
    <mergeCell ref="N50:P50"/>
    <mergeCell ref="B66:B69"/>
    <mergeCell ref="A66:A69"/>
    <mergeCell ref="B70:B71"/>
    <mergeCell ref="A70:A71"/>
    <mergeCell ref="H52:I52"/>
    <mergeCell ref="C64:D64"/>
    <mergeCell ref="H49:J49"/>
    <mergeCell ref="H50:J50"/>
    <mergeCell ref="H44:J44"/>
    <mergeCell ref="H45:J45"/>
    <mergeCell ref="H46:J46"/>
    <mergeCell ref="H47:J47"/>
    <mergeCell ref="H48:J48"/>
    <mergeCell ref="T31:V31"/>
    <mergeCell ref="T32:V32"/>
    <mergeCell ref="N32:P32"/>
    <mergeCell ref="N33:P33"/>
    <mergeCell ref="N34:P34"/>
    <mergeCell ref="N40:P40"/>
    <mergeCell ref="N41:P41"/>
    <mergeCell ref="N42:P42"/>
    <mergeCell ref="N43:P43"/>
    <mergeCell ref="N31:P31"/>
    <mergeCell ref="N35:P35"/>
    <mergeCell ref="N36:P36"/>
    <mergeCell ref="N37:P37"/>
    <mergeCell ref="N38:P38"/>
    <mergeCell ref="N39:P39"/>
    <mergeCell ref="H34:J34"/>
    <mergeCell ref="H35:J35"/>
    <mergeCell ref="H36:J36"/>
    <mergeCell ref="H37:J37"/>
    <mergeCell ref="H38:J38"/>
    <mergeCell ref="H39:J39"/>
    <mergeCell ref="H40:J40"/>
    <mergeCell ref="H41:J41"/>
    <mergeCell ref="H42:J42"/>
    <mergeCell ref="H43:J43"/>
    <mergeCell ref="C2:C13"/>
    <mergeCell ref="D2:D13"/>
    <mergeCell ref="F18:G18"/>
    <mergeCell ref="C15:C23"/>
    <mergeCell ref="D15:D23"/>
    <mergeCell ref="I19:L19"/>
    <mergeCell ref="B31:C31"/>
    <mergeCell ref="H31:J31"/>
    <mergeCell ref="H32:J32"/>
    <mergeCell ref="H33:J33"/>
    <mergeCell ref="N44:P44"/>
    <mergeCell ref="N45:P45"/>
    <mergeCell ref="N46:P46"/>
    <mergeCell ref="N47:P47"/>
    <mergeCell ref="N48:P48"/>
  </mergeCells>
  <conditionalFormatting sqref="C34:C36">
    <cfRule type="cellIs" dxfId="36" priority="1" operator="equal">
      <formula>"High"</formula>
    </cfRule>
    <cfRule type="cellIs" dxfId="35" priority="2" operator="equal">
      <formula>"Warning"</formula>
    </cfRule>
    <cfRule type="cellIs" dxfId="34" priority="3" operator="equal">
      <formula>"Info"</formula>
    </cfRule>
  </conditionalFormatting>
  <conditionalFormatting sqref="C40:C48">
    <cfRule type="cellIs" dxfId="33" priority="46" operator="equal">
      <formula>"Secure"</formula>
    </cfRule>
    <cfRule type="cellIs" dxfId="32" priority="45" operator="equal">
      <formula>"Warning"</formula>
    </cfRule>
    <cfRule type="cellIs" dxfId="31" priority="44" operator="equal">
      <formula>"High"</formula>
    </cfRule>
    <cfRule type="cellIs" dxfId="30" priority="47" operator="equal">
      <formula>"Info"</formula>
    </cfRule>
  </conditionalFormatting>
  <conditionalFormatting sqref="C76:C85">
    <cfRule type="cellIs" dxfId="29" priority="43" operator="equal">
      <formula>"OK"</formula>
    </cfRule>
  </conditionalFormatting>
  <conditionalFormatting sqref="D54">
    <cfRule type="cellIs" dxfId="28" priority="67" operator="equal">
      <formula>"Info"</formula>
    </cfRule>
  </conditionalFormatting>
  <conditionalFormatting sqref="D55">
    <cfRule type="cellIs" dxfId="27" priority="66" operator="equal">
      <formula>"Warning"</formula>
    </cfRule>
  </conditionalFormatting>
  <conditionalFormatting sqref="D56">
    <cfRule type="cellIs" dxfId="26" priority="65" operator="equal">
      <formula>"High"</formula>
    </cfRule>
  </conditionalFormatting>
  <conditionalFormatting sqref="F20">
    <cfRule type="cellIs" dxfId="25" priority="14" operator="equal">
      <formula>"Signature"</formula>
    </cfRule>
  </conditionalFormatting>
  <conditionalFormatting sqref="F21">
    <cfRule type="cellIs" dxfId="24" priority="15" operator="equal">
      <formula>"Normal"</formula>
    </cfRule>
  </conditionalFormatting>
  <conditionalFormatting sqref="F22">
    <cfRule type="cellIs" dxfId="23" priority="13" operator="equal">
      <formula>"Dangerous"</formula>
    </cfRule>
  </conditionalFormatting>
  <conditionalFormatting sqref="F23">
    <cfRule type="cellIs" dxfId="22" priority="61" operator="equal">
      <formula>"Unknown"</formula>
    </cfRule>
  </conditionalFormatting>
  <conditionalFormatting sqref="F54">
    <cfRule type="cellIs" dxfId="21" priority="57" operator="equal">
      <formula>"Info"</formula>
    </cfRule>
  </conditionalFormatting>
  <conditionalFormatting sqref="F55">
    <cfRule type="cellIs" dxfId="20" priority="56" operator="equal">
      <formula>"Warning"</formula>
    </cfRule>
  </conditionalFormatting>
  <conditionalFormatting sqref="F56">
    <cfRule type="cellIs" dxfId="19" priority="55" operator="equal">
      <formula>"High"</formula>
    </cfRule>
  </conditionalFormatting>
  <conditionalFormatting sqref="G3:G16">
    <cfRule type="cellIs" dxfId="18" priority="21" operator="equal">
      <formula>"Dangerous"</formula>
    </cfRule>
    <cfRule type="cellIs" dxfId="17" priority="20" operator="equal">
      <formula>"Normal"</formula>
    </cfRule>
  </conditionalFormatting>
  <conditionalFormatting sqref="G32:G50">
    <cfRule type="cellIs" dxfId="16" priority="9" operator="equal">
      <formula>"Info"</formula>
    </cfRule>
    <cfRule type="cellIs" dxfId="15" priority="49" operator="equal">
      <formula>"High"</formula>
    </cfRule>
    <cfRule type="cellIs" dxfId="14" priority="50" operator="equal">
      <formula>"Warning"</formula>
    </cfRule>
    <cfRule type="cellIs" dxfId="13" priority="51" operator="equal">
      <formula>"Normal"</formula>
    </cfRule>
  </conditionalFormatting>
  <conditionalFormatting sqref="H54">
    <cfRule type="cellIs" dxfId="12" priority="48" operator="equal">
      <formula>"Secure"</formula>
    </cfRule>
  </conditionalFormatting>
  <conditionalFormatting sqref="H55">
    <cfRule type="cellIs" dxfId="11" priority="54" operator="equal">
      <formula>"Info"</formula>
    </cfRule>
  </conditionalFormatting>
  <conditionalFormatting sqref="H56">
    <cfRule type="cellIs" dxfId="10" priority="53" operator="equal">
      <formula>"Warning"</formula>
    </cfRule>
  </conditionalFormatting>
  <conditionalFormatting sqref="H57">
    <cfRule type="cellIs" dxfId="9" priority="52" operator="equal">
      <formula>"High"</formula>
    </cfRule>
  </conditionalFormatting>
  <conditionalFormatting sqref="K3:K16">
    <cfRule type="cellIs" dxfId="8" priority="16" operator="equal">
      <formula>"Signature"</formula>
    </cfRule>
    <cfRule type="cellIs" dxfId="7" priority="17" operator="equal">
      <formula>"Unknown"</formula>
    </cfRule>
    <cfRule type="cellIs" dxfId="6" priority="19" operator="equal">
      <formula>"Dangerous"</formula>
    </cfRule>
    <cfRule type="cellIs" dxfId="5" priority="18" operator="equal">
      <formula>"Normal"</formula>
    </cfRule>
  </conditionalFormatting>
  <conditionalFormatting sqref="M32:M50">
    <cfRule type="cellIs" dxfId="4" priority="4" operator="equal">
      <formula>"Info"</formula>
    </cfRule>
    <cfRule type="cellIs" dxfId="3" priority="5" operator="equal">
      <formula>"High"</formula>
    </cfRule>
    <cfRule type="cellIs" dxfId="2" priority="6" operator="equal">
      <formula>"Warning"</formula>
    </cfRule>
    <cfRule type="cellIs" dxfId="1" priority="7" operator="equal">
      <formula>"Normal"</formula>
    </cfRule>
  </conditionalFormatting>
  <conditionalFormatting sqref="S32">
    <cfRule type="cellIs" dxfId="0" priority="8" operator="equal">
      <formula>"Warning"</formula>
    </cfRule>
  </conditionalFormatting>
  <hyperlinks>
    <hyperlink ref="B20" r:id="rId1" xr:uid="{7EAC0536-767A-4645-975B-9887042A146A}"/>
    <hyperlink ref="B21" r:id="rId2" xr:uid="{7A4324CA-4A81-4562-BD97-543BD5080B0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59646-C2F0-496E-A74A-2B1C19FF4758}">
  <dimension ref="A1:N243"/>
  <sheetViews>
    <sheetView topLeftCell="A131" workbookViewId="0"/>
  </sheetViews>
  <sheetFormatPr defaultColWidth="9.109375" defaultRowHeight="14.4" x14ac:dyDescent="0.3"/>
  <cols>
    <col min="1" max="1" width="9.109375" style="1"/>
    <col min="2" max="2" width="14.109375" style="1" bestFit="1" customWidth="1"/>
    <col min="3" max="3" width="57.6640625" style="1" bestFit="1" customWidth="1"/>
    <col min="4" max="4" width="10.5546875" style="1" customWidth="1"/>
    <col min="5" max="5" width="31.6640625" style="1" bestFit="1" customWidth="1"/>
    <col min="6" max="6" width="57.109375" style="1" bestFit="1" customWidth="1"/>
    <col min="7" max="7" width="9.109375" style="1"/>
    <col min="8" max="8" width="13.33203125" style="1" customWidth="1"/>
    <col min="9" max="10" width="14.44140625" style="1" customWidth="1"/>
    <col min="11" max="16384" width="9.109375" style="1"/>
  </cols>
  <sheetData>
    <row r="1" spans="1:14" x14ac:dyDescent="0.3">
      <c r="A1" s="89" t="s">
        <v>15</v>
      </c>
      <c r="B1" s="89" t="s">
        <v>16</v>
      </c>
      <c r="C1" s="104" t="s">
        <v>17</v>
      </c>
      <c r="D1" s="41" t="s">
        <v>18</v>
      </c>
      <c r="E1" s="41" t="s">
        <v>19</v>
      </c>
      <c r="F1" s="88" t="s">
        <v>20</v>
      </c>
      <c r="G1" s="42" t="s">
        <v>21</v>
      </c>
    </row>
    <row r="2" spans="1:14" x14ac:dyDescent="0.3">
      <c r="A2" s="3">
        <v>1</v>
      </c>
      <c r="B2" s="3" t="s">
        <v>7</v>
      </c>
      <c r="C2" s="107" t="s">
        <v>22</v>
      </c>
      <c r="D2" s="3" t="s">
        <v>23</v>
      </c>
      <c r="E2" s="105" t="s">
        <v>24</v>
      </c>
      <c r="F2" s="112" t="s">
        <v>25</v>
      </c>
      <c r="G2" s="3" t="s">
        <v>26</v>
      </c>
      <c r="J2" s="147" t="s">
        <v>27</v>
      </c>
      <c r="K2" s="147"/>
      <c r="M2" s="147" t="s">
        <v>21</v>
      </c>
      <c r="N2" s="147"/>
    </row>
    <row r="3" spans="1:14" x14ac:dyDescent="0.3">
      <c r="A3" s="3">
        <v>2</v>
      </c>
      <c r="B3" s="3" t="s">
        <v>7</v>
      </c>
      <c r="C3" s="108" t="s">
        <v>28</v>
      </c>
      <c r="D3" s="3" t="s">
        <v>29</v>
      </c>
      <c r="E3" s="105" t="s">
        <v>30</v>
      </c>
      <c r="F3" s="112" t="s">
        <v>31</v>
      </c>
      <c r="G3" s="3" t="s">
        <v>26</v>
      </c>
      <c r="J3" s="89" t="s">
        <v>18</v>
      </c>
      <c r="K3" s="42" t="s">
        <v>32</v>
      </c>
      <c r="M3" s="89" t="s">
        <v>18</v>
      </c>
      <c r="N3" s="42" t="s">
        <v>32</v>
      </c>
    </row>
    <row r="4" spans="1:14" x14ac:dyDescent="0.3">
      <c r="A4" s="3">
        <v>3</v>
      </c>
      <c r="B4" s="3" t="s">
        <v>7</v>
      </c>
      <c r="C4" s="107" t="s">
        <v>33</v>
      </c>
      <c r="D4" s="3" t="s">
        <v>23</v>
      </c>
      <c r="E4" s="105" t="s">
        <v>34</v>
      </c>
      <c r="F4" s="112" t="s">
        <v>35</v>
      </c>
      <c r="G4" s="3" t="s">
        <v>36</v>
      </c>
      <c r="J4" s="9" t="s">
        <v>37</v>
      </c>
      <c r="K4" s="40">
        <f>COUNTIF(D2:D243,"Signature")</f>
        <v>4</v>
      </c>
      <c r="M4" s="9" t="s">
        <v>26</v>
      </c>
      <c r="N4" s="40">
        <f>COUNTIF(G2:G243,"N")</f>
        <v>116</v>
      </c>
    </row>
    <row r="5" spans="1:14" x14ac:dyDescent="0.3">
      <c r="A5" s="3">
        <v>4</v>
      </c>
      <c r="B5" s="3" t="s">
        <v>7</v>
      </c>
      <c r="C5" s="107" t="s">
        <v>38</v>
      </c>
      <c r="D5" s="3" t="s">
        <v>23</v>
      </c>
      <c r="E5" s="105" t="s">
        <v>39</v>
      </c>
      <c r="F5" s="112" t="s">
        <v>40</v>
      </c>
      <c r="G5" s="3" t="s">
        <v>36</v>
      </c>
      <c r="J5" s="3" t="s">
        <v>23</v>
      </c>
      <c r="K5" s="105">
        <f>COUNTIF(D2:D243,"Normal")</f>
        <v>120</v>
      </c>
      <c r="M5" s="3" t="s">
        <v>36</v>
      </c>
      <c r="N5" s="105">
        <f>COUNTIF(G2:G243,"Y")</f>
        <v>126</v>
      </c>
    </row>
    <row r="6" spans="1:14" x14ac:dyDescent="0.3">
      <c r="A6" s="3">
        <v>5</v>
      </c>
      <c r="B6" s="3" t="s">
        <v>7</v>
      </c>
      <c r="C6" s="107" t="s">
        <v>41</v>
      </c>
      <c r="D6" s="3" t="s">
        <v>23</v>
      </c>
      <c r="E6" s="105" t="s">
        <v>42</v>
      </c>
      <c r="F6" s="112" t="s">
        <v>43</v>
      </c>
      <c r="G6" s="3" t="s">
        <v>36</v>
      </c>
      <c r="J6" s="3" t="s">
        <v>44</v>
      </c>
      <c r="K6" s="105">
        <f>COUNTIF(D2:D243,"Dangerous")</f>
        <v>77</v>
      </c>
      <c r="M6" s="113" t="s">
        <v>45</v>
      </c>
      <c r="N6" s="9">
        <f>SUM(N4:N5)</f>
        <v>242</v>
      </c>
    </row>
    <row r="7" spans="1:14" ht="57.6" x14ac:dyDescent="0.3">
      <c r="A7" s="3">
        <v>6</v>
      </c>
      <c r="B7" s="3" t="s">
        <v>8</v>
      </c>
      <c r="C7" s="40" t="s">
        <v>46</v>
      </c>
      <c r="D7" s="9" t="s">
        <v>44</v>
      </c>
      <c r="E7" s="9" t="s">
        <v>47</v>
      </c>
      <c r="F7" s="54" t="s">
        <v>48</v>
      </c>
      <c r="G7" s="3" t="s">
        <v>36</v>
      </c>
      <c r="J7" s="9" t="s">
        <v>29</v>
      </c>
      <c r="K7" s="105">
        <f>COUNTIF(D2:D243,"Unknown")</f>
        <v>41</v>
      </c>
    </row>
    <row r="8" spans="1:14" x14ac:dyDescent="0.3">
      <c r="A8" s="3">
        <v>7</v>
      </c>
      <c r="B8" s="3" t="s">
        <v>8</v>
      </c>
      <c r="C8" s="40" t="s">
        <v>22</v>
      </c>
      <c r="D8" s="9" t="s">
        <v>23</v>
      </c>
      <c r="E8" s="9" t="s">
        <v>24</v>
      </c>
      <c r="F8" s="54" t="s">
        <v>25</v>
      </c>
      <c r="G8" s="3" t="s">
        <v>26</v>
      </c>
      <c r="J8" s="113" t="s">
        <v>45</v>
      </c>
      <c r="K8" s="9">
        <f>SUM(K4:K7)</f>
        <v>242</v>
      </c>
    </row>
    <row r="9" spans="1:14" ht="28.8" x14ac:dyDescent="0.3">
      <c r="A9" s="3">
        <v>8</v>
      </c>
      <c r="B9" s="3" t="s">
        <v>8</v>
      </c>
      <c r="C9" s="40" t="s">
        <v>49</v>
      </c>
      <c r="D9" s="9" t="s">
        <v>23</v>
      </c>
      <c r="E9" s="9" t="s">
        <v>50</v>
      </c>
      <c r="F9" s="54" t="s">
        <v>51</v>
      </c>
      <c r="G9" s="3" t="s">
        <v>26</v>
      </c>
    </row>
    <row r="10" spans="1:14" ht="28.8" x14ac:dyDescent="0.3">
      <c r="A10" s="3">
        <v>9</v>
      </c>
      <c r="B10" s="3" t="s">
        <v>8</v>
      </c>
      <c r="C10" s="40" t="s">
        <v>52</v>
      </c>
      <c r="D10" s="9" t="s">
        <v>44</v>
      </c>
      <c r="E10" s="9" t="s">
        <v>53</v>
      </c>
      <c r="F10" s="54" t="s">
        <v>54</v>
      </c>
      <c r="G10" s="3" t="s">
        <v>26</v>
      </c>
    </row>
    <row r="11" spans="1:14" ht="28.8" x14ac:dyDescent="0.3">
      <c r="A11" s="3">
        <v>10</v>
      </c>
      <c r="B11" s="3" t="s">
        <v>8</v>
      </c>
      <c r="C11" s="40" t="s">
        <v>55</v>
      </c>
      <c r="D11" s="9" t="s">
        <v>23</v>
      </c>
      <c r="E11" s="9" t="s">
        <v>56</v>
      </c>
      <c r="F11" s="54" t="s">
        <v>57</v>
      </c>
      <c r="G11" s="3" t="s">
        <v>26</v>
      </c>
    </row>
    <row r="12" spans="1:14" ht="28.8" x14ac:dyDescent="0.3">
      <c r="A12" s="3">
        <v>11</v>
      </c>
      <c r="B12" s="3" t="s">
        <v>8</v>
      </c>
      <c r="C12" s="40" t="s">
        <v>58</v>
      </c>
      <c r="D12" s="9" t="s">
        <v>23</v>
      </c>
      <c r="E12" s="9" t="s">
        <v>59</v>
      </c>
      <c r="F12" s="54" t="s">
        <v>60</v>
      </c>
      <c r="G12" s="3" t="s">
        <v>26</v>
      </c>
    </row>
    <row r="13" spans="1:14" ht="28.8" x14ac:dyDescent="0.3">
      <c r="A13" s="3">
        <v>12</v>
      </c>
      <c r="B13" s="3" t="s">
        <v>8</v>
      </c>
      <c r="C13" s="40" t="s">
        <v>61</v>
      </c>
      <c r="D13" s="9" t="s">
        <v>23</v>
      </c>
      <c r="E13" s="9" t="s">
        <v>62</v>
      </c>
      <c r="F13" s="54" t="s">
        <v>63</v>
      </c>
      <c r="G13" s="3" t="s">
        <v>26</v>
      </c>
    </row>
    <row r="14" spans="1:14" ht="28.8" x14ac:dyDescent="0.3">
      <c r="A14" s="3">
        <v>13</v>
      </c>
      <c r="B14" s="3" t="s">
        <v>8</v>
      </c>
      <c r="C14" s="40" t="s">
        <v>64</v>
      </c>
      <c r="D14" s="9" t="s">
        <v>44</v>
      </c>
      <c r="E14" s="9" t="s">
        <v>65</v>
      </c>
      <c r="F14" s="54" t="s">
        <v>66</v>
      </c>
      <c r="G14" s="3" t="s">
        <v>26</v>
      </c>
    </row>
    <row r="15" spans="1:14" ht="28.8" x14ac:dyDescent="0.3">
      <c r="A15" s="3">
        <v>14</v>
      </c>
      <c r="B15" s="3" t="s">
        <v>8</v>
      </c>
      <c r="C15" s="40" t="s">
        <v>67</v>
      </c>
      <c r="D15" s="9" t="s">
        <v>44</v>
      </c>
      <c r="E15" s="9" t="s">
        <v>68</v>
      </c>
      <c r="F15" s="54" t="s">
        <v>69</v>
      </c>
      <c r="G15" s="3" t="s">
        <v>26</v>
      </c>
    </row>
    <row r="16" spans="1:14" x14ac:dyDescent="0.3">
      <c r="A16" s="3">
        <v>15</v>
      </c>
      <c r="B16" s="3" t="s">
        <v>8</v>
      </c>
      <c r="C16" s="40" t="s">
        <v>33</v>
      </c>
      <c r="D16" s="9" t="s">
        <v>23</v>
      </c>
      <c r="E16" s="9" t="s">
        <v>34</v>
      </c>
      <c r="F16" s="54" t="s">
        <v>35</v>
      </c>
      <c r="G16" s="3" t="s">
        <v>36</v>
      </c>
    </row>
    <row r="17" spans="1:7" ht="43.2" x14ac:dyDescent="0.3">
      <c r="A17" s="3">
        <v>16</v>
      </c>
      <c r="B17" s="3" t="s">
        <v>8</v>
      </c>
      <c r="C17" s="40" t="s">
        <v>70</v>
      </c>
      <c r="D17" s="9" t="s">
        <v>44</v>
      </c>
      <c r="E17" s="9" t="s">
        <v>71</v>
      </c>
      <c r="F17" s="54" t="s">
        <v>72</v>
      </c>
      <c r="G17" s="3" t="s">
        <v>26</v>
      </c>
    </row>
    <row r="18" spans="1:7" ht="28.8" x14ac:dyDescent="0.3">
      <c r="A18" s="3">
        <v>17</v>
      </c>
      <c r="B18" s="3" t="s">
        <v>8</v>
      </c>
      <c r="C18" s="40" t="s">
        <v>73</v>
      </c>
      <c r="D18" s="9" t="s">
        <v>23</v>
      </c>
      <c r="E18" s="9" t="s">
        <v>74</v>
      </c>
      <c r="F18" s="54" t="s">
        <v>75</v>
      </c>
      <c r="G18" s="3" t="s">
        <v>26</v>
      </c>
    </row>
    <row r="19" spans="1:7" x14ac:dyDescent="0.3">
      <c r="A19" s="3">
        <v>18</v>
      </c>
      <c r="B19" s="3" t="s">
        <v>8</v>
      </c>
      <c r="C19" s="40" t="s">
        <v>76</v>
      </c>
      <c r="D19" s="9" t="s">
        <v>37</v>
      </c>
      <c r="E19" s="9" t="s">
        <v>77</v>
      </c>
      <c r="F19" s="54" t="s">
        <v>78</v>
      </c>
      <c r="G19" s="3" t="s">
        <v>26</v>
      </c>
    </row>
    <row r="20" spans="1:7" x14ac:dyDescent="0.3">
      <c r="A20" s="3">
        <v>19</v>
      </c>
      <c r="B20" s="3" t="s">
        <v>8</v>
      </c>
      <c r="C20" s="40" t="s">
        <v>79</v>
      </c>
      <c r="D20" s="9" t="s">
        <v>29</v>
      </c>
      <c r="E20" s="9" t="s">
        <v>30</v>
      </c>
      <c r="F20" s="54" t="s">
        <v>31</v>
      </c>
      <c r="G20" s="3" t="s">
        <v>26</v>
      </c>
    </row>
    <row r="21" spans="1:7" x14ac:dyDescent="0.3">
      <c r="A21" s="3">
        <v>20</v>
      </c>
      <c r="B21" s="3" t="s">
        <v>8</v>
      </c>
      <c r="C21" s="40" t="s">
        <v>80</v>
      </c>
      <c r="D21" s="9" t="s">
        <v>29</v>
      </c>
      <c r="E21" s="9" t="s">
        <v>30</v>
      </c>
      <c r="F21" s="54" t="s">
        <v>31</v>
      </c>
      <c r="G21" s="3" t="s">
        <v>26</v>
      </c>
    </row>
    <row r="22" spans="1:7" x14ac:dyDescent="0.3">
      <c r="A22" s="3">
        <v>21</v>
      </c>
      <c r="B22" s="3" t="s">
        <v>8</v>
      </c>
      <c r="C22" s="40" t="s">
        <v>81</v>
      </c>
      <c r="D22" s="9" t="s">
        <v>29</v>
      </c>
      <c r="E22" s="9" t="s">
        <v>30</v>
      </c>
      <c r="F22" s="54" t="s">
        <v>31</v>
      </c>
      <c r="G22" s="3" t="s">
        <v>26</v>
      </c>
    </row>
    <row r="23" spans="1:7" x14ac:dyDescent="0.3">
      <c r="A23" s="3">
        <v>22</v>
      </c>
      <c r="B23" s="3" t="s">
        <v>8</v>
      </c>
      <c r="C23" s="40" t="s">
        <v>28</v>
      </c>
      <c r="D23" s="9" t="s">
        <v>29</v>
      </c>
      <c r="E23" s="9" t="s">
        <v>30</v>
      </c>
      <c r="F23" s="54" t="s">
        <v>31</v>
      </c>
      <c r="G23" s="3" t="s">
        <v>26</v>
      </c>
    </row>
    <row r="24" spans="1:7" x14ac:dyDescent="0.3">
      <c r="A24" s="3">
        <v>23</v>
      </c>
      <c r="B24" s="3" t="s">
        <v>8</v>
      </c>
      <c r="C24" s="40" t="s">
        <v>82</v>
      </c>
      <c r="D24" s="9" t="s">
        <v>29</v>
      </c>
      <c r="E24" s="9" t="s">
        <v>30</v>
      </c>
      <c r="F24" s="54" t="s">
        <v>31</v>
      </c>
      <c r="G24" s="3" t="s">
        <v>26</v>
      </c>
    </row>
    <row r="25" spans="1:7" ht="57.6" x14ac:dyDescent="0.3">
      <c r="A25" s="3">
        <v>24</v>
      </c>
      <c r="B25" s="3" t="s">
        <v>8</v>
      </c>
      <c r="C25" s="40" t="s">
        <v>83</v>
      </c>
      <c r="D25" s="9" t="s">
        <v>44</v>
      </c>
      <c r="E25" s="9" t="s">
        <v>84</v>
      </c>
      <c r="F25" s="54" t="s">
        <v>85</v>
      </c>
      <c r="G25" s="3" t="s">
        <v>36</v>
      </c>
    </row>
    <row r="26" spans="1:7" ht="28.8" x14ac:dyDescent="0.3">
      <c r="A26" s="3">
        <v>25</v>
      </c>
      <c r="B26" s="3" t="s">
        <v>8</v>
      </c>
      <c r="C26" s="40" t="s">
        <v>86</v>
      </c>
      <c r="D26" s="9" t="s">
        <v>23</v>
      </c>
      <c r="E26" s="9" t="s">
        <v>87</v>
      </c>
      <c r="F26" s="54" t="s">
        <v>88</v>
      </c>
      <c r="G26" s="3" t="s">
        <v>36</v>
      </c>
    </row>
    <row r="27" spans="1:7" x14ac:dyDescent="0.3">
      <c r="A27" s="3">
        <v>26</v>
      </c>
      <c r="B27" s="3" t="s">
        <v>8</v>
      </c>
      <c r="C27" s="40" t="s">
        <v>89</v>
      </c>
      <c r="D27" s="9" t="s">
        <v>44</v>
      </c>
      <c r="E27" s="9" t="s">
        <v>90</v>
      </c>
      <c r="F27" s="54" t="s">
        <v>91</v>
      </c>
      <c r="G27" s="3" t="s">
        <v>36</v>
      </c>
    </row>
    <row r="28" spans="1:7" x14ac:dyDescent="0.3">
      <c r="A28" s="3">
        <v>27</v>
      </c>
      <c r="B28" s="3" t="s">
        <v>8</v>
      </c>
      <c r="C28" s="40" t="s">
        <v>38</v>
      </c>
      <c r="D28" s="9" t="s">
        <v>23</v>
      </c>
      <c r="E28" s="9" t="s">
        <v>39</v>
      </c>
      <c r="F28" s="54" t="s">
        <v>40</v>
      </c>
      <c r="G28" s="3" t="s">
        <v>36</v>
      </c>
    </row>
    <row r="29" spans="1:7" ht="43.2" x14ac:dyDescent="0.3">
      <c r="A29" s="3">
        <v>28</v>
      </c>
      <c r="B29" s="3" t="s">
        <v>8</v>
      </c>
      <c r="C29" s="40" t="s">
        <v>92</v>
      </c>
      <c r="D29" s="9" t="s">
        <v>44</v>
      </c>
      <c r="E29" s="9" t="s">
        <v>93</v>
      </c>
      <c r="F29" s="54" t="s">
        <v>94</v>
      </c>
      <c r="G29" s="3" t="s">
        <v>36</v>
      </c>
    </row>
    <row r="30" spans="1:7" ht="43.2" x14ac:dyDescent="0.3">
      <c r="A30" s="3">
        <v>29</v>
      </c>
      <c r="B30" s="3" t="s">
        <v>8</v>
      </c>
      <c r="C30" s="40" t="s">
        <v>95</v>
      </c>
      <c r="D30" s="9" t="s">
        <v>44</v>
      </c>
      <c r="E30" s="9" t="s">
        <v>96</v>
      </c>
      <c r="F30" s="54" t="s">
        <v>97</v>
      </c>
      <c r="G30" s="3" t="s">
        <v>36</v>
      </c>
    </row>
    <row r="31" spans="1:7" ht="43.2" x14ac:dyDescent="0.3">
      <c r="A31" s="3">
        <v>30</v>
      </c>
      <c r="B31" s="3" t="s">
        <v>8</v>
      </c>
      <c r="C31" s="40" t="s">
        <v>82</v>
      </c>
      <c r="D31" s="9" t="s">
        <v>23</v>
      </c>
      <c r="E31" s="9" t="s">
        <v>98</v>
      </c>
      <c r="F31" s="54" t="s">
        <v>99</v>
      </c>
      <c r="G31" s="3" t="s">
        <v>36</v>
      </c>
    </row>
    <row r="32" spans="1:7" x14ac:dyDescent="0.3">
      <c r="A32" s="3">
        <v>31</v>
      </c>
      <c r="B32" s="3" t="s">
        <v>8</v>
      </c>
      <c r="C32" s="40" t="s">
        <v>100</v>
      </c>
      <c r="D32" s="9" t="s">
        <v>23</v>
      </c>
      <c r="E32" s="9" t="s">
        <v>101</v>
      </c>
      <c r="F32" s="54" t="s">
        <v>102</v>
      </c>
      <c r="G32" s="3" t="s">
        <v>36</v>
      </c>
    </row>
    <row r="33" spans="1:7" x14ac:dyDescent="0.3">
      <c r="A33" s="3">
        <v>32</v>
      </c>
      <c r="B33" s="3" t="s">
        <v>8</v>
      </c>
      <c r="C33" s="7" t="s">
        <v>41</v>
      </c>
      <c r="D33" s="9" t="s">
        <v>23</v>
      </c>
      <c r="E33" s="9" t="s">
        <v>42</v>
      </c>
      <c r="F33" s="54" t="s">
        <v>43</v>
      </c>
      <c r="G33" s="3" t="s">
        <v>36</v>
      </c>
    </row>
    <row r="34" spans="1:7" x14ac:dyDescent="0.3">
      <c r="A34" s="3">
        <v>33</v>
      </c>
      <c r="B34" s="3" t="s">
        <v>8</v>
      </c>
      <c r="C34" s="40" t="s">
        <v>103</v>
      </c>
      <c r="D34" s="9" t="s">
        <v>23</v>
      </c>
      <c r="E34" s="9" t="s">
        <v>104</v>
      </c>
      <c r="F34" s="54" t="s">
        <v>105</v>
      </c>
      <c r="G34" s="3" t="s">
        <v>36</v>
      </c>
    </row>
    <row r="35" spans="1:7" ht="57.6" x14ac:dyDescent="0.3">
      <c r="A35" s="3">
        <v>34</v>
      </c>
      <c r="B35" s="3" t="s">
        <v>106</v>
      </c>
      <c r="C35" s="40" t="s">
        <v>46</v>
      </c>
      <c r="D35" s="9" t="s">
        <v>44</v>
      </c>
      <c r="E35" s="9" t="s">
        <v>47</v>
      </c>
      <c r="F35" s="54" t="s">
        <v>48</v>
      </c>
      <c r="G35" s="3" t="s">
        <v>36</v>
      </c>
    </row>
    <row r="36" spans="1:7" ht="43.2" x14ac:dyDescent="0.3">
      <c r="A36" s="3">
        <v>35</v>
      </c>
      <c r="B36" s="3" t="s">
        <v>106</v>
      </c>
      <c r="C36" s="40" t="s">
        <v>107</v>
      </c>
      <c r="D36" s="9" t="s">
        <v>44</v>
      </c>
      <c r="E36" s="9" t="s">
        <v>108</v>
      </c>
      <c r="F36" s="54" t="s">
        <v>109</v>
      </c>
      <c r="G36" s="3" t="s">
        <v>36</v>
      </c>
    </row>
    <row r="37" spans="1:7" x14ac:dyDescent="0.3">
      <c r="A37" s="3">
        <v>36</v>
      </c>
      <c r="B37" s="3" t="s">
        <v>106</v>
      </c>
      <c r="C37" s="40" t="s">
        <v>33</v>
      </c>
      <c r="D37" s="9" t="s">
        <v>23</v>
      </c>
      <c r="E37" s="9" t="s">
        <v>34</v>
      </c>
      <c r="F37" s="54" t="s">
        <v>35</v>
      </c>
      <c r="G37" s="3" t="s">
        <v>36</v>
      </c>
    </row>
    <row r="38" spans="1:7" ht="28.8" x14ac:dyDescent="0.3">
      <c r="A38" s="3">
        <v>37</v>
      </c>
      <c r="B38" s="3" t="s">
        <v>106</v>
      </c>
      <c r="C38" s="40" t="s">
        <v>110</v>
      </c>
      <c r="D38" s="9" t="s">
        <v>23</v>
      </c>
      <c r="E38" s="9" t="s">
        <v>111</v>
      </c>
      <c r="F38" s="54" t="s">
        <v>112</v>
      </c>
      <c r="G38" s="3" t="s">
        <v>36</v>
      </c>
    </row>
    <row r="39" spans="1:7" x14ac:dyDescent="0.3">
      <c r="A39" s="3">
        <v>38</v>
      </c>
      <c r="B39" s="3" t="s">
        <v>106</v>
      </c>
      <c r="C39" s="40" t="s">
        <v>113</v>
      </c>
      <c r="D39" s="9" t="s">
        <v>29</v>
      </c>
      <c r="E39" s="9" t="s">
        <v>30</v>
      </c>
      <c r="F39" s="54" t="s">
        <v>31</v>
      </c>
      <c r="G39" s="3" t="s">
        <v>26</v>
      </c>
    </row>
    <row r="40" spans="1:7" x14ac:dyDescent="0.3">
      <c r="A40" s="3">
        <v>39</v>
      </c>
      <c r="B40" s="3" t="s">
        <v>106</v>
      </c>
      <c r="C40" s="40" t="s">
        <v>114</v>
      </c>
      <c r="D40" s="9" t="s">
        <v>23</v>
      </c>
      <c r="E40" s="9" t="s">
        <v>115</v>
      </c>
      <c r="F40" s="54" t="s">
        <v>116</v>
      </c>
      <c r="G40" s="3" t="s">
        <v>36</v>
      </c>
    </row>
    <row r="41" spans="1:7" ht="28.8" x14ac:dyDescent="0.3">
      <c r="A41" s="3">
        <v>40</v>
      </c>
      <c r="B41" s="3" t="s">
        <v>106</v>
      </c>
      <c r="C41" s="40" t="s">
        <v>52</v>
      </c>
      <c r="D41" s="9" t="s">
        <v>44</v>
      </c>
      <c r="E41" s="9" t="s">
        <v>53</v>
      </c>
      <c r="F41" s="54" t="s">
        <v>54</v>
      </c>
      <c r="G41" s="3" t="s">
        <v>26</v>
      </c>
    </row>
    <row r="42" spans="1:7" ht="28.8" x14ac:dyDescent="0.3">
      <c r="A42" s="3">
        <v>41</v>
      </c>
      <c r="B42" s="3" t="s">
        <v>106</v>
      </c>
      <c r="C42" s="40" t="s">
        <v>117</v>
      </c>
      <c r="D42" s="9" t="s">
        <v>23</v>
      </c>
      <c r="E42" s="9" t="s">
        <v>118</v>
      </c>
      <c r="F42" s="54" t="s">
        <v>119</v>
      </c>
      <c r="G42" s="3" t="s">
        <v>26</v>
      </c>
    </row>
    <row r="43" spans="1:7" ht="28.8" x14ac:dyDescent="0.3">
      <c r="A43" s="3">
        <v>42</v>
      </c>
      <c r="B43" s="3" t="s">
        <v>106</v>
      </c>
      <c r="C43" s="40" t="s">
        <v>120</v>
      </c>
      <c r="D43" s="9" t="s">
        <v>23</v>
      </c>
      <c r="E43" s="9" t="s">
        <v>121</v>
      </c>
      <c r="F43" s="54" t="s">
        <v>122</v>
      </c>
      <c r="G43" s="3" t="s">
        <v>26</v>
      </c>
    </row>
    <row r="44" spans="1:7" x14ac:dyDescent="0.3">
      <c r="A44" s="3">
        <v>43</v>
      </c>
      <c r="B44" s="3" t="s">
        <v>106</v>
      </c>
      <c r="C44" s="40" t="s">
        <v>123</v>
      </c>
      <c r="D44" s="9" t="s">
        <v>23</v>
      </c>
      <c r="E44" s="9" t="s">
        <v>124</v>
      </c>
      <c r="F44" s="54" t="s">
        <v>125</v>
      </c>
      <c r="G44" s="3" t="s">
        <v>36</v>
      </c>
    </row>
    <row r="45" spans="1:7" ht="28.8" x14ac:dyDescent="0.3">
      <c r="A45" s="3">
        <v>44</v>
      </c>
      <c r="B45" s="3" t="s">
        <v>106</v>
      </c>
      <c r="C45" s="40" t="s">
        <v>55</v>
      </c>
      <c r="D45" s="9" t="s">
        <v>23</v>
      </c>
      <c r="E45" s="9" t="s">
        <v>56</v>
      </c>
      <c r="F45" s="54" t="s">
        <v>57</v>
      </c>
      <c r="G45" s="3" t="s">
        <v>26</v>
      </c>
    </row>
    <row r="46" spans="1:7" ht="28.8" x14ac:dyDescent="0.3">
      <c r="A46" s="3">
        <v>45</v>
      </c>
      <c r="B46" s="3" t="s">
        <v>106</v>
      </c>
      <c r="C46" s="40" t="s">
        <v>58</v>
      </c>
      <c r="D46" s="9" t="s">
        <v>23</v>
      </c>
      <c r="E46" s="9" t="s">
        <v>59</v>
      </c>
      <c r="F46" s="54" t="s">
        <v>60</v>
      </c>
      <c r="G46" s="3" t="s">
        <v>26</v>
      </c>
    </row>
    <row r="47" spans="1:7" ht="43.2" x14ac:dyDescent="0.3">
      <c r="A47" s="3">
        <v>46</v>
      </c>
      <c r="B47" s="3" t="s">
        <v>106</v>
      </c>
      <c r="C47" s="40" t="s">
        <v>126</v>
      </c>
      <c r="D47" s="9" t="s">
        <v>23</v>
      </c>
      <c r="E47" s="9" t="s">
        <v>127</v>
      </c>
      <c r="F47" s="54" t="s">
        <v>128</v>
      </c>
      <c r="G47" s="3" t="s">
        <v>26</v>
      </c>
    </row>
    <row r="48" spans="1:7" ht="28.8" x14ac:dyDescent="0.3">
      <c r="A48" s="3">
        <v>47</v>
      </c>
      <c r="B48" s="3" t="s">
        <v>106</v>
      </c>
      <c r="C48" s="40" t="s">
        <v>129</v>
      </c>
      <c r="D48" s="9" t="s">
        <v>23</v>
      </c>
      <c r="E48" s="9" t="s">
        <v>130</v>
      </c>
      <c r="F48" s="54" t="s">
        <v>131</v>
      </c>
      <c r="G48" s="3" t="s">
        <v>26</v>
      </c>
    </row>
    <row r="49" spans="1:7" ht="28.8" x14ac:dyDescent="0.3">
      <c r="A49" s="3">
        <v>48</v>
      </c>
      <c r="B49" s="3" t="s">
        <v>106</v>
      </c>
      <c r="C49" s="40" t="s">
        <v>67</v>
      </c>
      <c r="D49" s="9" t="s">
        <v>44</v>
      </c>
      <c r="E49" s="9" t="s">
        <v>68</v>
      </c>
      <c r="F49" s="54" t="s">
        <v>69</v>
      </c>
      <c r="G49" s="3" t="s">
        <v>26</v>
      </c>
    </row>
    <row r="50" spans="1:7" ht="28.8" x14ac:dyDescent="0.3">
      <c r="A50" s="3">
        <v>49</v>
      </c>
      <c r="B50" s="3" t="s">
        <v>106</v>
      </c>
      <c r="C50" s="40" t="s">
        <v>132</v>
      </c>
      <c r="D50" s="9" t="s">
        <v>23</v>
      </c>
      <c r="E50" s="9" t="s">
        <v>133</v>
      </c>
      <c r="F50" s="54" t="s">
        <v>134</v>
      </c>
      <c r="G50" s="3" t="s">
        <v>26</v>
      </c>
    </row>
    <row r="51" spans="1:7" ht="43.2" x14ac:dyDescent="0.3">
      <c r="A51" s="3">
        <v>50</v>
      </c>
      <c r="B51" s="3" t="s">
        <v>106</v>
      </c>
      <c r="C51" s="40" t="s">
        <v>135</v>
      </c>
      <c r="D51" s="9" t="s">
        <v>44</v>
      </c>
      <c r="E51" s="9" t="s">
        <v>136</v>
      </c>
      <c r="F51" s="54" t="s">
        <v>137</v>
      </c>
      <c r="G51" s="3" t="s">
        <v>36</v>
      </c>
    </row>
    <row r="52" spans="1:7" ht="28.8" x14ac:dyDescent="0.3">
      <c r="A52" s="3">
        <v>51</v>
      </c>
      <c r="B52" s="3" t="s">
        <v>106</v>
      </c>
      <c r="C52" s="40" t="s">
        <v>73</v>
      </c>
      <c r="D52" s="9" t="s">
        <v>23</v>
      </c>
      <c r="E52" s="9" t="s">
        <v>74</v>
      </c>
      <c r="F52" s="54" t="s">
        <v>75</v>
      </c>
      <c r="G52" s="3" t="s">
        <v>26</v>
      </c>
    </row>
    <row r="53" spans="1:7" x14ac:dyDescent="0.3">
      <c r="A53" s="3">
        <v>52</v>
      </c>
      <c r="B53" s="3" t="s">
        <v>106</v>
      </c>
      <c r="C53" s="40" t="s">
        <v>138</v>
      </c>
      <c r="D53" s="9" t="s">
        <v>29</v>
      </c>
      <c r="E53" s="9" t="s">
        <v>30</v>
      </c>
      <c r="F53" s="54" t="s">
        <v>31</v>
      </c>
      <c r="G53" s="3" t="s">
        <v>26</v>
      </c>
    </row>
    <row r="54" spans="1:7" ht="28.8" x14ac:dyDescent="0.3">
      <c r="A54" s="3">
        <v>53</v>
      </c>
      <c r="B54" s="3" t="s">
        <v>106</v>
      </c>
      <c r="C54" s="40" t="s">
        <v>139</v>
      </c>
      <c r="D54" s="9" t="s">
        <v>29</v>
      </c>
      <c r="E54" s="9" t="s">
        <v>30</v>
      </c>
      <c r="F54" s="54" t="s">
        <v>31</v>
      </c>
      <c r="G54" s="3" t="s">
        <v>26</v>
      </c>
    </row>
    <row r="55" spans="1:7" x14ac:dyDescent="0.3">
      <c r="A55" s="3">
        <v>54</v>
      </c>
      <c r="B55" s="3" t="s">
        <v>106</v>
      </c>
      <c r="C55" s="40" t="s">
        <v>140</v>
      </c>
      <c r="D55" s="9" t="s">
        <v>29</v>
      </c>
      <c r="E55" s="9" t="s">
        <v>30</v>
      </c>
      <c r="F55" s="54" t="s">
        <v>31</v>
      </c>
      <c r="G55" s="3" t="s">
        <v>26</v>
      </c>
    </row>
    <row r="56" spans="1:7" x14ac:dyDescent="0.3">
      <c r="A56" s="3">
        <v>55</v>
      </c>
      <c r="B56" s="3" t="s">
        <v>106</v>
      </c>
      <c r="C56" s="40" t="s">
        <v>141</v>
      </c>
      <c r="D56" s="9" t="s">
        <v>29</v>
      </c>
      <c r="E56" s="9" t="s">
        <v>30</v>
      </c>
      <c r="F56" s="54" t="s">
        <v>31</v>
      </c>
      <c r="G56" s="3" t="s">
        <v>26</v>
      </c>
    </row>
    <row r="57" spans="1:7" x14ac:dyDescent="0.3">
      <c r="A57" s="3">
        <v>56</v>
      </c>
      <c r="B57" s="3" t="s">
        <v>106</v>
      </c>
      <c r="C57" s="40" t="s">
        <v>142</v>
      </c>
      <c r="D57" s="9" t="s">
        <v>29</v>
      </c>
      <c r="E57" s="9" t="s">
        <v>30</v>
      </c>
      <c r="F57" s="54" t="s">
        <v>31</v>
      </c>
      <c r="G57" s="3" t="s">
        <v>26</v>
      </c>
    </row>
    <row r="58" spans="1:7" x14ac:dyDescent="0.3">
      <c r="A58" s="3">
        <v>57</v>
      </c>
      <c r="B58" s="3" t="s">
        <v>106</v>
      </c>
      <c r="C58" s="40" t="s">
        <v>143</v>
      </c>
      <c r="D58" s="9" t="s">
        <v>23</v>
      </c>
      <c r="E58" s="9" t="s">
        <v>144</v>
      </c>
      <c r="F58" s="54" t="s">
        <v>145</v>
      </c>
      <c r="G58" s="3" t="s">
        <v>36</v>
      </c>
    </row>
    <row r="59" spans="1:7" x14ac:dyDescent="0.3">
      <c r="A59" s="3">
        <v>58</v>
      </c>
      <c r="B59" s="3" t="s">
        <v>106</v>
      </c>
      <c r="C59" s="40" t="s">
        <v>28</v>
      </c>
      <c r="D59" s="9" t="s">
        <v>29</v>
      </c>
      <c r="E59" s="9" t="s">
        <v>30</v>
      </c>
      <c r="F59" s="54" t="s">
        <v>31</v>
      </c>
      <c r="G59" s="3" t="s">
        <v>26</v>
      </c>
    </row>
    <row r="60" spans="1:7" x14ac:dyDescent="0.3">
      <c r="A60" s="3">
        <v>59</v>
      </c>
      <c r="B60" s="3" t="s">
        <v>106</v>
      </c>
      <c r="C60" s="40" t="s">
        <v>146</v>
      </c>
      <c r="D60" s="9" t="s">
        <v>29</v>
      </c>
      <c r="E60" s="9" t="s">
        <v>30</v>
      </c>
      <c r="F60" s="54" t="s">
        <v>31</v>
      </c>
      <c r="G60" s="3" t="s">
        <v>26</v>
      </c>
    </row>
    <row r="61" spans="1:7" ht="28.8" x14ac:dyDescent="0.3">
      <c r="A61" s="3">
        <v>60</v>
      </c>
      <c r="B61" s="3" t="s">
        <v>106</v>
      </c>
      <c r="C61" s="7" t="s">
        <v>86</v>
      </c>
      <c r="D61" s="9" t="s">
        <v>23</v>
      </c>
      <c r="E61" s="9" t="s">
        <v>87</v>
      </c>
      <c r="F61" s="54" t="s">
        <v>88</v>
      </c>
      <c r="G61" s="3" t="s">
        <v>36</v>
      </c>
    </row>
    <row r="62" spans="1:7" x14ac:dyDescent="0.3">
      <c r="A62" s="3">
        <v>61</v>
      </c>
      <c r="B62" s="3" t="s">
        <v>106</v>
      </c>
      <c r="C62" s="40" t="s">
        <v>89</v>
      </c>
      <c r="D62" s="9" t="s">
        <v>44</v>
      </c>
      <c r="E62" s="9" t="s">
        <v>90</v>
      </c>
      <c r="F62" s="54" t="s">
        <v>91</v>
      </c>
      <c r="G62" s="3" t="s">
        <v>36</v>
      </c>
    </row>
    <row r="63" spans="1:7" x14ac:dyDescent="0.3">
      <c r="A63" s="3">
        <v>62</v>
      </c>
      <c r="B63" s="3" t="s">
        <v>106</v>
      </c>
      <c r="C63" s="40" t="s">
        <v>38</v>
      </c>
      <c r="D63" s="9" t="s">
        <v>23</v>
      </c>
      <c r="E63" s="9" t="s">
        <v>39</v>
      </c>
      <c r="F63" s="54" t="s">
        <v>40</v>
      </c>
      <c r="G63" s="3" t="s">
        <v>36</v>
      </c>
    </row>
    <row r="64" spans="1:7" ht="28.8" x14ac:dyDescent="0.3">
      <c r="A64" s="3">
        <v>63</v>
      </c>
      <c r="B64" s="3" t="s">
        <v>106</v>
      </c>
      <c r="C64" s="40" t="s">
        <v>147</v>
      </c>
      <c r="D64" s="9" t="s">
        <v>23</v>
      </c>
      <c r="E64" s="9" t="s">
        <v>148</v>
      </c>
      <c r="F64" s="54" t="s">
        <v>149</v>
      </c>
      <c r="G64" s="3" t="s">
        <v>36</v>
      </c>
    </row>
    <row r="65" spans="1:7" ht="43.2" x14ac:dyDescent="0.3">
      <c r="A65" s="3">
        <v>64</v>
      </c>
      <c r="B65" s="3" t="s">
        <v>106</v>
      </c>
      <c r="C65" s="40" t="s">
        <v>95</v>
      </c>
      <c r="D65" s="9" t="s">
        <v>44</v>
      </c>
      <c r="E65" s="9" t="s">
        <v>96</v>
      </c>
      <c r="F65" s="54" t="s">
        <v>97</v>
      </c>
      <c r="G65" s="3" t="s">
        <v>36</v>
      </c>
    </row>
    <row r="66" spans="1:7" x14ac:dyDescent="0.3">
      <c r="A66" s="3">
        <v>65</v>
      </c>
      <c r="B66" s="3" t="s">
        <v>106</v>
      </c>
      <c r="C66" s="40" t="s">
        <v>150</v>
      </c>
      <c r="D66" s="9" t="s">
        <v>44</v>
      </c>
      <c r="E66" s="9" t="s">
        <v>151</v>
      </c>
      <c r="F66" s="54" t="s">
        <v>152</v>
      </c>
      <c r="G66" s="3" t="s">
        <v>36</v>
      </c>
    </row>
    <row r="67" spans="1:7" ht="43.2" x14ac:dyDescent="0.3">
      <c r="A67" s="3">
        <v>66</v>
      </c>
      <c r="B67" s="3" t="s">
        <v>106</v>
      </c>
      <c r="C67" s="40" t="s">
        <v>82</v>
      </c>
      <c r="D67" s="9" t="s">
        <v>23</v>
      </c>
      <c r="E67" s="9" t="s">
        <v>98</v>
      </c>
      <c r="F67" s="54" t="s">
        <v>99</v>
      </c>
      <c r="G67" s="3" t="s">
        <v>36</v>
      </c>
    </row>
    <row r="68" spans="1:7" x14ac:dyDescent="0.3">
      <c r="A68" s="3">
        <v>67</v>
      </c>
      <c r="B68" s="3" t="s">
        <v>106</v>
      </c>
      <c r="C68" s="40" t="s">
        <v>153</v>
      </c>
      <c r="D68" s="9" t="s">
        <v>44</v>
      </c>
      <c r="E68" s="9" t="s">
        <v>154</v>
      </c>
      <c r="F68" s="54" t="s">
        <v>155</v>
      </c>
      <c r="G68" s="3" t="s">
        <v>36</v>
      </c>
    </row>
    <row r="69" spans="1:7" ht="28.8" x14ac:dyDescent="0.3">
      <c r="A69" s="3">
        <v>68</v>
      </c>
      <c r="B69" s="3" t="s">
        <v>106</v>
      </c>
      <c r="C69" s="40" t="s">
        <v>156</v>
      </c>
      <c r="D69" s="9" t="s">
        <v>44</v>
      </c>
      <c r="E69" s="9" t="s">
        <v>157</v>
      </c>
      <c r="F69" s="54" t="s">
        <v>158</v>
      </c>
      <c r="G69" s="3" t="s">
        <v>36</v>
      </c>
    </row>
    <row r="70" spans="1:7" x14ac:dyDescent="0.3">
      <c r="A70" s="3">
        <v>69</v>
      </c>
      <c r="B70" s="3" t="s">
        <v>106</v>
      </c>
      <c r="C70" s="40" t="s">
        <v>100</v>
      </c>
      <c r="D70" s="9" t="s">
        <v>23</v>
      </c>
      <c r="E70" s="9" t="s">
        <v>101</v>
      </c>
      <c r="F70" s="54" t="s">
        <v>102</v>
      </c>
      <c r="G70" s="3" t="s">
        <v>36</v>
      </c>
    </row>
    <row r="71" spans="1:7" x14ac:dyDescent="0.3">
      <c r="A71" s="3">
        <v>70</v>
      </c>
      <c r="B71" s="3" t="s">
        <v>106</v>
      </c>
      <c r="C71" s="40" t="s">
        <v>41</v>
      </c>
      <c r="D71" s="9" t="s">
        <v>23</v>
      </c>
      <c r="E71" s="9" t="s">
        <v>42</v>
      </c>
      <c r="F71" s="54" t="s">
        <v>43</v>
      </c>
      <c r="G71" s="3" t="s">
        <v>36</v>
      </c>
    </row>
    <row r="72" spans="1:7" ht="28.8" x14ac:dyDescent="0.3">
      <c r="A72" s="3">
        <v>71</v>
      </c>
      <c r="B72" s="3" t="s">
        <v>106</v>
      </c>
      <c r="C72" s="40" t="s">
        <v>159</v>
      </c>
      <c r="D72" s="9" t="s">
        <v>44</v>
      </c>
      <c r="E72" s="9" t="s">
        <v>160</v>
      </c>
      <c r="F72" s="54" t="s">
        <v>161</v>
      </c>
      <c r="G72" s="3" t="s">
        <v>36</v>
      </c>
    </row>
    <row r="73" spans="1:7" x14ac:dyDescent="0.3">
      <c r="A73" s="3">
        <v>72</v>
      </c>
      <c r="B73" s="3" t="s">
        <v>106</v>
      </c>
      <c r="C73" s="40" t="s">
        <v>162</v>
      </c>
      <c r="D73" s="9" t="s">
        <v>29</v>
      </c>
      <c r="E73" s="9" t="s">
        <v>30</v>
      </c>
      <c r="F73" s="54" t="s">
        <v>31</v>
      </c>
      <c r="G73" s="3" t="s">
        <v>36</v>
      </c>
    </row>
    <row r="74" spans="1:7" x14ac:dyDescent="0.3">
      <c r="A74" s="3">
        <v>73</v>
      </c>
      <c r="B74" s="3" t="s">
        <v>106</v>
      </c>
      <c r="C74" s="40" t="s">
        <v>103</v>
      </c>
      <c r="D74" s="9" t="s">
        <v>23</v>
      </c>
      <c r="E74" s="9" t="s">
        <v>104</v>
      </c>
      <c r="F74" s="54" t="s">
        <v>105</v>
      </c>
      <c r="G74" s="3" t="s">
        <v>36</v>
      </c>
    </row>
    <row r="75" spans="1:7" x14ac:dyDescent="0.3">
      <c r="A75" s="3">
        <v>74</v>
      </c>
      <c r="B75" s="3" t="s">
        <v>163</v>
      </c>
      <c r="C75" s="9" t="s">
        <v>33</v>
      </c>
      <c r="D75" s="9" t="s">
        <v>23</v>
      </c>
      <c r="E75" s="9" t="s">
        <v>34</v>
      </c>
      <c r="F75" s="16" t="s">
        <v>35</v>
      </c>
      <c r="G75" s="3" t="s">
        <v>36</v>
      </c>
    </row>
    <row r="76" spans="1:7" ht="28.8" x14ac:dyDescent="0.3">
      <c r="A76" s="3">
        <v>75</v>
      </c>
      <c r="B76" s="3" t="s">
        <v>163</v>
      </c>
      <c r="C76" s="9" t="s">
        <v>110</v>
      </c>
      <c r="D76" s="9" t="s">
        <v>23</v>
      </c>
      <c r="E76" s="9" t="s">
        <v>111</v>
      </c>
      <c r="F76" s="16" t="s">
        <v>112</v>
      </c>
      <c r="G76" s="3" t="s">
        <v>36</v>
      </c>
    </row>
    <row r="77" spans="1:7" ht="43.2" x14ac:dyDescent="0.3">
      <c r="A77" s="3">
        <v>76</v>
      </c>
      <c r="B77" s="3" t="s">
        <v>163</v>
      </c>
      <c r="C77" s="9" t="s">
        <v>135</v>
      </c>
      <c r="D77" s="9" t="s">
        <v>44</v>
      </c>
      <c r="E77" s="9" t="s">
        <v>136</v>
      </c>
      <c r="F77" s="16" t="s">
        <v>137</v>
      </c>
      <c r="G77" s="3" t="s">
        <v>36</v>
      </c>
    </row>
    <row r="78" spans="1:7" x14ac:dyDescent="0.3">
      <c r="A78" s="3">
        <v>77</v>
      </c>
      <c r="B78" s="3" t="s">
        <v>163</v>
      </c>
      <c r="C78" s="9" t="s">
        <v>113</v>
      </c>
      <c r="D78" s="9" t="s">
        <v>29</v>
      </c>
      <c r="E78" s="9" t="s">
        <v>30</v>
      </c>
      <c r="F78" s="16" t="s">
        <v>31</v>
      </c>
      <c r="G78" s="3" t="s">
        <v>26</v>
      </c>
    </row>
    <row r="79" spans="1:7" x14ac:dyDescent="0.3">
      <c r="A79" s="3">
        <v>78</v>
      </c>
      <c r="B79" s="3" t="s">
        <v>163</v>
      </c>
      <c r="C79" s="9" t="s">
        <v>22</v>
      </c>
      <c r="D79" s="9" t="s">
        <v>23</v>
      </c>
      <c r="E79" s="9" t="s">
        <v>24</v>
      </c>
      <c r="F79" s="16" t="s">
        <v>25</v>
      </c>
      <c r="G79" s="3" t="s">
        <v>26</v>
      </c>
    </row>
    <row r="80" spans="1:7" ht="28.8" x14ac:dyDescent="0.3">
      <c r="A80" s="3">
        <v>79</v>
      </c>
      <c r="B80" s="3" t="s">
        <v>163</v>
      </c>
      <c r="C80" s="9" t="s">
        <v>52</v>
      </c>
      <c r="D80" s="9" t="s">
        <v>44</v>
      </c>
      <c r="E80" s="9" t="s">
        <v>53</v>
      </c>
      <c r="F80" s="16" t="s">
        <v>54</v>
      </c>
      <c r="G80" s="3" t="s">
        <v>26</v>
      </c>
    </row>
    <row r="81" spans="1:7" ht="28.8" x14ac:dyDescent="0.3">
      <c r="A81" s="3">
        <v>80</v>
      </c>
      <c r="B81" s="3" t="s">
        <v>163</v>
      </c>
      <c r="C81" s="9" t="s">
        <v>117</v>
      </c>
      <c r="D81" s="9" t="s">
        <v>23</v>
      </c>
      <c r="E81" s="9" t="s">
        <v>118</v>
      </c>
      <c r="F81" s="16" t="s">
        <v>119</v>
      </c>
      <c r="G81" s="3" t="s">
        <v>26</v>
      </c>
    </row>
    <row r="82" spans="1:7" ht="28.8" x14ac:dyDescent="0.3">
      <c r="A82" s="3">
        <v>81</v>
      </c>
      <c r="B82" s="3" t="s">
        <v>163</v>
      </c>
      <c r="C82" s="9" t="s">
        <v>86</v>
      </c>
      <c r="D82" s="9" t="s">
        <v>23</v>
      </c>
      <c r="E82" s="9" t="s">
        <v>87</v>
      </c>
      <c r="F82" s="16" t="s">
        <v>88</v>
      </c>
      <c r="G82" s="3" t="s">
        <v>36</v>
      </c>
    </row>
    <row r="83" spans="1:7" ht="28.8" x14ac:dyDescent="0.3">
      <c r="A83" s="3">
        <v>82</v>
      </c>
      <c r="B83" s="3" t="s">
        <v>163</v>
      </c>
      <c r="C83" s="9" t="s">
        <v>55</v>
      </c>
      <c r="D83" s="9" t="s">
        <v>23</v>
      </c>
      <c r="E83" s="9" t="s">
        <v>56</v>
      </c>
      <c r="F83" s="16" t="s">
        <v>57</v>
      </c>
      <c r="G83" s="3" t="s">
        <v>26</v>
      </c>
    </row>
    <row r="84" spans="1:7" ht="28.8" x14ac:dyDescent="0.3">
      <c r="A84" s="3">
        <v>83</v>
      </c>
      <c r="B84" s="3" t="s">
        <v>163</v>
      </c>
      <c r="C84" s="9" t="s">
        <v>58</v>
      </c>
      <c r="D84" s="9" t="s">
        <v>23</v>
      </c>
      <c r="E84" s="9" t="s">
        <v>59</v>
      </c>
      <c r="F84" s="16" t="s">
        <v>60</v>
      </c>
      <c r="G84" s="3" t="s">
        <v>26</v>
      </c>
    </row>
    <row r="85" spans="1:7" ht="28.8" x14ac:dyDescent="0.3">
      <c r="A85" s="3">
        <v>84</v>
      </c>
      <c r="B85" s="3" t="s">
        <v>163</v>
      </c>
      <c r="C85" s="9" t="s">
        <v>61</v>
      </c>
      <c r="D85" s="9" t="s">
        <v>23</v>
      </c>
      <c r="E85" s="9" t="s">
        <v>62</v>
      </c>
      <c r="F85" s="16" t="s">
        <v>63</v>
      </c>
      <c r="G85" s="3" t="s">
        <v>26</v>
      </c>
    </row>
    <row r="86" spans="1:7" ht="28.8" x14ac:dyDescent="0.3">
      <c r="A86" s="3">
        <v>85</v>
      </c>
      <c r="B86" s="3" t="s">
        <v>163</v>
      </c>
      <c r="C86" s="9" t="s">
        <v>64</v>
      </c>
      <c r="D86" s="9" t="s">
        <v>44</v>
      </c>
      <c r="E86" s="9" t="s">
        <v>65</v>
      </c>
      <c r="F86" s="16" t="s">
        <v>66</v>
      </c>
      <c r="G86" s="3" t="s">
        <v>26</v>
      </c>
    </row>
    <row r="87" spans="1:7" ht="28.8" x14ac:dyDescent="0.3">
      <c r="A87" s="3">
        <v>86</v>
      </c>
      <c r="B87" s="3" t="s">
        <v>163</v>
      </c>
      <c r="C87" s="9" t="s">
        <v>67</v>
      </c>
      <c r="D87" s="9" t="s">
        <v>44</v>
      </c>
      <c r="E87" s="9" t="s">
        <v>68</v>
      </c>
      <c r="F87" s="16" t="s">
        <v>69</v>
      </c>
      <c r="G87" s="3" t="s">
        <v>26</v>
      </c>
    </row>
    <row r="88" spans="1:7" ht="28.8" x14ac:dyDescent="0.3">
      <c r="A88" s="3">
        <v>87</v>
      </c>
      <c r="B88" s="3" t="s">
        <v>163</v>
      </c>
      <c r="C88" s="9" t="s">
        <v>73</v>
      </c>
      <c r="D88" s="9" t="s">
        <v>23</v>
      </c>
      <c r="E88" s="9" t="s">
        <v>74</v>
      </c>
      <c r="F88" s="16" t="s">
        <v>75</v>
      </c>
      <c r="G88" s="3" t="s">
        <v>26</v>
      </c>
    </row>
    <row r="89" spans="1:7" x14ac:dyDescent="0.3">
      <c r="A89" s="3">
        <v>88</v>
      </c>
      <c r="B89" s="3" t="s">
        <v>163</v>
      </c>
      <c r="C89" s="9" t="s">
        <v>89</v>
      </c>
      <c r="D89" s="9" t="s">
        <v>44</v>
      </c>
      <c r="E89" s="9" t="s">
        <v>90</v>
      </c>
      <c r="F89" s="16" t="s">
        <v>91</v>
      </c>
      <c r="G89" s="3" t="s">
        <v>36</v>
      </c>
    </row>
    <row r="90" spans="1:7" x14ac:dyDescent="0.3">
      <c r="A90" s="3">
        <v>89</v>
      </c>
      <c r="B90" s="3" t="s">
        <v>163</v>
      </c>
      <c r="C90" s="9" t="s">
        <v>164</v>
      </c>
      <c r="D90" s="9" t="s">
        <v>29</v>
      </c>
      <c r="E90" s="9" t="s">
        <v>30</v>
      </c>
      <c r="F90" s="46" t="s">
        <v>31</v>
      </c>
      <c r="G90" s="3" t="s">
        <v>26</v>
      </c>
    </row>
    <row r="91" spans="1:7" x14ac:dyDescent="0.3">
      <c r="A91" s="3">
        <v>90</v>
      </c>
      <c r="B91" s="3" t="s">
        <v>163</v>
      </c>
      <c r="C91" s="9" t="s">
        <v>165</v>
      </c>
      <c r="D91" s="9" t="s">
        <v>23</v>
      </c>
      <c r="E91" s="9" t="s">
        <v>166</v>
      </c>
      <c r="F91" s="16" t="s">
        <v>167</v>
      </c>
      <c r="G91" s="3" t="s">
        <v>26</v>
      </c>
    </row>
    <row r="92" spans="1:7" x14ac:dyDescent="0.3">
      <c r="A92" s="3">
        <v>91</v>
      </c>
      <c r="B92" s="3" t="s">
        <v>163</v>
      </c>
      <c r="C92" s="9" t="s">
        <v>168</v>
      </c>
      <c r="D92" s="9" t="s">
        <v>37</v>
      </c>
      <c r="E92" s="9" t="s">
        <v>77</v>
      </c>
      <c r="F92" s="16" t="s">
        <v>78</v>
      </c>
      <c r="G92" s="3" t="s">
        <v>26</v>
      </c>
    </row>
    <row r="93" spans="1:7" x14ac:dyDescent="0.3">
      <c r="A93" s="3">
        <v>92</v>
      </c>
      <c r="B93" s="3" t="s">
        <v>163</v>
      </c>
      <c r="C93" s="9" t="s">
        <v>169</v>
      </c>
      <c r="D93" s="9" t="s">
        <v>29</v>
      </c>
      <c r="E93" s="9" t="s">
        <v>30</v>
      </c>
      <c r="F93" s="16" t="s">
        <v>31</v>
      </c>
      <c r="G93" s="3" t="s">
        <v>26</v>
      </c>
    </row>
    <row r="94" spans="1:7" x14ac:dyDescent="0.3">
      <c r="A94" s="3">
        <v>93</v>
      </c>
      <c r="B94" s="3" t="s">
        <v>163</v>
      </c>
      <c r="C94" s="9" t="s">
        <v>170</v>
      </c>
      <c r="D94" s="9" t="s">
        <v>29</v>
      </c>
      <c r="E94" s="9" t="s">
        <v>30</v>
      </c>
      <c r="F94" s="16" t="s">
        <v>31</v>
      </c>
      <c r="G94" s="3" t="s">
        <v>26</v>
      </c>
    </row>
    <row r="95" spans="1:7" x14ac:dyDescent="0.3">
      <c r="A95" s="3">
        <v>94</v>
      </c>
      <c r="B95" s="3" t="s">
        <v>163</v>
      </c>
      <c r="C95" s="9" t="s">
        <v>80</v>
      </c>
      <c r="D95" s="9" t="s">
        <v>29</v>
      </c>
      <c r="E95" s="9" t="s">
        <v>30</v>
      </c>
      <c r="F95" s="16" t="s">
        <v>31</v>
      </c>
      <c r="G95" s="3" t="s">
        <v>26</v>
      </c>
    </row>
    <row r="96" spans="1:7" x14ac:dyDescent="0.3">
      <c r="A96" s="3">
        <v>95</v>
      </c>
      <c r="B96" s="3" t="s">
        <v>163</v>
      </c>
      <c r="C96" s="9" t="s">
        <v>81</v>
      </c>
      <c r="D96" s="9" t="s">
        <v>29</v>
      </c>
      <c r="E96" s="9" t="s">
        <v>30</v>
      </c>
      <c r="F96" s="16" t="s">
        <v>31</v>
      </c>
      <c r="G96" s="3" t="s">
        <v>26</v>
      </c>
    </row>
    <row r="97" spans="1:7" ht="28.8" x14ac:dyDescent="0.3">
      <c r="A97" s="3">
        <v>96</v>
      </c>
      <c r="B97" s="3" t="s">
        <v>163</v>
      </c>
      <c r="C97" s="9" t="s">
        <v>171</v>
      </c>
      <c r="D97" s="9" t="s">
        <v>29</v>
      </c>
      <c r="E97" s="9" t="s">
        <v>30</v>
      </c>
      <c r="F97" s="16" t="s">
        <v>31</v>
      </c>
      <c r="G97" s="3" t="s">
        <v>26</v>
      </c>
    </row>
    <row r="98" spans="1:7" ht="28.8" x14ac:dyDescent="0.3">
      <c r="A98" s="3">
        <v>97</v>
      </c>
      <c r="B98" s="3" t="s">
        <v>163</v>
      </c>
      <c r="C98" s="9" t="s">
        <v>172</v>
      </c>
      <c r="D98" s="9" t="s">
        <v>29</v>
      </c>
      <c r="E98" s="9" t="s">
        <v>30</v>
      </c>
      <c r="F98" s="16" t="s">
        <v>31</v>
      </c>
      <c r="G98" s="3" t="s">
        <v>26</v>
      </c>
    </row>
    <row r="99" spans="1:7" x14ac:dyDescent="0.3">
      <c r="A99" s="3">
        <v>98</v>
      </c>
      <c r="B99" s="3" t="s">
        <v>163</v>
      </c>
      <c r="C99" s="9" t="s">
        <v>173</v>
      </c>
      <c r="D99" s="9" t="s">
        <v>29</v>
      </c>
      <c r="E99" s="9" t="s">
        <v>30</v>
      </c>
      <c r="F99" s="16" t="s">
        <v>31</v>
      </c>
      <c r="G99" s="3" t="s">
        <v>26</v>
      </c>
    </row>
    <row r="100" spans="1:7" x14ac:dyDescent="0.3">
      <c r="A100" s="3">
        <v>99</v>
      </c>
      <c r="B100" s="3" t="s">
        <v>163</v>
      </c>
      <c r="C100" s="9" t="s">
        <v>174</v>
      </c>
      <c r="D100" s="9" t="s">
        <v>29</v>
      </c>
      <c r="E100" s="9" t="s">
        <v>30</v>
      </c>
      <c r="F100" s="16" t="s">
        <v>31</v>
      </c>
      <c r="G100" s="3" t="s">
        <v>26</v>
      </c>
    </row>
    <row r="101" spans="1:7" x14ac:dyDescent="0.3">
      <c r="A101" s="3">
        <v>100</v>
      </c>
      <c r="B101" s="3" t="s">
        <v>163</v>
      </c>
      <c r="C101" s="7" t="s">
        <v>28</v>
      </c>
      <c r="D101" s="9" t="s">
        <v>29</v>
      </c>
      <c r="E101" s="9" t="s">
        <v>30</v>
      </c>
      <c r="F101" s="16" t="s">
        <v>31</v>
      </c>
      <c r="G101" s="3" t="s">
        <v>26</v>
      </c>
    </row>
    <row r="102" spans="1:7" x14ac:dyDescent="0.3">
      <c r="A102" s="3">
        <v>101</v>
      </c>
      <c r="B102" s="3" t="s">
        <v>163</v>
      </c>
      <c r="C102" s="9" t="s">
        <v>38</v>
      </c>
      <c r="D102" s="9" t="s">
        <v>23</v>
      </c>
      <c r="E102" s="9" t="s">
        <v>39</v>
      </c>
      <c r="F102" s="16" t="s">
        <v>40</v>
      </c>
      <c r="G102" s="3" t="s">
        <v>36</v>
      </c>
    </row>
    <row r="103" spans="1:7" ht="43.2" x14ac:dyDescent="0.3">
      <c r="A103" s="3">
        <v>102</v>
      </c>
      <c r="B103" s="3" t="s">
        <v>163</v>
      </c>
      <c r="C103" s="9" t="s">
        <v>95</v>
      </c>
      <c r="D103" s="9" t="s">
        <v>44</v>
      </c>
      <c r="E103" s="9" t="s">
        <v>96</v>
      </c>
      <c r="F103" s="16" t="s">
        <v>97</v>
      </c>
      <c r="G103" s="3" t="s">
        <v>36</v>
      </c>
    </row>
    <row r="104" spans="1:7" x14ac:dyDescent="0.3">
      <c r="A104" s="3">
        <v>103</v>
      </c>
      <c r="B104" s="3" t="s">
        <v>163</v>
      </c>
      <c r="C104" s="9" t="s">
        <v>150</v>
      </c>
      <c r="D104" s="9" t="s">
        <v>44</v>
      </c>
      <c r="E104" s="9" t="s">
        <v>151</v>
      </c>
      <c r="F104" s="16" t="s">
        <v>152</v>
      </c>
      <c r="G104" s="3" t="s">
        <v>36</v>
      </c>
    </row>
    <row r="105" spans="1:7" ht="43.2" x14ac:dyDescent="0.3">
      <c r="A105" s="3">
        <v>104</v>
      </c>
      <c r="B105" s="3" t="s">
        <v>163</v>
      </c>
      <c r="C105" s="9" t="s">
        <v>82</v>
      </c>
      <c r="D105" s="9" t="s">
        <v>23</v>
      </c>
      <c r="E105" s="9" t="s">
        <v>98</v>
      </c>
      <c r="F105" s="16" t="s">
        <v>99</v>
      </c>
      <c r="G105" s="3" t="s">
        <v>36</v>
      </c>
    </row>
    <row r="106" spans="1:7" ht="28.8" x14ac:dyDescent="0.3">
      <c r="A106" s="3">
        <v>105</v>
      </c>
      <c r="B106" s="3" t="s">
        <v>163</v>
      </c>
      <c r="C106" s="9" t="s">
        <v>156</v>
      </c>
      <c r="D106" s="9" t="s">
        <v>44</v>
      </c>
      <c r="E106" s="9" t="s">
        <v>157</v>
      </c>
      <c r="F106" s="34" t="s">
        <v>158</v>
      </c>
      <c r="G106" s="3" t="s">
        <v>36</v>
      </c>
    </row>
    <row r="107" spans="1:7" x14ac:dyDescent="0.3">
      <c r="A107" s="3">
        <v>106</v>
      </c>
      <c r="B107" s="3" t="s">
        <v>163</v>
      </c>
      <c r="C107" s="9" t="s">
        <v>100</v>
      </c>
      <c r="D107" s="9" t="s">
        <v>23</v>
      </c>
      <c r="E107" s="9" t="s">
        <v>101</v>
      </c>
      <c r="F107" s="16" t="s">
        <v>102</v>
      </c>
      <c r="G107" s="3" t="s">
        <v>36</v>
      </c>
    </row>
    <row r="108" spans="1:7" x14ac:dyDescent="0.3">
      <c r="A108" s="3">
        <v>107</v>
      </c>
      <c r="B108" s="3" t="s">
        <v>163</v>
      </c>
      <c r="C108" s="9" t="s">
        <v>41</v>
      </c>
      <c r="D108" s="9" t="s">
        <v>23</v>
      </c>
      <c r="E108" s="9" t="s">
        <v>42</v>
      </c>
      <c r="F108" s="16" t="s">
        <v>43</v>
      </c>
      <c r="G108" s="3" t="s">
        <v>36</v>
      </c>
    </row>
    <row r="109" spans="1:7" ht="28.8" x14ac:dyDescent="0.3">
      <c r="A109" s="3">
        <v>108</v>
      </c>
      <c r="B109" s="3" t="s">
        <v>163</v>
      </c>
      <c r="C109" s="9" t="s">
        <v>159</v>
      </c>
      <c r="D109" s="9" t="s">
        <v>44</v>
      </c>
      <c r="E109" s="9" t="s">
        <v>160</v>
      </c>
      <c r="F109" s="16" t="s">
        <v>161</v>
      </c>
      <c r="G109" s="3" t="s">
        <v>36</v>
      </c>
    </row>
    <row r="110" spans="1:7" x14ac:dyDescent="0.3">
      <c r="A110" s="3">
        <v>109</v>
      </c>
      <c r="B110" s="3" t="s">
        <v>163</v>
      </c>
      <c r="C110" s="9" t="s">
        <v>162</v>
      </c>
      <c r="D110" s="9" t="s">
        <v>29</v>
      </c>
      <c r="E110" s="9" t="s">
        <v>30</v>
      </c>
      <c r="F110" s="16" t="s">
        <v>31</v>
      </c>
      <c r="G110" s="3" t="s">
        <v>36</v>
      </c>
    </row>
    <row r="111" spans="1:7" x14ac:dyDescent="0.3">
      <c r="A111" s="3">
        <v>110</v>
      </c>
      <c r="B111" s="3" t="s">
        <v>163</v>
      </c>
      <c r="C111" s="9" t="s">
        <v>103</v>
      </c>
      <c r="D111" s="9" t="s">
        <v>23</v>
      </c>
      <c r="E111" s="9" t="s">
        <v>104</v>
      </c>
      <c r="F111" s="16" t="s">
        <v>105</v>
      </c>
      <c r="G111" s="3" t="s">
        <v>36</v>
      </c>
    </row>
    <row r="112" spans="1:7" x14ac:dyDescent="0.3">
      <c r="A112" s="3">
        <v>111</v>
      </c>
      <c r="B112" s="3" t="s">
        <v>11</v>
      </c>
      <c r="C112" s="40" t="s">
        <v>175</v>
      </c>
      <c r="D112" s="9" t="s">
        <v>44</v>
      </c>
      <c r="E112" s="9" t="s">
        <v>176</v>
      </c>
      <c r="F112" s="54" t="s">
        <v>177</v>
      </c>
      <c r="G112" s="3" t="s">
        <v>36</v>
      </c>
    </row>
    <row r="113" spans="1:7" ht="57.6" x14ac:dyDescent="0.3">
      <c r="A113" s="3">
        <v>112</v>
      </c>
      <c r="B113" s="3" t="s">
        <v>11</v>
      </c>
      <c r="C113" s="40" t="s">
        <v>46</v>
      </c>
      <c r="D113" s="9" t="s">
        <v>44</v>
      </c>
      <c r="E113" s="9" t="s">
        <v>47</v>
      </c>
      <c r="F113" s="54" t="s">
        <v>48</v>
      </c>
      <c r="G113" s="3" t="s">
        <v>36</v>
      </c>
    </row>
    <row r="114" spans="1:7" ht="43.2" x14ac:dyDescent="0.3">
      <c r="A114" s="3">
        <v>113</v>
      </c>
      <c r="B114" s="3" t="s">
        <v>11</v>
      </c>
      <c r="C114" s="40" t="s">
        <v>107</v>
      </c>
      <c r="D114" s="9" t="s">
        <v>44</v>
      </c>
      <c r="E114" s="9" t="s">
        <v>108</v>
      </c>
      <c r="F114" s="54" t="s">
        <v>109</v>
      </c>
      <c r="G114" s="3" t="s">
        <v>36</v>
      </c>
    </row>
    <row r="115" spans="1:7" x14ac:dyDescent="0.3">
      <c r="A115" s="3">
        <v>114</v>
      </c>
      <c r="B115" s="3" t="s">
        <v>11</v>
      </c>
      <c r="C115" s="40" t="s">
        <v>33</v>
      </c>
      <c r="D115" s="9" t="s">
        <v>23</v>
      </c>
      <c r="E115" s="9" t="s">
        <v>34</v>
      </c>
      <c r="F115" s="54" t="s">
        <v>35</v>
      </c>
      <c r="G115" s="3" t="s">
        <v>36</v>
      </c>
    </row>
    <row r="116" spans="1:7" ht="28.8" x14ac:dyDescent="0.3">
      <c r="A116" s="3">
        <v>115</v>
      </c>
      <c r="B116" s="3" t="s">
        <v>11</v>
      </c>
      <c r="C116" s="40" t="s">
        <v>110</v>
      </c>
      <c r="D116" s="9" t="s">
        <v>23</v>
      </c>
      <c r="E116" s="9" t="s">
        <v>111</v>
      </c>
      <c r="F116" s="54" t="s">
        <v>112</v>
      </c>
      <c r="G116" s="3" t="s">
        <v>36</v>
      </c>
    </row>
    <row r="117" spans="1:7" ht="28.8" x14ac:dyDescent="0.3">
      <c r="A117" s="3">
        <v>116</v>
      </c>
      <c r="B117" s="3" t="s">
        <v>11</v>
      </c>
      <c r="C117" s="40" t="s">
        <v>178</v>
      </c>
      <c r="D117" s="9" t="s">
        <v>44</v>
      </c>
      <c r="E117" s="9" t="s">
        <v>179</v>
      </c>
      <c r="F117" s="54" t="s">
        <v>180</v>
      </c>
      <c r="G117" s="3" t="s">
        <v>36</v>
      </c>
    </row>
    <row r="118" spans="1:7" x14ac:dyDescent="0.3">
      <c r="A118" s="3">
        <v>117</v>
      </c>
      <c r="B118" s="3" t="s">
        <v>11</v>
      </c>
      <c r="C118" s="40" t="s">
        <v>114</v>
      </c>
      <c r="D118" s="9" t="s">
        <v>23</v>
      </c>
      <c r="E118" s="9" t="s">
        <v>115</v>
      </c>
      <c r="F118" s="54" t="s">
        <v>116</v>
      </c>
      <c r="G118" s="3" t="s">
        <v>36</v>
      </c>
    </row>
    <row r="119" spans="1:7" x14ac:dyDescent="0.3">
      <c r="A119" s="3">
        <v>118</v>
      </c>
      <c r="B119" s="3" t="s">
        <v>11</v>
      </c>
      <c r="C119" s="40" t="s">
        <v>123</v>
      </c>
      <c r="D119" s="9" t="s">
        <v>23</v>
      </c>
      <c r="E119" s="9" t="s">
        <v>124</v>
      </c>
      <c r="F119" s="54" t="s">
        <v>125</v>
      </c>
      <c r="G119" s="3" t="s">
        <v>36</v>
      </c>
    </row>
    <row r="120" spans="1:7" ht="43.2" x14ac:dyDescent="0.3">
      <c r="A120" s="3">
        <v>119</v>
      </c>
      <c r="B120" s="3" t="s">
        <v>11</v>
      </c>
      <c r="C120" s="40" t="s">
        <v>181</v>
      </c>
      <c r="D120" s="9" t="s">
        <v>23</v>
      </c>
      <c r="E120" s="9" t="s">
        <v>182</v>
      </c>
      <c r="F120" s="54" t="s">
        <v>183</v>
      </c>
      <c r="G120" s="3" t="s">
        <v>36</v>
      </c>
    </row>
    <row r="121" spans="1:7" ht="43.2" x14ac:dyDescent="0.3">
      <c r="A121" s="3">
        <v>120</v>
      </c>
      <c r="B121" s="3" t="s">
        <v>11</v>
      </c>
      <c r="C121" s="40" t="s">
        <v>135</v>
      </c>
      <c r="D121" s="9" t="s">
        <v>44</v>
      </c>
      <c r="E121" s="9" t="s">
        <v>136</v>
      </c>
      <c r="F121" s="54" t="s">
        <v>137</v>
      </c>
      <c r="G121" s="3" t="s">
        <v>36</v>
      </c>
    </row>
    <row r="122" spans="1:7" x14ac:dyDescent="0.3">
      <c r="A122" s="3">
        <v>121</v>
      </c>
      <c r="B122" s="3" t="s">
        <v>11</v>
      </c>
      <c r="C122" s="40" t="s">
        <v>143</v>
      </c>
      <c r="D122" s="9" t="s">
        <v>23</v>
      </c>
      <c r="E122" s="9" t="s">
        <v>144</v>
      </c>
      <c r="F122" s="54" t="s">
        <v>145</v>
      </c>
      <c r="G122" s="3" t="s">
        <v>36</v>
      </c>
    </row>
    <row r="123" spans="1:7" ht="28.8" x14ac:dyDescent="0.3">
      <c r="A123" s="3">
        <v>122</v>
      </c>
      <c r="B123" s="3" t="s">
        <v>11</v>
      </c>
      <c r="C123" s="40" t="s">
        <v>184</v>
      </c>
      <c r="D123" s="9" t="s">
        <v>23</v>
      </c>
      <c r="E123" s="9" t="s">
        <v>185</v>
      </c>
      <c r="F123" s="54" t="s">
        <v>186</v>
      </c>
      <c r="G123" s="3" t="s">
        <v>36</v>
      </c>
    </row>
    <row r="124" spans="1:7" ht="28.8" x14ac:dyDescent="0.3">
      <c r="A124" s="3">
        <v>123</v>
      </c>
      <c r="B124" s="3" t="s">
        <v>11</v>
      </c>
      <c r="C124" s="40" t="s">
        <v>86</v>
      </c>
      <c r="D124" s="9" t="s">
        <v>23</v>
      </c>
      <c r="E124" s="9" t="s">
        <v>87</v>
      </c>
      <c r="F124" s="54" t="s">
        <v>88</v>
      </c>
      <c r="G124" s="3" t="s">
        <v>36</v>
      </c>
    </row>
    <row r="125" spans="1:7" x14ac:dyDescent="0.3">
      <c r="A125" s="3">
        <v>124</v>
      </c>
      <c r="B125" s="3" t="s">
        <v>11</v>
      </c>
      <c r="C125" s="40" t="s">
        <v>89</v>
      </c>
      <c r="D125" s="9" t="s">
        <v>44</v>
      </c>
      <c r="E125" s="9" t="s">
        <v>90</v>
      </c>
      <c r="F125" s="54" t="s">
        <v>91</v>
      </c>
      <c r="G125" s="3" t="s">
        <v>36</v>
      </c>
    </row>
    <row r="126" spans="1:7" ht="28.8" x14ac:dyDescent="0.3">
      <c r="A126" s="3">
        <v>125</v>
      </c>
      <c r="B126" s="3" t="s">
        <v>11</v>
      </c>
      <c r="C126" s="40" t="s">
        <v>187</v>
      </c>
      <c r="D126" s="9" t="s">
        <v>44</v>
      </c>
      <c r="E126" s="9" t="s">
        <v>188</v>
      </c>
      <c r="F126" s="54" t="s">
        <v>189</v>
      </c>
      <c r="G126" s="3" t="s">
        <v>26</v>
      </c>
    </row>
    <row r="127" spans="1:7" x14ac:dyDescent="0.3">
      <c r="A127" s="3">
        <v>126</v>
      </c>
      <c r="B127" s="3" t="s">
        <v>11</v>
      </c>
      <c r="C127" s="40" t="s">
        <v>38</v>
      </c>
      <c r="D127" s="9" t="s">
        <v>23</v>
      </c>
      <c r="E127" s="9" t="s">
        <v>39</v>
      </c>
      <c r="F127" s="54" t="s">
        <v>40</v>
      </c>
      <c r="G127" s="3" t="s">
        <v>36</v>
      </c>
    </row>
    <row r="128" spans="1:7" ht="28.8" x14ac:dyDescent="0.3">
      <c r="A128" s="3">
        <v>127</v>
      </c>
      <c r="B128" s="3" t="s">
        <v>11</v>
      </c>
      <c r="C128" s="40" t="s">
        <v>190</v>
      </c>
      <c r="D128" s="9" t="s">
        <v>44</v>
      </c>
      <c r="E128" s="9" t="s">
        <v>191</v>
      </c>
      <c r="F128" s="54" t="s">
        <v>192</v>
      </c>
      <c r="G128" s="3" t="s">
        <v>26</v>
      </c>
    </row>
    <row r="129" spans="1:7" ht="28.8" x14ac:dyDescent="0.3">
      <c r="A129" s="3">
        <v>128</v>
      </c>
      <c r="B129" s="3" t="s">
        <v>11</v>
      </c>
      <c r="C129" s="40" t="s">
        <v>193</v>
      </c>
      <c r="D129" s="9" t="s">
        <v>44</v>
      </c>
      <c r="E129" s="9" t="s">
        <v>194</v>
      </c>
      <c r="F129" s="54" t="s">
        <v>195</v>
      </c>
      <c r="G129" s="3" t="s">
        <v>26</v>
      </c>
    </row>
    <row r="130" spans="1:7" x14ac:dyDescent="0.3">
      <c r="A130" s="3">
        <v>129</v>
      </c>
      <c r="B130" s="3" t="s">
        <v>11</v>
      </c>
      <c r="C130" s="40" t="s">
        <v>196</v>
      </c>
      <c r="D130" s="9" t="s">
        <v>23</v>
      </c>
      <c r="E130" s="9" t="s">
        <v>197</v>
      </c>
      <c r="F130" s="54" t="s">
        <v>198</v>
      </c>
      <c r="G130" s="3" t="s">
        <v>26</v>
      </c>
    </row>
    <row r="131" spans="1:7" x14ac:dyDescent="0.3">
      <c r="A131" s="3">
        <v>130</v>
      </c>
      <c r="B131" s="3" t="s">
        <v>11</v>
      </c>
      <c r="C131" s="40" t="s">
        <v>113</v>
      </c>
      <c r="D131" s="9" t="s">
        <v>29</v>
      </c>
      <c r="E131" s="9" t="s">
        <v>30</v>
      </c>
      <c r="F131" s="54" t="s">
        <v>31</v>
      </c>
      <c r="G131" s="3" t="s">
        <v>26</v>
      </c>
    </row>
    <row r="132" spans="1:7" x14ac:dyDescent="0.3">
      <c r="A132" s="3">
        <v>131</v>
      </c>
      <c r="B132" s="3" t="s">
        <v>11</v>
      </c>
      <c r="C132" s="40" t="s">
        <v>22</v>
      </c>
      <c r="D132" s="9" t="s">
        <v>23</v>
      </c>
      <c r="E132" s="9" t="s">
        <v>24</v>
      </c>
      <c r="F132" s="54" t="s">
        <v>25</v>
      </c>
      <c r="G132" s="3" t="s">
        <v>26</v>
      </c>
    </row>
    <row r="133" spans="1:7" ht="28.8" x14ac:dyDescent="0.3">
      <c r="A133" s="3">
        <v>132</v>
      </c>
      <c r="B133" s="3" t="s">
        <v>11</v>
      </c>
      <c r="C133" s="40" t="s">
        <v>52</v>
      </c>
      <c r="D133" s="9" t="s">
        <v>44</v>
      </c>
      <c r="E133" s="9" t="s">
        <v>53</v>
      </c>
      <c r="F133" s="54" t="s">
        <v>54</v>
      </c>
      <c r="G133" s="3" t="s">
        <v>26</v>
      </c>
    </row>
    <row r="134" spans="1:7" ht="28.8" x14ac:dyDescent="0.3">
      <c r="A134" s="3">
        <v>133</v>
      </c>
      <c r="B134" s="3" t="s">
        <v>11</v>
      </c>
      <c r="C134" s="40" t="s">
        <v>117</v>
      </c>
      <c r="D134" s="9" t="s">
        <v>23</v>
      </c>
      <c r="E134" s="9" t="s">
        <v>118</v>
      </c>
      <c r="F134" s="54" t="s">
        <v>119</v>
      </c>
      <c r="G134" s="3" t="s">
        <v>26</v>
      </c>
    </row>
    <row r="135" spans="1:7" ht="28.8" x14ac:dyDescent="0.3">
      <c r="A135" s="3">
        <v>134</v>
      </c>
      <c r="B135" s="3" t="s">
        <v>11</v>
      </c>
      <c r="C135" s="40" t="s">
        <v>55</v>
      </c>
      <c r="D135" s="9" t="s">
        <v>23</v>
      </c>
      <c r="E135" s="9" t="s">
        <v>56</v>
      </c>
      <c r="F135" s="54" t="s">
        <v>57</v>
      </c>
      <c r="G135" s="3" t="s">
        <v>26</v>
      </c>
    </row>
    <row r="136" spans="1:7" ht="43.2" x14ac:dyDescent="0.3">
      <c r="A136" s="3">
        <v>135</v>
      </c>
      <c r="B136" s="3" t="s">
        <v>11</v>
      </c>
      <c r="C136" s="40" t="s">
        <v>95</v>
      </c>
      <c r="D136" s="9" t="s">
        <v>44</v>
      </c>
      <c r="E136" s="9" t="s">
        <v>96</v>
      </c>
      <c r="F136" s="54" t="s">
        <v>97</v>
      </c>
      <c r="G136" s="3" t="s">
        <v>36</v>
      </c>
    </row>
    <row r="137" spans="1:7" ht="28.8" x14ac:dyDescent="0.3">
      <c r="A137" s="3">
        <v>136</v>
      </c>
      <c r="B137" s="3" t="s">
        <v>11</v>
      </c>
      <c r="C137" s="40" t="s">
        <v>199</v>
      </c>
      <c r="D137" s="9" t="s">
        <v>23</v>
      </c>
      <c r="E137" s="9" t="s">
        <v>200</v>
      </c>
      <c r="F137" s="54" t="s">
        <v>201</v>
      </c>
      <c r="G137" s="3" t="s">
        <v>26</v>
      </c>
    </row>
    <row r="138" spans="1:7" ht="28.8" x14ac:dyDescent="0.3">
      <c r="A138" s="3">
        <v>137</v>
      </c>
      <c r="B138" s="3" t="s">
        <v>11</v>
      </c>
      <c r="C138" s="40" t="s">
        <v>67</v>
      </c>
      <c r="D138" s="9" t="s">
        <v>44</v>
      </c>
      <c r="E138" s="9" t="s">
        <v>68</v>
      </c>
      <c r="F138" s="54" t="s">
        <v>69</v>
      </c>
      <c r="G138" s="3" t="s">
        <v>26</v>
      </c>
    </row>
    <row r="139" spans="1:7" ht="28.8" x14ac:dyDescent="0.3">
      <c r="A139" s="3">
        <v>138</v>
      </c>
      <c r="B139" s="3" t="s">
        <v>11</v>
      </c>
      <c r="C139" s="40" t="s">
        <v>73</v>
      </c>
      <c r="D139" s="9" t="s">
        <v>23</v>
      </c>
      <c r="E139" s="9" t="s">
        <v>74</v>
      </c>
      <c r="F139" s="54" t="s">
        <v>75</v>
      </c>
      <c r="G139" s="3" t="s">
        <v>26</v>
      </c>
    </row>
    <row r="140" spans="1:7" x14ac:dyDescent="0.3">
      <c r="A140" s="3">
        <v>139</v>
      </c>
      <c r="B140" s="3" t="s">
        <v>11</v>
      </c>
      <c r="C140" s="40" t="s">
        <v>202</v>
      </c>
      <c r="D140" s="9" t="s">
        <v>29</v>
      </c>
      <c r="E140" s="9" t="s">
        <v>30</v>
      </c>
      <c r="F140" s="54" t="s">
        <v>31</v>
      </c>
      <c r="G140" s="3" t="s">
        <v>26</v>
      </c>
    </row>
    <row r="141" spans="1:7" x14ac:dyDescent="0.3">
      <c r="A141" s="3">
        <v>140</v>
      </c>
      <c r="B141" s="3" t="s">
        <v>11</v>
      </c>
      <c r="C141" s="40" t="s">
        <v>203</v>
      </c>
      <c r="D141" s="9" t="s">
        <v>29</v>
      </c>
      <c r="E141" s="9" t="s">
        <v>30</v>
      </c>
      <c r="F141" s="54" t="s">
        <v>31</v>
      </c>
      <c r="G141" s="3" t="s">
        <v>26</v>
      </c>
    </row>
    <row r="142" spans="1:7" ht="28.8" x14ac:dyDescent="0.3">
      <c r="A142" s="3">
        <v>141</v>
      </c>
      <c r="B142" s="3" t="s">
        <v>11</v>
      </c>
      <c r="C142" s="40" t="s">
        <v>204</v>
      </c>
      <c r="D142" s="9" t="s">
        <v>29</v>
      </c>
      <c r="E142" s="9" t="s">
        <v>30</v>
      </c>
      <c r="F142" s="54" t="s">
        <v>31</v>
      </c>
      <c r="G142" s="3" t="s">
        <v>26</v>
      </c>
    </row>
    <row r="143" spans="1:7" ht="28.8" x14ac:dyDescent="0.3">
      <c r="A143" s="3">
        <v>142</v>
      </c>
      <c r="B143" s="3" t="s">
        <v>11</v>
      </c>
      <c r="C143" s="40" t="s">
        <v>205</v>
      </c>
      <c r="D143" s="9" t="s">
        <v>29</v>
      </c>
      <c r="E143" s="9" t="s">
        <v>30</v>
      </c>
      <c r="F143" s="54" t="s">
        <v>31</v>
      </c>
      <c r="G143" s="3" t="s">
        <v>26</v>
      </c>
    </row>
    <row r="144" spans="1:7" x14ac:dyDescent="0.3">
      <c r="A144" s="3">
        <v>143</v>
      </c>
      <c r="B144" s="3" t="s">
        <v>11</v>
      </c>
      <c r="C144" s="40" t="s">
        <v>28</v>
      </c>
      <c r="D144" s="9" t="s">
        <v>29</v>
      </c>
      <c r="E144" s="9" t="s">
        <v>30</v>
      </c>
      <c r="F144" s="54" t="s">
        <v>31</v>
      </c>
      <c r="G144" s="3" t="s">
        <v>26</v>
      </c>
    </row>
    <row r="145" spans="1:7" ht="43.2" x14ac:dyDescent="0.3">
      <c r="A145" s="3">
        <v>144</v>
      </c>
      <c r="B145" s="3" t="s">
        <v>11</v>
      </c>
      <c r="C145" s="40" t="s">
        <v>82</v>
      </c>
      <c r="D145" s="9" t="s">
        <v>23</v>
      </c>
      <c r="E145" s="9" t="s">
        <v>98</v>
      </c>
      <c r="F145" s="54" t="s">
        <v>99</v>
      </c>
      <c r="G145" s="3" t="s">
        <v>36</v>
      </c>
    </row>
    <row r="146" spans="1:7" x14ac:dyDescent="0.3">
      <c r="A146" s="3">
        <v>145</v>
      </c>
      <c r="B146" s="3" t="s">
        <v>11</v>
      </c>
      <c r="C146" s="40" t="s">
        <v>153</v>
      </c>
      <c r="D146" s="9" t="s">
        <v>44</v>
      </c>
      <c r="E146" s="9" t="s">
        <v>154</v>
      </c>
      <c r="F146" s="54" t="s">
        <v>155</v>
      </c>
      <c r="G146" s="3" t="s">
        <v>36</v>
      </c>
    </row>
    <row r="147" spans="1:7" x14ac:dyDescent="0.3">
      <c r="A147" s="3">
        <v>146</v>
      </c>
      <c r="B147" s="3" t="s">
        <v>11</v>
      </c>
      <c r="C147" s="40" t="s">
        <v>100</v>
      </c>
      <c r="D147" s="9" t="s">
        <v>23</v>
      </c>
      <c r="E147" s="9" t="s">
        <v>101</v>
      </c>
      <c r="F147" s="54" t="s">
        <v>102</v>
      </c>
      <c r="G147" s="3" t="s">
        <v>36</v>
      </c>
    </row>
    <row r="148" spans="1:7" x14ac:dyDescent="0.3">
      <c r="A148" s="3">
        <v>147</v>
      </c>
      <c r="B148" s="3" t="s">
        <v>11</v>
      </c>
      <c r="C148" s="40" t="s">
        <v>41</v>
      </c>
      <c r="D148" s="9" t="s">
        <v>23</v>
      </c>
      <c r="E148" s="9" t="s">
        <v>42</v>
      </c>
      <c r="F148" s="54" t="s">
        <v>43</v>
      </c>
      <c r="G148" s="3" t="s">
        <v>36</v>
      </c>
    </row>
    <row r="149" spans="1:7" ht="28.8" x14ac:dyDescent="0.3">
      <c r="A149" s="3">
        <v>148</v>
      </c>
      <c r="B149" s="3" t="s">
        <v>11</v>
      </c>
      <c r="C149" s="40" t="s">
        <v>159</v>
      </c>
      <c r="D149" s="9" t="s">
        <v>44</v>
      </c>
      <c r="E149" s="9" t="s">
        <v>160</v>
      </c>
      <c r="F149" s="54" t="s">
        <v>161</v>
      </c>
      <c r="G149" s="3" t="s">
        <v>36</v>
      </c>
    </row>
    <row r="150" spans="1:7" x14ac:dyDescent="0.3">
      <c r="A150" s="3">
        <v>149</v>
      </c>
      <c r="B150" s="3" t="s">
        <v>11</v>
      </c>
      <c r="C150" s="40" t="s">
        <v>162</v>
      </c>
      <c r="D150" s="9" t="s">
        <v>29</v>
      </c>
      <c r="E150" s="9" t="s">
        <v>30</v>
      </c>
      <c r="F150" s="54" t="s">
        <v>31</v>
      </c>
      <c r="G150" s="3" t="s">
        <v>36</v>
      </c>
    </row>
    <row r="151" spans="1:7" x14ac:dyDescent="0.3">
      <c r="A151" s="3">
        <v>150</v>
      </c>
      <c r="B151" s="3" t="s">
        <v>11</v>
      </c>
      <c r="C151" s="106" t="s">
        <v>103</v>
      </c>
      <c r="D151" s="9" t="s">
        <v>23</v>
      </c>
      <c r="E151" s="9" t="s">
        <v>104</v>
      </c>
      <c r="F151" s="54" t="s">
        <v>105</v>
      </c>
      <c r="G151" s="3" t="s">
        <v>36</v>
      </c>
    </row>
    <row r="152" spans="1:7" ht="28.8" x14ac:dyDescent="0.3">
      <c r="A152" s="3">
        <v>151</v>
      </c>
      <c r="B152" s="3" t="s">
        <v>11</v>
      </c>
      <c r="C152" s="40" t="s">
        <v>206</v>
      </c>
      <c r="D152" s="40" t="s">
        <v>44</v>
      </c>
      <c r="E152" s="9" t="s">
        <v>179</v>
      </c>
      <c r="F152" s="54" t="s">
        <v>180</v>
      </c>
      <c r="G152" s="3" t="s">
        <v>36</v>
      </c>
    </row>
    <row r="153" spans="1:7" ht="57.6" x14ac:dyDescent="0.3">
      <c r="A153" s="3">
        <v>152</v>
      </c>
      <c r="B153" s="3" t="s">
        <v>12</v>
      </c>
      <c r="C153" s="40" t="s">
        <v>46</v>
      </c>
      <c r="D153" s="9" t="s">
        <v>44</v>
      </c>
      <c r="E153" s="9" t="s">
        <v>47</v>
      </c>
      <c r="F153" s="54" t="s">
        <v>48</v>
      </c>
      <c r="G153" s="3" t="s">
        <v>36</v>
      </c>
    </row>
    <row r="154" spans="1:7" ht="43.2" x14ac:dyDescent="0.3">
      <c r="A154" s="3">
        <v>153</v>
      </c>
      <c r="B154" s="3" t="s">
        <v>12</v>
      </c>
      <c r="C154" s="40" t="s">
        <v>107</v>
      </c>
      <c r="D154" s="9" t="s">
        <v>44</v>
      </c>
      <c r="E154" s="9" t="s">
        <v>108</v>
      </c>
      <c r="F154" s="54" t="s">
        <v>109</v>
      </c>
      <c r="G154" s="3" t="s">
        <v>36</v>
      </c>
    </row>
    <row r="155" spans="1:7" x14ac:dyDescent="0.3">
      <c r="A155" s="3">
        <v>154</v>
      </c>
      <c r="B155" s="3" t="s">
        <v>12</v>
      </c>
      <c r="C155" s="40" t="s">
        <v>33</v>
      </c>
      <c r="D155" s="9" t="s">
        <v>23</v>
      </c>
      <c r="E155" s="9" t="s">
        <v>34</v>
      </c>
      <c r="F155" s="54" t="s">
        <v>35</v>
      </c>
      <c r="G155" s="3" t="s">
        <v>36</v>
      </c>
    </row>
    <row r="156" spans="1:7" x14ac:dyDescent="0.3">
      <c r="A156" s="3">
        <v>155</v>
      </c>
      <c r="B156" s="3" t="s">
        <v>12</v>
      </c>
      <c r="C156" s="40" t="s">
        <v>114</v>
      </c>
      <c r="D156" s="9" t="s">
        <v>23</v>
      </c>
      <c r="E156" s="9" t="s">
        <v>115</v>
      </c>
      <c r="F156" s="54" t="s">
        <v>116</v>
      </c>
      <c r="G156" s="3" t="s">
        <v>36</v>
      </c>
    </row>
    <row r="157" spans="1:7" x14ac:dyDescent="0.3">
      <c r="A157" s="3">
        <v>156</v>
      </c>
      <c r="B157" s="3" t="s">
        <v>12</v>
      </c>
      <c r="C157" s="40" t="s">
        <v>143</v>
      </c>
      <c r="D157" s="9" t="s">
        <v>23</v>
      </c>
      <c r="E157" s="9" t="s">
        <v>144</v>
      </c>
      <c r="F157" s="54" t="s">
        <v>145</v>
      </c>
      <c r="G157" s="3" t="s">
        <v>36</v>
      </c>
    </row>
    <row r="158" spans="1:7" ht="28.8" x14ac:dyDescent="0.3">
      <c r="A158" s="3">
        <v>157</v>
      </c>
      <c r="B158" s="3" t="s">
        <v>12</v>
      </c>
      <c r="C158" s="40" t="s">
        <v>184</v>
      </c>
      <c r="D158" s="9" t="s">
        <v>23</v>
      </c>
      <c r="E158" s="9" t="s">
        <v>185</v>
      </c>
      <c r="F158" s="54" t="s">
        <v>186</v>
      </c>
      <c r="G158" s="3" t="s">
        <v>36</v>
      </c>
    </row>
    <row r="159" spans="1:7" ht="28.8" x14ac:dyDescent="0.3">
      <c r="A159" s="3">
        <v>158</v>
      </c>
      <c r="B159" s="3" t="s">
        <v>12</v>
      </c>
      <c r="C159" s="40" t="s">
        <v>86</v>
      </c>
      <c r="D159" s="9" t="s">
        <v>23</v>
      </c>
      <c r="E159" s="9" t="s">
        <v>87</v>
      </c>
      <c r="F159" s="54" t="s">
        <v>88</v>
      </c>
      <c r="G159" s="3" t="s">
        <v>36</v>
      </c>
    </row>
    <row r="160" spans="1:7" x14ac:dyDescent="0.3">
      <c r="A160" s="3">
        <v>159</v>
      </c>
      <c r="B160" s="3" t="s">
        <v>12</v>
      </c>
      <c r="C160" s="40" t="s">
        <v>89</v>
      </c>
      <c r="D160" s="9" t="s">
        <v>44</v>
      </c>
      <c r="E160" s="9" t="s">
        <v>90</v>
      </c>
      <c r="F160" s="54" t="s">
        <v>91</v>
      </c>
      <c r="G160" s="3" t="s">
        <v>36</v>
      </c>
    </row>
    <row r="161" spans="1:7" x14ac:dyDescent="0.3">
      <c r="A161" s="3">
        <v>160</v>
      </c>
      <c r="B161" s="3" t="s">
        <v>12</v>
      </c>
      <c r="C161" s="40" t="s">
        <v>38</v>
      </c>
      <c r="D161" s="9" t="s">
        <v>23</v>
      </c>
      <c r="E161" s="9" t="s">
        <v>39</v>
      </c>
      <c r="F161" s="54" t="s">
        <v>40</v>
      </c>
      <c r="G161" s="3" t="s">
        <v>36</v>
      </c>
    </row>
    <row r="162" spans="1:7" ht="43.2" x14ac:dyDescent="0.3">
      <c r="A162" s="3">
        <v>161</v>
      </c>
      <c r="B162" s="3" t="s">
        <v>12</v>
      </c>
      <c r="C162" s="40" t="s">
        <v>95</v>
      </c>
      <c r="D162" s="9" t="s">
        <v>44</v>
      </c>
      <c r="E162" s="9" t="s">
        <v>96</v>
      </c>
      <c r="F162" s="54" t="s">
        <v>97</v>
      </c>
      <c r="G162" s="3" t="s">
        <v>36</v>
      </c>
    </row>
    <row r="163" spans="1:7" ht="57.6" x14ac:dyDescent="0.3">
      <c r="A163" s="3">
        <v>162</v>
      </c>
      <c r="B163" s="3" t="s">
        <v>12</v>
      </c>
      <c r="C163" s="40" t="s">
        <v>207</v>
      </c>
      <c r="D163" s="9" t="s">
        <v>44</v>
      </c>
      <c r="E163" s="9" t="s">
        <v>208</v>
      </c>
      <c r="F163" s="54" t="s">
        <v>209</v>
      </c>
      <c r="G163" s="3" t="s">
        <v>36</v>
      </c>
    </row>
    <row r="164" spans="1:7" ht="28.8" x14ac:dyDescent="0.3">
      <c r="A164" s="3">
        <v>163</v>
      </c>
      <c r="B164" s="3" t="s">
        <v>12</v>
      </c>
      <c r="C164" s="40" t="s">
        <v>187</v>
      </c>
      <c r="D164" s="9" t="s">
        <v>44</v>
      </c>
      <c r="E164" s="9" t="s">
        <v>188</v>
      </c>
      <c r="F164" s="54" t="s">
        <v>189</v>
      </c>
      <c r="G164" s="3" t="s">
        <v>26</v>
      </c>
    </row>
    <row r="165" spans="1:7" ht="43.2" x14ac:dyDescent="0.3">
      <c r="A165" s="3">
        <v>164</v>
      </c>
      <c r="B165" s="3" t="s">
        <v>12</v>
      </c>
      <c r="C165" s="40" t="s">
        <v>82</v>
      </c>
      <c r="D165" s="9" t="s">
        <v>23</v>
      </c>
      <c r="E165" s="9" t="s">
        <v>98</v>
      </c>
      <c r="F165" s="54" t="s">
        <v>99</v>
      </c>
      <c r="G165" s="3" t="s">
        <v>36</v>
      </c>
    </row>
    <row r="166" spans="1:7" x14ac:dyDescent="0.3">
      <c r="A166" s="3">
        <v>165</v>
      </c>
      <c r="B166" s="3" t="s">
        <v>12</v>
      </c>
      <c r="C166" s="40" t="s">
        <v>113</v>
      </c>
      <c r="D166" s="9" t="s">
        <v>29</v>
      </c>
      <c r="E166" s="9" t="s">
        <v>30</v>
      </c>
      <c r="F166" s="54" t="s">
        <v>31</v>
      </c>
      <c r="G166" s="3" t="s">
        <v>26</v>
      </c>
    </row>
    <row r="167" spans="1:7" x14ac:dyDescent="0.3">
      <c r="A167" s="3">
        <v>166</v>
      </c>
      <c r="B167" s="3" t="s">
        <v>12</v>
      </c>
      <c r="C167" s="40" t="s">
        <v>22</v>
      </c>
      <c r="D167" s="9" t="s">
        <v>23</v>
      </c>
      <c r="E167" s="9" t="s">
        <v>24</v>
      </c>
      <c r="F167" s="54" t="s">
        <v>25</v>
      </c>
      <c r="G167" s="3" t="s">
        <v>26</v>
      </c>
    </row>
    <row r="168" spans="1:7" ht="28.8" x14ac:dyDescent="0.3">
      <c r="A168" s="3">
        <v>167</v>
      </c>
      <c r="B168" s="3" t="s">
        <v>12</v>
      </c>
      <c r="C168" s="40" t="s">
        <v>52</v>
      </c>
      <c r="D168" s="9" t="s">
        <v>44</v>
      </c>
      <c r="E168" s="9" t="s">
        <v>53</v>
      </c>
      <c r="F168" s="54" t="s">
        <v>54</v>
      </c>
      <c r="G168" s="3" t="s">
        <v>26</v>
      </c>
    </row>
    <row r="169" spans="1:7" ht="28.8" x14ac:dyDescent="0.3">
      <c r="A169" s="3">
        <v>168</v>
      </c>
      <c r="B169" s="3" t="s">
        <v>12</v>
      </c>
      <c r="C169" s="40" t="s">
        <v>117</v>
      </c>
      <c r="D169" s="9" t="s">
        <v>23</v>
      </c>
      <c r="E169" s="9" t="s">
        <v>118</v>
      </c>
      <c r="F169" s="54" t="s">
        <v>119</v>
      </c>
      <c r="G169" s="3" t="s">
        <v>26</v>
      </c>
    </row>
    <row r="170" spans="1:7" x14ac:dyDescent="0.3">
      <c r="A170" s="3">
        <v>169</v>
      </c>
      <c r="B170" s="3" t="s">
        <v>12</v>
      </c>
      <c r="C170" s="40" t="s">
        <v>210</v>
      </c>
      <c r="D170" s="9" t="s">
        <v>44</v>
      </c>
      <c r="E170" s="9" t="s">
        <v>211</v>
      </c>
      <c r="F170" s="54" t="s">
        <v>212</v>
      </c>
      <c r="G170" s="3" t="s">
        <v>26</v>
      </c>
    </row>
    <row r="171" spans="1:7" ht="28.8" x14ac:dyDescent="0.3">
      <c r="A171" s="3">
        <v>170</v>
      </c>
      <c r="B171" s="3" t="s">
        <v>12</v>
      </c>
      <c r="C171" s="40" t="s">
        <v>55</v>
      </c>
      <c r="D171" s="9" t="s">
        <v>23</v>
      </c>
      <c r="E171" s="9" t="s">
        <v>56</v>
      </c>
      <c r="F171" s="54" t="s">
        <v>57</v>
      </c>
      <c r="G171" s="3" t="s">
        <v>26</v>
      </c>
    </row>
    <row r="172" spans="1:7" ht="43.2" x14ac:dyDescent="0.3">
      <c r="A172" s="3">
        <v>171</v>
      </c>
      <c r="B172" s="3" t="s">
        <v>12</v>
      </c>
      <c r="C172" s="40" t="s">
        <v>213</v>
      </c>
      <c r="D172" s="9" t="s">
        <v>23</v>
      </c>
      <c r="E172" s="9" t="s">
        <v>214</v>
      </c>
      <c r="F172" s="54" t="s">
        <v>215</v>
      </c>
      <c r="G172" s="3" t="s">
        <v>36</v>
      </c>
    </row>
    <row r="173" spans="1:7" ht="28.8" x14ac:dyDescent="0.3">
      <c r="A173" s="3">
        <v>172</v>
      </c>
      <c r="B173" s="3" t="s">
        <v>12</v>
      </c>
      <c r="C173" s="40" t="s">
        <v>61</v>
      </c>
      <c r="D173" s="9" t="s">
        <v>23</v>
      </c>
      <c r="E173" s="9" t="s">
        <v>62</v>
      </c>
      <c r="F173" s="54" t="s">
        <v>63</v>
      </c>
      <c r="G173" s="3" t="s">
        <v>26</v>
      </c>
    </row>
    <row r="174" spans="1:7" ht="28.8" x14ac:dyDescent="0.3">
      <c r="A174" s="3">
        <v>173</v>
      </c>
      <c r="B174" s="3" t="s">
        <v>12</v>
      </c>
      <c r="C174" s="40" t="s">
        <v>64</v>
      </c>
      <c r="D174" s="9" t="s">
        <v>44</v>
      </c>
      <c r="E174" s="9" t="s">
        <v>65</v>
      </c>
      <c r="F174" s="54" t="s">
        <v>66</v>
      </c>
      <c r="G174" s="3" t="s">
        <v>26</v>
      </c>
    </row>
    <row r="175" spans="1:7" x14ac:dyDescent="0.3">
      <c r="A175" s="3">
        <v>174</v>
      </c>
      <c r="B175" s="3" t="s">
        <v>12</v>
      </c>
      <c r="C175" s="40" t="s">
        <v>216</v>
      </c>
      <c r="D175" s="9" t="s">
        <v>23</v>
      </c>
      <c r="E175" s="9" t="s">
        <v>217</v>
      </c>
      <c r="F175" s="54" t="s">
        <v>218</v>
      </c>
      <c r="G175" s="3" t="s">
        <v>36</v>
      </c>
    </row>
    <row r="176" spans="1:7" ht="28.8" x14ac:dyDescent="0.3">
      <c r="A176" s="3">
        <v>175</v>
      </c>
      <c r="B176" s="3" t="s">
        <v>12</v>
      </c>
      <c r="C176" s="40" t="s">
        <v>129</v>
      </c>
      <c r="D176" s="9" t="s">
        <v>23</v>
      </c>
      <c r="E176" s="9" t="s">
        <v>130</v>
      </c>
      <c r="F176" s="54" t="s">
        <v>131</v>
      </c>
      <c r="G176" s="3" t="s">
        <v>26</v>
      </c>
    </row>
    <row r="177" spans="1:7" ht="28.8" x14ac:dyDescent="0.3">
      <c r="A177" s="3">
        <v>176</v>
      </c>
      <c r="B177" s="3" t="s">
        <v>12</v>
      </c>
      <c r="C177" s="40" t="s">
        <v>67</v>
      </c>
      <c r="D177" s="9" t="s">
        <v>44</v>
      </c>
      <c r="E177" s="9" t="s">
        <v>68</v>
      </c>
      <c r="F177" s="54" t="s">
        <v>69</v>
      </c>
      <c r="G177" s="3" t="s">
        <v>26</v>
      </c>
    </row>
    <row r="178" spans="1:7" ht="28.8" x14ac:dyDescent="0.3">
      <c r="A178" s="3">
        <v>177</v>
      </c>
      <c r="B178" s="3" t="s">
        <v>12</v>
      </c>
      <c r="C178" s="40" t="s">
        <v>219</v>
      </c>
      <c r="D178" s="9" t="s">
        <v>44</v>
      </c>
      <c r="E178" s="9" t="s">
        <v>220</v>
      </c>
      <c r="F178" s="54" t="s">
        <v>221</v>
      </c>
      <c r="G178" s="3" t="s">
        <v>36</v>
      </c>
    </row>
    <row r="179" spans="1:7" x14ac:dyDescent="0.3">
      <c r="A179" s="3">
        <v>178</v>
      </c>
      <c r="B179" s="3" t="s">
        <v>12</v>
      </c>
      <c r="C179" s="40" t="s">
        <v>222</v>
      </c>
      <c r="D179" s="9" t="s">
        <v>29</v>
      </c>
      <c r="E179" s="9" t="s">
        <v>30</v>
      </c>
      <c r="F179" s="54" t="s">
        <v>31</v>
      </c>
      <c r="G179" s="3" t="s">
        <v>26</v>
      </c>
    </row>
    <row r="180" spans="1:7" ht="28.8" x14ac:dyDescent="0.3">
      <c r="A180" s="3">
        <v>179</v>
      </c>
      <c r="B180" s="3" t="s">
        <v>12</v>
      </c>
      <c r="C180" s="40" t="s">
        <v>223</v>
      </c>
      <c r="D180" s="9" t="s">
        <v>44</v>
      </c>
      <c r="E180" s="9" t="s">
        <v>224</v>
      </c>
      <c r="F180" s="54" t="s">
        <v>225</v>
      </c>
      <c r="G180" s="3" t="s">
        <v>26</v>
      </c>
    </row>
    <row r="181" spans="1:7" ht="28.8" x14ac:dyDescent="0.3">
      <c r="A181" s="3">
        <v>180</v>
      </c>
      <c r="B181" s="3" t="s">
        <v>12</v>
      </c>
      <c r="C181" s="40" t="s">
        <v>73</v>
      </c>
      <c r="D181" s="9" t="s">
        <v>23</v>
      </c>
      <c r="E181" s="9" t="s">
        <v>74</v>
      </c>
      <c r="F181" s="54" t="s">
        <v>75</v>
      </c>
      <c r="G181" s="3" t="s">
        <v>26</v>
      </c>
    </row>
    <row r="182" spans="1:7" x14ac:dyDescent="0.3">
      <c r="A182" s="3">
        <v>181</v>
      </c>
      <c r="B182" s="3" t="s">
        <v>12</v>
      </c>
      <c r="C182" s="40" t="s">
        <v>165</v>
      </c>
      <c r="D182" s="9" t="s">
        <v>23</v>
      </c>
      <c r="E182" s="9" t="s">
        <v>166</v>
      </c>
      <c r="F182" s="54" t="s">
        <v>167</v>
      </c>
      <c r="G182" s="3" t="s">
        <v>26</v>
      </c>
    </row>
    <row r="183" spans="1:7" x14ac:dyDescent="0.3">
      <c r="A183" s="3">
        <v>182</v>
      </c>
      <c r="B183" s="3" t="s">
        <v>12</v>
      </c>
      <c r="C183" s="40" t="s">
        <v>28</v>
      </c>
      <c r="D183" s="9" t="s">
        <v>29</v>
      </c>
      <c r="E183" s="9" t="s">
        <v>30</v>
      </c>
      <c r="F183" s="54" t="s">
        <v>31</v>
      </c>
      <c r="G183" s="3" t="s">
        <v>26</v>
      </c>
    </row>
    <row r="184" spans="1:7" x14ac:dyDescent="0.3">
      <c r="A184" s="3">
        <v>183</v>
      </c>
      <c r="B184" s="3" t="s">
        <v>12</v>
      </c>
      <c r="C184" s="40" t="s">
        <v>100</v>
      </c>
      <c r="D184" s="9" t="s">
        <v>23</v>
      </c>
      <c r="E184" s="9" t="s">
        <v>101</v>
      </c>
      <c r="F184" s="54" t="s">
        <v>102</v>
      </c>
      <c r="G184" s="3" t="s">
        <v>36</v>
      </c>
    </row>
    <row r="185" spans="1:7" x14ac:dyDescent="0.3">
      <c r="A185" s="3">
        <v>184</v>
      </c>
      <c r="B185" s="3" t="s">
        <v>12</v>
      </c>
      <c r="C185" s="40" t="s">
        <v>41</v>
      </c>
      <c r="D185" s="9" t="s">
        <v>23</v>
      </c>
      <c r="E185" s="9" t="s">
        <v>42</v>
      </c>
      <c r="F185" s="54" t="s">
        <v>43</v>
      </c>
      <c r="G185" s="3" t="s">
        <v>36</v>
      </c>
    </row>
    <row r="186" spans="1:7" ht="28.8" x14ac:dyDescent="0.3">
      <c r="A186" s="3">
        <v>185</v>
      </c>
      <c r="B186" s="3" t="s">
        <v>12</v>
      </c>
      <c r="C186" s="40" t="s">
        <v>159</v>
      </c>
      <c r="D186" s="9" t="s">
        <v>44</v>
      </c>
      <c r="E186" s="9" t="s">
        <v>160</v>
      </c>
      <c r="F186" s="54" t="s">
        <v>161</v>
      </c>
      <c r="G186" s="3" t="s">
        <v>36</v>
      </c>
    </row>
    <row r="187" spans="1:7" x14ac:dyDescent="0.3">
      <c r="A187" s="3">
        <v>186</v>
      </c>
      <c r="B187" s="3" t="s">
        <v>12</v>
      </c>
      <c r="C187" s="106" t="s">
        <v>162</v>
      </c>
      <c r="D187" s="9" t="s">
        <v>29</v>
      </c>
      <c r="E187" s="9" t="s">
        <v>30</v>
      </c>
      <c r="F187" s="54" t="s">
        <v>31</v>
      </c>
      <c r="G187" s="3" t="s">
        <v>36</v>
      </c>
    </row>
    <row r="188" spans="1:7" x14ac:dyDescent="0.3">
      <c r="A188" s="3">
        <v>187</v>
      </c>
      <c r="B188" s="3" t="s">
        <v>12</v>
      </c>
      <c r="C188" s="40" t="s">
        <v>103</v>
      </c>
      <c r="D188" s="40" t="s">
        <v>23</v>
      </c>
      <c r="E188" s="9" t="s">
        <v>104</v>
      </c>
      <c r="F188" s="54" t="s">
        <v>105</v>
      </c>
      <c r="G188" s="3" t="s">
        <v>36</v>
      </c>
    </row>
    <row r="189" spans="1:7" ht="57.6" x14ac:dyDescent="0.3">
      <c r="A189" s="3">
        <v>188</v>
      </c>
      <c r="B189" s="3" t="s">
        <v>226</v>
      </c>
      <c r="C189" s="40" t="s">
        <v>46</v>
      </c>
      <c r="D189" s="9" t="s">
        <v>44</v>
      </c>
      <c r="E189" s="9" t="s">
        <v>47</v>
      </c>
      <c r="F189" s="54" t="s">
        <v>48</v>
      </c>
      <c r="G189" s="3" t="s">
        <v>36</v>
      </c>
    </row>
    <row r="190" spans="1:7" ht="43.2" x14ac:dyDescent="0.3">
      <c r="A190" s="3">
        <v>189</v>
      </c>
      <c r="B190" s="3" t="s">
        <v>226</v>
      </c>
      <c r="C190" s="40" t="s">
        <v>107</v>
      </c>
      <c r="D190" s="9" t="s">
        <v>44</v>
      </c>
      <c r="E190" s="9" t="s">
        <v>108</v>
      </c>
      <c r="F190" s="54" t="s">
        <v>109</v>
      </c>
      <c r="G190" s="3" t="s">
        <v>36</v>
      </c>
    </row>
    <row r="191" spans="1:7" x14ac:dyDescent="0.3">
      <c r="A191" s="3">
        <v>190</v>
      </c>
      <c r="B191" s="3" t="s">
        <v>226</v>
      </c>
      <c r="C191" s="40" t="s">
        <v>33</v>
      </c>
      <c r="D191" s="9" t="s">
        <v>23</v>
      </c>
      <c r="E191" s="9" t="s">
        <v>34</v>
      </c>
      <c r="F191" s="54" t="s">
        <v>35</v>
      </c>
      <c r="G191" s="3" t="s">
        <v>36</v>
      </c>
    </row>
    <row r="192" spans="1:7" ht="28.8" x14ac:dyDescent="0.3">
      <c r="A192" s="3">
        <v>191</v>
      </c>
      <c r="B192" s="3" t="s">
        <v>226</v>
      </c>
      <c r="C192" s="40" t="s">
        <v>110</v>
      </c>
      <c r="D192" s="9" t="s">
        <v>23</v>
      </c>
      <c r="E192" s="9" t="s">
        <v>111</v>
      </c>
      <c r="F192" s="54" t="s">
        <v>112</v>
      </c>
      <c r="G192" s="3" t="s">
        <v>36</v>
      </c>
    </row>
    <row r="193" spans="1:7" ht="43.2" x14ac:dyDescent="0.3">
      <c r="A193" s="3">
        <v>192</v>
      </c>
      <c r="B193" s="3" t="s">
        <v>226</v>
      </c>
      <c r="C193" s="40" t="s">
        <v>135</v>
      </c>
      <c r="D193" s="9" t="s">
        <v>44</v>
      </c>
      <c r="E193" s="9" t="s">
        <v>136</v>
      </c>
      <c r="F193" s="54" t="s">
        <v>137</v>
      </c>
      <c r="G193" s="3" t="s">
        <v>36</v>
      </c>
    </row>
    <row r="194" spans="1:7" ht="28.8" x14ac:dyDescent="0.3">
      <c r="A194" s="3">
        <v>193</v>
      </c>
      <c r="B194" s="3" t="s">
        <v>226</v>
      </c>
      <c r="C194" s="40" t="s">
        <v>86</v>
      </c>
      <c r="D194" s="9" t="s">
        <v>23</v>
      </c>
      <c r="E194" s="9" t="s">
        <v>87</v>
      </c>
      <c r="F194" s="54" t="s">
        <v>88</v>
      </c>
      <c r="G194" s="3" t="s">
        <v>36</v>
      </c>
    </row>
    <row r="195" spans="1:7" x14ac:dyDescent="0.3">
      <c r="A195" s="3">
        <v>194</v>
      </c>
      <c r="B195" s="3" t="s">
        <v>226</v>
      </c>
      <c r="C195" s="40" t="s">
        <v>89</v>
      </c>
      <c r="D195" s="9" t="s">
        <v>44</v>
      </c>
      <c r="E195" s="9" t="s">
        <v>90</v>
      </c>
      <c r="F195" s="54" t="s">
        <v>91</v>
      </c>
      <c r="G195" s="3" t="s">
        <v>36</v>
      </c>
    </row>
    <row r="196" spans="1:7" x14ac:dyDescent="0.3">
      <c r="A196" s="3">
        <v>195</v>
      </c>
      <c r="B196" s="3" t="s">
        <v>226</v>
      </c>
      <c r="C196" s="40" t="s">
        <v>38</v>
      </c>
      <c r="D196" s="9" t="s">
        <v>23</v>
      </c>
      <c r="E196" s="9" t="s">
        <v>39</v>
      </c>
      <c r="F196" s="54" t="s">
        <v>40</v>
      </c>
      <c r="G196" s="3" t="s">
        <v>36</v>
      </c>
    </row>
    <row r="197" spans="1:7" ht="43.2" x14ac:dyDescent="0.3">
      <c r="A197" s="3">
        <v>196</v>
      </c>
      <c r="B197" s="3" t="s">
        <v>226</v>
      </c>
      <c r="C197" s="40" t="s">
        <v>95</v>
      </c>
      <c r="D197" s="9" t="s">
        <v>44</v>
      </c>
      <c r="E197" s="9" t="s">
        <v>96</v>
      </c>
      <c r="F197" s="54" t="s">
        <v>97</v>
      </c>
      <c r="G197" s="3" t="s">
        <v>36</v>
      </c>
    </row>
    <row r="198" spans="1:7" ht="57.6" x14ac:dyDescent="0.3">
      <c r="A198" s="3">
        <v>197</v>
      </c>
      <c r="B198" s="3" t="s">
        <v>226</v>
      </c>
      <c r="C198" s="40" t="s">
        <v>207</v>
      </c>
      <c r="D198" s="9" t="s">
        <v>44</v>
      </c>
      <c r="E198" s="9" t="s">
        <v>208</v>
      </c>
      <c r="F198" s="54" t="s">
        <v>209</v>
      </c>
      <c r="G198" s="3" t="s">
        <v>36</v>
      </c>
    </row>
    <row r="199" spans="1:7" ht="43.2" x14ac:dyDescent="0.3">
      <c r="A199" s="3">
        <v>198</v>
      </c>
      <c r="B199" s="3" t="s">
        <v>226</v>
      </c>
      <c r="C199" s="40" t="s">
        <v>82</v>
      </c>
      <c r="D199" s="9" t="s">
        <v>23</v>
      </c>
      <c r="E199" s="9" t="s">
        <v>98</v>
      </c>
      <c r="F199" s="54" t="s">
        <v>99</v>
      </c>
      <c r="G199" s="3" t="s">
        <v>36</v>
      </c>
    </row>
    <row r="200" spans="1:7" x14ac:dyDescent="0.3">
      <c r="A200" s="3">
        <v>199</v>
      </c>
      <c r="B200" s="3" t="s">
        <v>226</v>
      </c>
      <c r="C200" s="40" t="s">
        <v>153</v>
      </c>
      <c r="D200" s="9" t="s">
        <v>44</v>
      </c>
      <c r="E200" s="9" t="s">
        <v>154</v>
      </c>
      <c r="F200" s="54" t="s">
        <v>155</v>
      </c>
      <c r="G200" s="3" t="s">
        <v>36</v>
      </c>
    </row>
    <row r="201" spans="1:7" ht="28.8" x14ac:dyDescent="0.3">
      <c r="A201" s="3">
        <v>200</v>
      </c>
      <c r="B201" s="3" t="s">
        <v>226</v>
      </c>
      <c r="C201" s="40" t="s">
        <v>219</v>
      </c>
      <c r="D201" s="9" t="s">
        <v>44</v>
      </c>
      <c r="E201" s="9" t="s">
        <v>220</v>
      </c>
      <c r="F201" s="54" t="s">
        <v>221</v>
      </c>
      <c r="G201" s="3" t="s">
        <v>36</v>
      </c>
    </row>
    <row r="202" spans="1:7" x14ac:dyDescent="0.3">
      <c r="A202" s="3">
        <v>201</v>
      </c>
      <c r="B202" s="3" t="s">
        <v>226</v>
      </c>
      <c r="C202" s="40" t="s">
        <v>100</v>
      </c>
      <c r="D202" s="9" t="s">
        <v>23</v>
      </c>
      <c r="E202" s="9" t="s">
        <v>101</v>
      </c>
      <c r="F202" s="54" t="s">
        <v>102</v>
      </c>
      <c r="G202" s="3" t="s">
        <v>36</v>
      </c>
    </row>
    <row r="203" spans="1:7" x14ac:dyDescent="0.3">
      <c r="A203" s="3">
        <v>202</v>
      </c>
      <c r="B203" s="3" t="s">
        <v>226</v>
      </c>
      <c r="C203" s="40" t="s">
        <v>22</v>
      </c>
      <c r="D203" s="9" t="s">
        <v>23</v>
      </c>
      <c r="E203" s="9" t="s">
        <v>24</v>
      </c>
      <c r="F203" s="54" t="s">
        <v>25</v>
      </c>
      <c r="G203" s="3" t="s">
        <v>26</v>
      </c>
    </row>
    <row r="204" spans="1:7" ht="28.8" x14ac:dyDescent="0.3">
      <c r="A204" s="3">
        <v>203</v>
      </c>
      <c r="B204" s="3" t="s">
        <v>226</v>
      </c>
      <c r="C204" s="40" t="s">
        <v>52</v>
      </c>
      <c r="D204" s="9" t="s">
        <v>44</v>
      </c>
      <c r="E204" s="9" t="s">
        <v>53</v>
      </c>
      <c r="F204" s="54" t="s">
        <v>54</v>
      </c>
      <c r="G204" s="3" t="s">
        <v>26</v>
      </c>
    </row>
    <row r="205" spans="1:7" ht="28.8" x14ac:dyDescent="0.3">
      <c r="A205" s="3">
        <v>204</v>
      </c>
      <c r="B205" s="3" t="s">
        <v>226</v>
      </c>
      <c r="C205" s="40" t="s">
        <v>227</v>
      </c>
      <c r="D205" s="9" t="s">
        <v>37</v>
      </c>
      <c r="E205" s="9" t="s">
        <v>228</v>
      </c>
      <c r="F205" s="54" t="s">
        <v>229</v>
      </c>
      <c r="G205" s="3" t="s">
        <v>26</v>
      </c>
    </row>
    <row r="206" spans="1:7" ht="28.8" x14ac:dyDescent="0.3">
      <c r="A206" s="3">
        <v>205</v>
      </c>
      <c r="B206" s="3" t="s">
        <v>226</v>
      </c>
      <c r="C206" s="40" t="s">
        <v>117</v>
      </c>
      <c r="D206" s="9" t="s">
        <v>23</v>
      </c>
      <c r="E206" s="9" t="s">
        <v>118</v>
      </c>
      <c r="F206" s="54" t="s">
        <v>119</v>
      </c>
      <c r="G206" s="3" t="s">
        <v>26</v>
      </c>
    </row>
    <row r="207" spans="1:7" x14ac:dyDescent="0.3">
      <c r="A207" s="3">
        <v>206</v>
      </c>
      <c r="B207" s="3" t="s">
        <v>226</v>
      </c>
      <c r="C207" s="40" t="s">
        <v>41</v>
      </c>
      <c r="D207" s="9" t="s">
        <v>23</v>
      </c>
      <c r="E207" s="9" t="s">
        <v>42</v>
      </c>
      <c r="F207" s="54" t="s">
        <v>43</v>
      </c>
      <c r="G207" s="3" t="s">
        <v>36</v>
      </c>
    </row>
    <row r="208" spans="1:7" ht="28.8" x14ac:dyDescent="0.3">
      <c r="A208" s="3">
        <v>207</v>
      </c>
      <c r="B208" s="3" t="s">
        <v>226</v>
      </c>
      <c r="C208" s="40" t="s">
        <v>129</v>
      </c>
      <c r="D208" s="9" t="s">
        <v>23</v>
      </c>
      <c r="E208" s="9" t="s">
        <v>130</v>
      </c>
      <c r="F208" s="54" t="s">
        <v>131</v>
      </c>
      <c r="G208" s="3" t="s">
        <v>26</v>
      </c>
    </row>
    <row r="209" spans="1:7" ht="28.8" x14ac:dyDescent="0.3">
      <c r="A209" s="3">
        <v>208</v>
      </c>
      <c r="B209" s="3" t="s">
        <v>226</v>
      </c>
      <c r="C209" s="40" t="s">
        <v>67</v>
      </c>
      <c r="D209" s="9" t="s">
        <v>44</v>
      </c>
      <c r="E209" s="9" t="s">
        <v>68</v>
      </c>
      <c r="F209" s="54" t="s">
        <v>69</v>
      </c>
      <c r="G209" s="3" t="s">
        <v>26</v>
      </c>
    </row>
    <row r="210" spans="1:7" ht="28.8" x14ac:dyDescent="0.3">
      <c r="A210" s="3">
        <v>209</v>
      </c>
      <c r="B210" s="3" t="s">
        <v>226</v>
      </c>
      <c r="C210" s="40" t="s">
        <v>132</v>
      </c>
      <c r="D210" s="9" t="s">
        <v>23</v>
      </c>
      <c r="E210" s="9" t="s">
        <v>133</v>
      </c>
      <c r="F210" s="54" t="s">
        <v>134</v>
      </c>
      <c r="G210" s="3" t="s">
        <v>26</v>
      </c>
    </row>
    <row r="211" spans="1:7" x14ac:dyDescent="0.3">
      <c r="A211" s="3">
        <v>210</v>
      </c>
      <c r="B211" s="3" t="s">
        <v>226</v>
      </c>
      <c r="C211" s="40" t="s">
        <v>230</v>
      </c>
      <c r="D211" s="9" t="s">
        <v>29</v>
      </c>
      <c r="E211" s="9" t="s">
        <v>30</v>
      </c>
      <c r="F211" s="54" t="s">
        <v>31</v>
      </c>
      <c r="G211" s="3" t="s">
        <v>26</v>
      </c>
    </row>
    <row r="212" spans="1:7" x14ac:dyDescent="0.3">
      <c r="A212" s="3">
        <v>211</v>
      </c>
      <c r="B212" s="3" t="s">
        <v>226</v>
      </c>
      <c r="C212" s="40" t="s">
        <v>28</v>
      </c>
      <c r="D212" s="9" t="s">
        <v>29</v>
      </c>
      <c r="E212" s="9" t="s">
        <v>30</v>
      </c>
      <c r="F212" s="54" t="s">
        <v>31</v>
      </c>
      <c r="G212" s="3" t="s">
        <v>26</v>
      </c>
    </row>
    <row r="213" spans="1:7" x14ac:dyDescent="0.3">
      <c r="A213" s="3">
        <v>212</v>
      </c>
      <c r="B213" s="3" t="s">
        <v>226</v>
      </c>
      <c r="C213" s="40" t="s">
        <v>231</v>
      </c>
      <c r="D213" s="40" t="s">
        <v>37</v>
      </c>
      <c r="E213" s="9" t="s">
        <v>77</v>
      </c>
      <c r="F213" s="54" t="s">
        <v>78</v>
      </c>
      <c r="G213" s="3" t="s">
        <v>26</v>
      </c>
    </row>
    <row r="214" spans="1:7" ht="28.8" x14ac:dyDescent="0.3">
      <c r="A214" s="3">
        <v>213</v>
      </c>
      <c r="B214" s="3" t="s">
        <v>226</v>
      </c>
      <c r="C214" s="40" t="s">
        <v>232</v>
      </c>
      <c r="D214" s="40" t="s">
        <v>23</v>
      </c>
      <c r="E214" s="9" t="s">
        <v>233</v>
      </c>
      <c r="F214" s="54" t="s">
        <v>234</v>
      </c>
      <c r="G214" s="3" t="s">
        <v>26</v>
      </c>
    </row>
    <row r="215" spans="1:7" ht="28.8" x14ac:dyDescent="0.3">
      <c r="A215" s="3">
        <v>214</v>
      </c>
      <c r="B215" s="3" t="s">
        <v>226</v>
      </c>
      <c r="C215" s="7" t="s">
        <v>235</v>
      </c>
      <c r="D215" s="9" t="s">
        <v>23</v>
      </c>
      <c r="E215" s="9" t="s">
        <v>233</v>
      </c>
      <c r="F215" s="54" t="s">
        <v>234</v>
      </c>
      <c r="G215" s="3" t="s">
        <v>26</v>
      </c>
    </row>
    <row r="216" spans="1:7" ht="28.8" x14ac:dyDescent="0.3">
      <c r="A216" s="3">
        <v>215</v>
      </c>
      <c r="B216" s="3" t="s">
        <v>226</v>
      </c>
      <c r="C216" s="40" t="s">
        <v>236</v>
      </c>
      <c r="D216" s="9" t="s">
        <v>23</v>
      </c>
      <c r="E216" s="9" t="s">
        <v>233</v>
      </c>
      <c r="F216" s="54" t="s">
        <v>237</v>
      </c>
      <c r="G216" s="3" t="s">
        <v>26</v>
      </c>
    </row>
    <row r="217" spans="1:7" ht="28.8" x14ac:dyDescent="0.3">
      <c r="A217" s="3">
        <v>216</v>
      </c>
      <c r="B217" s="3" t="s">
        <v>226</v>
      </c>
      <c r="C217" s="40" t="s">
        <v>238</v>
      </c>
      <c r="D217" s="9" t="s">
        <v>23</v>
      </c>
      <c r="E217" s="9" t="s">
        <v>233</v>
      </c>
      <c r="F217" s="54" t="s">
        <v>237</v>
      </c>
      <c r="G217" s="3" t="s">
        <v>26</v>
      </c>
    </row>
    <row r="218" spans="1:7" ht="28.8" x14ac:dyDescent="0.3">
      <c r="A218" s="3">
        <v>217</v>
      </c>
      <c r="B218" s="3" t="s">
        <v>226</v>
      </c>
      <c r="C218" s="40" t="s">
        <v>239</v>
      </c>
      <c r="D218" s="9" t="s">
        <v>23</v>
      </c>
      <c r="E218" s="9" t="s">
        <v>233</v>
      </c>
      <c r="F218" s="54" t="s">
        <v>240</v>
      </c>
      <c r="G218" s="3" t="s">
        <v>26</v>
      </c>
    </row>
    <row r="219" spans="1:7" ht="28.8" x14ac:dyDescent="0.3">
      <c r="A219" s="3">
        <v>218</v>
      </c>
      <c r="B219" s="3" t="s">
        <v>226</v>
      </c>
      <c r="C219" s="40" t="s">
        <v>241</v>
      </c>
      <c r="D219" s="9" t="s">
        <v>23</v>
      </c>
      <c r="E219" s="9" t="s">
        <v>233</v>
      </c>
      <c r="F219" s="54" t="s">
        <v>240</v>
      </c>
      <c r="G219" s="3" t="s">
        <v>26</v>
      </c>
    </row>
    <row r="220" spans="1:7" ht="28.8" x14ac:dyDescent="0.3">
      <c r="A220" s="3">
        <v>219</v>
      </c>
      <c r="B220" s="3" t="s">
        <v>226</v>
      </c>
      <c r="C220" s="40" t="s">
        <v>159</v>
      </c>
      <c r="D220" s="9" t="s">
        <v>44</v>
      </c>
      <c r="E220" s="9" t="s">
        <v>160</v>
      </c>
      <c r="F220" s="54" t="s">
        <v>161</v>
      </c>
      <c r="G220" s="3" t="s">
        <v>36</v>
      </c>
    </row>
    <row r="221" spans="1:7" x14ac:dyDescent="0.3">
      <c r="A221" s="3">
        <v>220</v>
      </c>
      <c r="B221" s="3" t="s">
        <v>226</v>
      </c>
      <c r="C221" s="40" t="s">
        <v>103</v>
      </c>
      <c r="D221" s="9" t="s">
        <v>23</v>
      </c>
      <c r="E221" s="9" t="s">
        <v>104</v>
      </c>
      <c r="F221" s="54" t="s">
        <v>105</v>
      </c>
      <c r="G221" s="3" t="s">
        <v>36</v>
      </c>
    </row>
    <row r="222" spans="1:7" ht="43.2" x14ac:dyDescent="0.3">
      <c r="A222" s="3">
        <v>221</v>
      </c>
      <c r="B222" s="3" t="s">
        <v>242</v>
      </c>
      <c r="C222" s="40" t="s">
        <v>107</v>
      </c>
      <c r="D222" s="9" t="s">
        <v>44</v>
      </c>
      <c r="E222" s="9" t="s">
        <v>108</v>
      </c>
      <c r="F222" s="54" t="s">
        <v>109</v>
      </c>
      <c r="G222" s="3" t="s">
        <v>36</v>
      </c>
    </row>
    <row r="223" spans="1:7" x14ac:dyDescent="0.3">
      <c r="A223" s="3">
        <v>222</v>
      </c>
      <c r="B223" s="3" t="s">
        <v>242</v>
      </c>
      <c r="C223" s="40" t="s">
        <v>33</v>
      </c>
      <c r="D223" s="9" t="s">
        <v>23</v>
      </c>
      <c r="E223" s="9" t="s">
        <v>34</v>
      </c>
      <c r="F223" s="54" t="s">
        <v>35</v>
      </c>
      <c r="G223" s="3" t="s">
        <v>36</v>
      </c>
    </row>
    <row r="224" spans="1:7" ht="28.8" x14ac:dyDescent="0.3">
      <c r="A224" s="3">
        <v>223</v>
      </c>
      <c r="B224" s="3" t="s">
        <v>242</v>
      </c>
      <c r="C224" s="40" t="s">
        <v>110</v>
      </c>
      <c r="D224" s="9" t="s">
        <v>23</v>
      </c>
      <c r="E224" s="9" t="s">
        <v>111</v>
      </c>
      <c r="F224" s="54" t="s">
        <v>112</v>
      </c>
      <c r="G224" s="3" t="s">
        <v>36</v>
      </c>
    </row>
    <row r="225" spans="1:7" ht="28.8" x14ac:dyDescent="0.3">
      <c r="A225" s="3">
        <v>224</v>
      </c>
      <c r="B225" s="3" t="s">
        <v>242</v>
      </c>
      <c r="C225" s="40" t="s">
        <v>86</v>
      </c>
      <c r="D225" s="9" t="s">
        <v>23</v>
      </c>
      <c r="E225" s="9" t="s">
        <v>87</v>
      </c>
      <c r="F225" s="54" t="s">
        <v>88</v>
      </c>
      <c r="G225" s="3" t="s">
        <v>36</v>
      </c>
    </row>
    <row r="226" spans="1:7" x14ac:dyDescent="0.3">
      <c r="A226" s="3">
        <v>225</v>
      </c>
      <c r="B226" s="3" t="s">
        <v>242</v>
      </c>
      <c r="C226" s="40" t="s">
        <v>89</v>
      </c>
      <c r="D226" s="9" t="s">
        <v>44</v>
      </c>
      <c r="E226" s="9" t="s">
        <v>90</v>
      </c>
      <c r="F226" s="54" t="s">
        <v>91</v>
      </c>
      <c r="G226" s="3" t="s">
        <v>36</v>
      </c>
    </row>
    <row r="227" spans="1:7" x14ac:dyDescent="0.3">
      <c r="A227" s="3">
        <v>226</v>
      </c>
      <c r="B227" s="3" t="s">
        <v>242</v>
      </c>
      <c r="C227" s="40" t="s">
        <v>38</v>
      </c>
      <c r="D227" s="9" t="s">
        <v>23</v>
      </c>
      <c r="E227" s="9" t="s">
        <v>39</v>
      </c>
      <c r="F227" s="54" t="s">
        <v>40</v>
      </c>
      <c r="G227" s="3" t="s">
        <v>36</v>
      </c>
    </row>
    <row r="228" spans="1:7" x14ac:dyDescent="0.3">
      <c r="A228" s="3">
        <v>227</v>
      </c>
      <c r="B228" s="3" t="s">
        <v>242</v>
      </c>
      <c r="C228" s="40" t="s">
        <v>150</v>
      </c>
      <c r="D228" s="9" t="s">
        <v>44</v>
      </c>
      <c r="E228" s="9" t="s">
        <v>151</v>
      </c>
      <c r="F228" s="54" t="s">
        <v>152</v>
      </c>
      <c r="G228" s="3" t="s">
        <v>36</v>
      </c>
    </row>
    <row r="229" spans="1:7" ht="43.2" x14ac:dyDescent="0.3">
      <c r="A229" s="3">
        <v>228</v>
      </c>
      <c r="B229" s="3" t="s">
        <v>242</v>
      </c>
      <c r="C229" s="40" t="s">
        <v>82</v>
      </c>
      <c r="D229" s="9" t="s">
        <v>23</v>
      </c>
      <c r="E229" s="9" t="s">
        <v>98</v>
      </c>
      <c r="F229" s="54" t="s">
        <v>99</v>
      </c>
      <c r="G229" s="3" t="s">
        <v>36</v>
      </c>
    </row>
    <row r="230" spans="1:7" x14ac:dyDescent="0.3">
      <c r="A230" s="3">
        <v>229</v>
      </c>
      <c r="B230" s="3" t="s">
        <v>242</v>
      </c>
      <c r="C230" s="40" t="s">
        <v>153</v>
      </c>
      <c r="D230" s="9" t="s">
        <v>44</v>
      </c>
      <c r="E230" s="9" t="s">
        <v>154</v>
      </c>
      <c r="F230" s="54" t="s">
        <v>155</v>
      </c>
      <c r="G230" s="3" t="s">
        <v>36</v>
      </c>
    </row>
    <row r="231" spans="1:7" ht="28.8" x14ac:dyDescent="0.3">
      <c r="A231" s="3">
        <v>230</v>
      </c>
      <c r="B231" s="3" t="s">
        <v>242</v>
      </c>
      <c r="C231" s="40" t="s">
        <v>219</v>
      </c>
      <c r="D231" s="9" t="s">
        <v>44</v>
      </c>
      <c r="E231" s="9" t="s">
        <v>220</v>
      </c>
      <c r="F231" s="54" t="s">
        <v>221</v>
      </c>
      <c r="G231" s="3" t="s">
        <v>36</v>
      </c>
    </row>
    <row r="232" spans="1:7" x14ac:dyDescent="0.3">
      <c r="A232" s="3">
        <v>231</v>
      </c>
      <c r="B232" s="3" t="s">
        <v>242</v>
      </c>
      <c r="C232" s="40" t="s">
        <v>100</v>
      </c>
      <c r="D232" s="9" t="s">
        <v>23</v>
      </c>
      <c r="E232" s="9" t="s">
        <v>101</v>
      </c>
      <c r="F232" s="109" t="s">
        <v>102</v>
      </c>
      <c r="G232" s="3" t="s">
        <v>36</v>
      </c>
    </row>
    <row r="233" spans="1:7" x14ac:dyDescent="0.3">
      <c r="A233" s="3">
        <v>232</v>
      </c>
      <c r="B233" s="3" t="s">
        <v>242</v>
      </c>
      <c r="C233" s="40" t="s">
        <v>41</v>
      </c>
      <c r="D233" s="9" t="s">
        <v>23</v>
      </c>
      <c r="E233" s="9" t="s">
        <v>42</v>
      </c>
      <c r="F233" s="54" t="s">
        <v>43</v>
      </c>
      <c r="G233" s="3" t="s">
        <v>36</v>
      </c>
    </row>
    <row r="234" spans="1:7" ht="28.8" x14ac:dyDescent="0.3">
      <c r="A234" s="3">
        <v>233</v>
      </c>
      <c r="B234" s="3" t="s">
        <v>242</v>
      </c>
      <c r="C234" s="40" t="s">
        <v>159</v>
      </c>
      <c r="D234" s="9" t="s">
        <v>44</v>
      </c>
      <c r="E234" s="38" t="s">
        <v>160</v>
      </c>
      <c r="F234" s="54" t="s">
        <v>161</v>
      </c>
      <c r="G234" s="3" t="s">
        <v>36</v>
      </c>
    </row>
    <row r="235" spans="1:7" x14ac:dyDescent="0.3">
      <c r="A235" s="3">
        <v>234</v>
      </c>
      <c r="B235" s="3" t="s">
        <v>242</v>
      </c>
      <c r="C235" s="40" t="s">
        <v>114</v>
      </c>
      <c r="D235" s="9" t="s">
        <v>23</v>
      </c>
      <c r="E235" s="9" t="s">
        <v>115</v>
      </c>
      <c r="F235" s="99" t="s">
        <v>116</v>
      </c>
      <c r="G235" s="3" t="s">
        <v>26</v>
      </c>
    </row>
    <row r="236" spans="1:7" x14ac:dyDescent="0.3">
      <c r="A236" s="3">
        <v>235</v>
      </c>
      <c r="B236" s="3" t="s">
        <v>242</v>
      </c>
      <c r="C236" s="40" t="s">
        <v>123</v>
      </c>
      <c r="D236" s="9" t="s">
        <v>23</v>
      </c>
      <c r="E236" s="9" t="s">
        <v>124</v>
      </c>
      <c r="F236" s="54" t="s">
        <v>125</v>
      </c>
      <c r="G236" s="3" t="s">
        <v>26</v>
      </c>
    </row>
    <row r="237" spans="1:7" ht="28.8" x14ac:dyDescent="0.3">
      <c r="A237" s="3">
        <v>236</v>
      </c>
      <c r="B237" s="3" t="s">
        <v>242</v>
      </c>
      <c r="C237" s="40" t="s">
        <v>52</v>
      </c>
      <c r="D237" s="9" t="s">
        <v>44</v>
      </c>
      <c r="E237" s="9" t="s">
        <v>53</v>
      </c>
      <c r="F237" s="54" t="s">
        <v>54</v>
      </c>
      <c r="G237" s="3" t="s">
        <v>26</v>
      </c>
    </row>
    <row r="238" spans="1:7" ht="28.8" x14ac:dyDescent="0.3">
      <c r="A238" s="3">
        <v>237</v>
      </c>
      <c r="B238" s="3" t="s">
        <v>242</v>
      </c>
      <c r="C238" s="40" t="s">
        <v>117</v>
      </c>
      <c r="D238" s="9" t="s">
        <v>23</v>
      </c>
      <c r="E238" s="9" t="s">
        <v>118</v>
      </c>
      <c r="F238" s="54" t="s">
        <v>119</v>
      </c>
      <c r="G238" s="3" t="s">
        <v>26</v>
      </c>
    </row>
    <row r="239" spans="1:7" ht="28.8" x14ac:dyDescent="0.3">
      <c r="A239" s="3">
        <v>238</v>
      </c>
      <c r="B239" s="3" t="s">
        <v>242</v>
      </c>
      <c r="C239" s="40" t="s">
        <v>67</v>
      </c>
      <c r="D239" s="9" t="s">
        <v>44</v>
      </c>
      <c r="E239" s="9" t="s">
        <v>68</v>
      </c>
      <c r="F239" s="54" t="s">
        <v>69</v>
      </c>
      <c r="G239" s="3" t="s">
        <v>26</v>
      </c>
    </row>
    <row r="240" spans="1:7" x14ac:dyDescent="0.3">
      <c r="A240" s="3">
        <v>239</v>
      </c>
      <c r="B240" s="3" t="s">
        <v>242</v>
      </c>
      <c r="C240" s="40" t="s">
        <v>165</v>
      </c>
      <c r="D240" s="9" t="s">
        <v>23</v>
      </c>
      <c r="E240" s="9" t="s">
        <v>166</v>
      </c>
      <c r="F240" s="54" t="s">
        <v>167</v>
      </c>
      <c r="G240" s="3" t="s">
        <v>26</v>
      </c>
    </row>
    <row r="241" spans="1:7" x14ac:dyDescent="0.3">
      <c r="A241" s="3">
        <v>240</v>
      </c>
      <c r="B241" s="3" t="s">
        <v>242</v>
      </c>
      <c r="C241" s="106" t="s">
        <v>103</v>
      </c>
      <c r="D241" s="9" t="s">
        <v>23</v>
      </c>
      <c r="E241" s="9" t="s">
        <v>104</v>
      </c>
      <c r="F241" s="54" t="s">
        <v>105</v>
      </c>
      <c r="G241" s="3" t="s">
        <v>26</v>
      </c>
    </row>
    <row r="242" spans="1:7" ht="28.8" x14ac:dyDescent="0.3">
      <c r="A242" s="3">
        <v>241</v>
      </c>
      <c r="B242" s="3" t="s">
        <v>242</v>
      </c>
      <c r="C242" s="40" t="s">
        <v>206</v>
      </c>
      <c r="D242" s="9" t="s">
        <v>44</v>
      </c>
      <c r="E242" s="9" t="s">
        <v>179</v>
      </c>
      <c r="F242" s="54" t="s">
        <v>180</v>
      </c>
      <c r="G242" s="3" t="s">
        <v>26</v>
      </c>
    </row>
    <row r="243" spans="1:7" x14ac:dyDescent="0.3">
      <c r="A243" s="3">
        <v>242</v>
      </c>
      <c r="B243" s="3" t="s">
        <v>242</v>
      </c>
      <c r="C243" s="40" t="s">
        <v>28</v>
      </c>
      <c r="D243" s="40" t="s">
        <v>29</v>
      </c>
      <c r="E243" s="9" t="s">
        <v>30</v>
      </c>
      <c r="F243" s="54" t="s">
        <v>31</v>
      </c>
      <c r="G243" s="3" t="s">
        <v>26</v>
      </c>
    </row>
  </sheetData>
  <autoFilter ref="B1:G243" xr:uid="{C1359646-C2F0-496E-A74A-2B1C19FF4758}">
    <sortState xmlns:xlrd2="http://schemas.microsoft.com/office/spreadsheetml/2017/richdata2" ref="B2:G243">
      <sortCondition ref="B1:B243"/>
    </sortState>
  </autoFilter>
  <mergeCells count="2">
    <mergeCell ref="J2:K2"/>
    <mergeCell ref="M2:N2"/>
  </mergeCells>
  <conditionalFormatting sqref="D2:D74 D112:D243">
    <cfRule type="cellIs" dxfId="500" priority="96" operator="equal">
      <formula>"Signature"</formula>
    </cfRule>
  </conditionalFormatting>
  <conditionalFormatting sqref="D2:D74">
    <cfRule type="cellIs" dxfId="499" priority="93" operator="equal">
      <formula>"Unknown"</formula>
    </cfRule>
  </conditionalFormatting>
  <conditionalFormatting sqref="D2:D243">
    <cfRule type="cellIs" dxfId="498" priority="8" operator="equal">
      <formula>"Normal"</formula>
    </cfRule>
    <cfRule type="cellIs" dxfId="497" priority="9" operator="equal">
      <formula>"Dangerous"</formula>
    </cfRule>
  </conditionalFormatting>
  <conditionalFormatting sqref="D78">
    <cfRule type="cellIs" dxfId="496" priority="82" operator="equal">
      <formula>"Unknown"</formula>
    </cfRule>
  </conditionalFormatting>
  <conditionalFormatting sqref="D84">
    <cfRule type="cellIs" dxfId="495" priority="69" operator="equal">
      <formula>"Unknown"</formula>
    </cfRule>
    <cfRule type="cellIs" dxfId="494" priority="68" operator="equal">
      <formula>"Signature"</formula>
    </cfRule>
  </conditionalFormatting>
  <conditionalFormatting sqref="D89">
    <cfRule type="cellIs" dxfId="493" priority="61" operator="equal">
      <formula>"Unknown"</formula>
    </cfRule>
    <cfRule type="cellIs" dxfId="492" priority="60" operator="equal">
      <formula>"Signature"</formula>
    </cfRule>
  </conditionalFormatting>
  <conditionalFormatting sqref="D91">
    <cfRule type="cellIs" dxfId="491" priority="50" operator="equal">
      <formula>"Signature"</formula>
    </cfRule>
    <cfRule type="cellIs" dxfId="490" priority="51" operator="equal">
      <formula>"Unknown"</formula>
    </cfRule>
  </conditionalFormatting>
  <conditionalFormatting sqref="D94:D97">
    <cfRule type="cellIs" dxfId="489" priority="25" operator="equal">
      <formula>"Signature"</formula>
    </cfRule>
  </conditionalFormatting>
  <conditionalFormatting sqref="D94:D100">
    <cfRule type="cellIs" dxfId="488" priority="22" operator="equal">
      <formula>"Unknown"</formula>
    </cfRule>
  </conditionalFormatting>
  <conditionalFormatting sqref="D100:D101">
    <cfRule type="cellIs" dxfId="487" priority="17" operator="equal">
      <formula>"Signature"</formula>
    </cfRule>
  </conditionalFormatting>
  <conditionalFormatting sqref="D102:D243">
    <cfRule type="cellIs" dxfId="486" priority="7" operator="equal">
      <formula>"Unknown"</formula>
    </cfRule>
  </conditionalFormatting>
  <conditionalFormatting sqref="D104">
    <cfRule type="cellIs" dxfId="485" priority="10" operator="equal">
      <formula>"Signature"</formula>
    </cfRule>
  </conditionalFormatting>
  <conditionalFormatting sqref="G2:G243">
    <cfRule type="cellIs" dxfId="484" priority="5" operator="equal">
      <formula>"N"</formula>
    </cfRule>
    <cfRule type="cellIs" dxfId="483" priority="6" operator="equal">
      <formula>"Y"</formula>
    </cfRule>
  </conditionalFormatting>
  <conditionalFormatting sqref="J4">
    <cfRule type="cellIs" dxfId="482" priority="90" operator="equal">
      <formula>"Signature"</formula>
    </cfRule>
  </conditionalFormatting>
  <conditionalFormatting sqref="J5">
    <cfRule type="cellIs" dxfId="481" priority="91" operator="equal">
      <formula>"Normal"</formula>
    </cfRule>
  </conditionalFormatting>
  <conditionalFormatting sqref="J6">
    <cfRule type="cellIs" dxfId="480" priority="89" operator="equal">
      <formula>"Dangerous"</formula>
    </cfRule>
  </conditionalFormatting>
  <conditionalFormatting sqref="J7">
    <cfRule type="cellIs" dxfId="479" priority="92" operator="equal">
      <formula>"Unknown"</formula>
    </cfRule>
  </conditionalFormatting>
  <conditionalFormatting sqref="M4">
    <cfRule type="cellIs" dxfId="478" priority="2" operator="equal">
      <formula>"N"</formula>
    </cfRule>
  </conditionalFormatting>
  <conditionalFormatting sqref="M5">
    <cfRule type="cellIs" dxfId="477" priority="1" operator="equal">
      <formula>"Y"</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42488-02AE-40D0-965A-0D99923B0462}">
  <dimension ref="A1:C50"/>
  <sheetViews>
    <sheetView workbookViewId="0"/>
  </sheetViews>
  <sheetFormatPr defaultColWidth="9.109375" defaultRowHeight="14.4" x14ac:dyDescent="0.3"/>
  <cols>
    <col min="1" max="1" width="9.109375" style="1"/>
    <col min="2" max="2" width="14.109375" style="1" bestFit="1" customWidth="1"/>
    <col min="3" max="3" width="57.6640625" style="1" bestFit="1" customWidth="1"/>
    <col min="4" max="4" width="9.109375" style="1" bestFit="1" customWidth="1"/>
    <col min="5" max="5" width="31.6640625" style="1" bestFit="1" customWidth="1"/>
    <col min="6" max="6" width="57.109375" style="1" bestFit="1" customWidth="1"/>
    <col min="7" max="7" width="9.109375" style="1"/>
    <col min="8" max="8" width="13.33203125" style="1" customWidth="1"/>
    <col min="9" max="9" width="14.44140625" style="1" customWidth="1"/>
    <col min="10" max="16384" width="9.109375" style="1"/>
  </cols>
  <sheetData>
    <row r="1" spans="1:3" x14ac:dyDescent="0.3">
      <c r="A1" s="89" t="s">
        <v>15</v>
      </c>
      <c r="B1" s="89" t="s">
        <v>16</v>
      </c>
      <c r="C1" s="104" t="s">
        <v>243</v>
      </c>
    </row>
    <row r="2" spans="1:3" x14ac:dyDescent="0.3">
      <c r="A2" s="3">
        <v>1</v>
      </c>
      <c r="B2" s="3" t="s">
        <v>7</v>
      </c>
      <c r="C2" s="16" t="s">
        <v>244</v>
      </c>
    </row>
    <row r="3" spans="1:3" x14ac:dyDescent="0.3">
      <c r="A3" s="3">
        <v>2</v>
      </c>
      <c r="B3" s="3" t="s">
        <v>7</v>
      </c>
      <c r="C3" s="16" t="s">
        <v>245</v>
      </c>
    </row>
    <row r="4" spans="1:3" x14ac:dyDescent="0.3">
      <c r="A4" s="3">
        <v>3</v>
      </c>
      <c r="B4" s="3" t="s">
        <v>7</v>
      </c>
      <c r="C4" s="16" t="s">
        <v>246</v>
      </c>
    </row>
    <row r="5" spans="1:3" x14ac:dyDescent="0.3">
      <c r="A5" s="3">
        <v>4</v>
      </c>
      <c r="B5" s="3" t="s">
        <v>7</v>
      </c>
      <c r="C5" s="16" t="s">
        <v>247</v>
      </c>
    </row>
    <row r="6" spans="1:3" x14ac:dyDescent="0.3">
      <c r="A6" s="3">
        <v>5</v>
      </c>
      <c r="B6" s="3" t="s">
        <v>7</v>
      </c>
      <c r="C6" s="16" t="s">
        <v>248</v>
      </c>
    </row>
    <row r="7" spans="1:3" x14ac:dyDescent="0.3">
      <c r="A7" s="3">
        <v>6</v>
      </c>
      <c r="B7" s="3" t="s">
        <v>7</v>
      </c>
      <c r="C7" s="16" t="s">
        <v>249</v>
      </c>
    </row>
    <row r="8" spans="1:3" x14ac:dyDescent="0.3">
      <c r="A8" s="3">
        <v>7</v>
      </c>
      <c r="B8" s="3" t="s">
        <v>7</v>
      </c>
      <c r="C8" s="16" t="s">
        <v>250</v>
      </c>
    </row>
    <row r="9" spans="1:3" x14ac:dyDescent="0.3">
      <c r="A9" s="3">
        <v>8</v>
      </c>
      <c r="B9" s="3" t="s">
        <v>7</v>
      </c>
      <c r="C9" s="16" t="s">
        <v>251</v>
      </c>
    </row>
    <row r="10" spans="1:3" x14ac:dyDescent="0.3">
      <c r="A10" s="3">
        <v>9</v>
      </c>
      <c r="B10" s="3" t="s">
        <v>7</v>
      </c>
      <c r="C10" s="16" t="s">
        <v>252</v>
      </c>
    </row>
    <row r="11" spans="1:3" x14ac:dyDescent="0.3">
      <c r="A11" s="3">
        <v>10</v>
      </c>
      <c r="B11" s="3" t="s">
        <v>7</v>
      </c>
      <c r="C11" s="16" t="s">
        <v>253</v>
      </c>
    </row>
    <row r="12" spans="1:3" x14ac:dyDescent="0.3">
      <c r="A12" s="3">
        <v>11</v>
      </c>
      <c r="B12" s="3" t="s">
        <v>7</v>
      </c>
      <c r="C12" s="16" t="s">
        <v>254</v>
      </c>
    </row>
    <row r="13" spans="1:3" x14ac:dyDescent="0.3">
      <c r="A13" s="3">
        <v>12</v>
      </c>
      <c r="B13" s="3" t="s">
        <v>7</v>
      </c>
      <c r="C13" s="16" t="s">
        <v>255</v>
      </c>
    </row>
    <row r="14" spans="1:3" x14ac:dyDescent="0.3">
      <c r="A14" s="3">
        <v>13</v>
      </c>
      <c r="B14" s="3" t="s">
        <v>7</v>
      </c>
      <c r="C14" s="16" t="s">
        <v>256</v>
      </c>
    </row>
    <row r="15" spans="1:3" x14ac:dyDescent="0.3">
      <c r="A15" s="3">
        <v>14</v>
      </c>
      <c r="B15" s="3" t="s">
        <v>7</v>
      </c>
      <c r="C15" s="16" t="s">
        <v>257</v>
      </c>
    </row>
    <row r="16" spans="1:3" x14ac:dyDescent="0.3">
      <c r="A16" s="3">
        <v>15</v>
      </c>
      <c r="B16" s="3" t="s">
        <v>7</v>
      </c>
      <c r="C16" s="16" t="s">
        <v>258</v>
      </c>
    </row>
    <row r="17" spans="1:3" x14ac:dyDescent="0.3">
      <c r="A17" s="3">
        <v>16</v>
      </c>
      <c r="B17" s="3" t="s">
        <v>7</v>
      </c>
      <c r="C17" s="16" t="s">
        <v>259</v>
      </c>
    </row>
    <row r="18" spans="1:3" x14ac:dyDescent="0.3">
      <c r="A18" s="3">
        <v>17</v>
      </c>
      <c r="B18" s="3" t="s">
        <v>7</v>
      </c>
      <c r="C18" s="16" t="s">
        <v>260</v>
      </c>
    </row>
    <row r="19" spans="1:3" x14ac:dyDescent="0.3">
      <c r="A19" s="3">
        <v>18</v>
      </c>
      <c r="B19" s="3" t="s">
        <v>7</v>
      </c>
      <c r="C19" s="16" t="s">
        <v>261</v>
      </c>
    </row>
    <row r="20" spans="1:3" x14ac:dyDescent="0.3">
      <c r="A20" s="3">
        <v>19</v>
      </c>
      <c r="B20" s="3" t="s">
        <v>7</v>
      </c>
      <c r="C20" s="16" t="s">
        <v>262</v>
      </c>
    </row>
    <row r="21" spans="1:3" x14ac:dyDescent="0.3">
      <c r="A21" s="3">
        <v>20</v>
      </c>
      <c r="B21" s="3" t="s">
        <v>7</v>
      </c>
      <c r="C21" s="16" t="s">
        <v>263</v>
      </c>
    </row>
    <row r="22" spans="1:3" x14ac:dyDescent="0.3">
      <c r="A22" s="3">
        <v>21</v>
      </c>
      <c r="B22" s="3" t="s">
        <v>7</v>
      </c>
      <c r="C22" s="16" t="s">
        <v>264</v>
      </c>
    </row>
    <row r="23" spans="1:3" x14ac:dyDescent="0.3">
      <c r="A23" s="3">
        <v>22</v>
      </c>
      <c r="B23" s="3" t="s">
        <v>7</v>
      </c>
      <c r="C23" s="16" t="s">
        <v>265</v>
      </c>
    </row>
    <row r="24" spans="1:3" x14ac:dyDescent="0.3">
      <c r="A24" s="3">
        <v>23</v>
      </c>
      <c r="B24" s="3" t="s">
        <v>7</v>
      </c>
      <c r="C24" s="16" t="s">
        <v>266</v>
      </c>
    </row>
    <row r="25" spans="1:3" x14ac:dyDescent="0.3">
      <c r="A25" s="3">
        <v>24</v>
      </c>
      <c r="B25" s="3" t="s">
        <v>8</v>
      </c>
      <c r="C25" s="53" t="s">
        <v>267</v>
      </c>
    </row>
    <row r="26" spans="1:3" x14ac:dyDescent="0.3">
      <c r="A26" s="3">
        <v>25</v>
      </c>
      <c r="B26" s="3" t="s">
        <v>8</v>
      </c>
      <c r="C26" s="16" t="s">
        <v>245</v>
      </c>
    </row>
    <row r="27" spans="1:3" x14ac:dyDescent="0.3">
      <c r="A27" s="3">
        <v>26</v>
      </c>
      <c r="B27" s="3" t="s">
        <v>8</v>
      </c>
      <c r="C27" s="16" t="s">
        <v>268</v>
      </c>
    </row>
    <row r="28" spans="1:3" x14ac:dyDescent="0.3">
      <c r="A28" s="3">
        <v>27</v>
      </c>
      <c r="B28" s="3" t="s">
        <v>8</v>
      </c>
      <c r="C28" s="16" t="s">
        <v>269</v>
      </c>
    </row>
    <row r="29" spans="1:3" x14ac:dyDescent="0.3">
      <c r="A29" s="3">
        <v>28</v>
      </c>
      <c r="B29" s="3" t="s">
        <v>8</v>
      </c>
      <c r="C29" s="16" t="s">
        <v>270</v>
      </c>
    </row>
    <row r="30" spans="1:3" x14ac:dyDescent="0.3">
      <c r="A30" s="3">
        <v>29</v>
      </c>
      <c r="B30" s="3" t="s">
        <v>8</v>
      </c>
      <c r="C30" s="16" t="s">
        <v>247</v>
      </c>
    </row>
    <row r="31" spans="1:3" x14ac:dyDescent="0.3">
      <c r="A31" s="3">
        <v>30</v>
      </c>
      <c r="B31" s="3" t="s">
        <v>8</v>
      </c>
      <c r="C31" s="16" t="s">
        <v>271</v>
      </c>
    </row>
    <row r="32" spans="1:3" x14ac:dyDescent="0.3">
      <c r="A32" s="3">
        <v>31</v>
      </c>
      <c r="B32" s="3" t="s">
        <v>8</v>
      </c>
      <c r="C32" s="53" t="s">
        <v>272</v>
      </c>
    </row>
    <row r="33" spans="1:3" x14ac:dyDescent="0.3">
      <c r="A33" s="3">
        <v>32</v>
      </c>
      <c r="B33" s="3" t="s">
        <v>8</v>
      </c>
      <c r="C33" s="16" t="s">
        <v>273</v>
      </c>
    </row>
    <row r="34" spans="1:3" x14ac:dyDescent="0.3">
      <c r="A34" s="3">
        <v>33</v>
      </c>
      <c r="B34" s="3" t="s">
        <v>8</v>
      </c>
      <c r="C34" s="16" t="s">
        <v>251</v>
      </c>
    </row>
    <row r="35" spans="1:3" x14ac:dyDescent="0.3">
      <c r="A35" s="3">
        <v>34</v>
      </c>
      <c r="B35" s="3" t="s">
        <v>8</v>
      </c>
      <c r="C35" s="47" t="s">
        <v>252</v>
      </c>
    </row>
    <row r="36" spans="1:3" x14ac:dyDescent="0.3">
      <c r="A36" s="3">
        <v>35</v>
      </c>
      <c r="B36" s="3" t="s">
        <v>8</v>
      </c>
      <c r="C36" s="16" t="s">
        <v>254</v>
      </c>
    </row>
    <row r="37" spans="1:3" x14ac:dyDescent="0.3">
      <c r="A37" s="3">
        <v>36</v>
      </c>
      <c r="B37" s="3" t="s">
        <v>8</v>
      </c>
      <c r="C37" s="16" t="s">
        <v>274</v>
      </c>
    </row>
    <row r="38" spans="1:3" x14ac:dyDescent="0.3">
      <c r="A38" s="3">
        <v>37</v>
      </c>
      <c r="B38" s="3" t="s">
        <v>8</v>
      </c>
      <c r="C38" s="16" t="s">
        <v>275</v>
      </c>
    </row>
    <row r="39" spans="1:3" x14ac:dyDescent="0.3">
      <c r="A39" s="3">
        <v>38</v>
      </c>
      <c r="B39" s="3" t="s">
        <v>8</v>
      </c>
      <c r="C39" s="53" t="s">
        <v>276</v>
      </c>
    </row>
    <row r="40" spans="1:3" x14ac:dyDescent="0.3">
      <c r="A40" s="3">
        <v>39</v>
      </c>
      <c r="B40" s="3" t="s">
        <v>8</v>
      </c>
      <c r="C40" s="16" t="s">
        <v>277</v>
      </c>
    </row>
    <row r="41" spans="1:3" x14ac:dyDescent="0.3">
      <c r="A41" s="3">
        <v>40</v>
      </c>
      <c r="B41" s="3" t="s">
        <v>8</v>
      </c>
      <c r="C41" s="16" t="s">
        <v>278</v>
      </c>
    </row>
    <row r="42" spans="1:3" x14ac:dyDescent="0.3">
      <c r="A42" s="3">
        <v>41</v>
      </c>
      <c r="B42" s="3" t="s">
        <v>8</v>
      </c>
      <c r="C42" s="16" t="s">
        <v>279</v>
      </c>
    </row>
    <row r="43" spans="1:3" x14ac:dyDescent="0.3">
      <c r="A43" s="3">
        <v>42</v>
      </c>
      <c r="B43" s="3" t="s">
        <v>8</v>
      </c>
      <c r="C43" s="47" t="s">
        <v>280</v>
      </c>
    </row>
    <row r="44" spans="1:3" x14ac:dyDescent="0.3">
      <c r="A44" s="3">
        <v>43</v>
      </c>
      <c r="B44" s="78" t="s">
        <v>8</v>
      </c>
      <c r="C44" s="16" t="s">
        <v>281</v>
      </c>
    </row>
    <row r="45" spans="1:3" x14ac:dyDescent="0.3">
      <c r="A45" s="3">
        <v>44</v>
      </c>
      <c r="B45" s="78" t="s">
        <v>8</v>
      </c>
      <c r="C45" s="16" t="s">
        <v>282</v>
      </c>
    </row>
    <row r="46" spans="1:3" x14ac:dyDescent="0.3">
      <c r="A46" s="3">
        <v>45</v>
      </c>
      <c r="B46" s="3" t="s">
        <v>8</v>
      </c>
      <c r="C46" s="53" t="s">
        <v>283</v>
      </c>
    </row>
    <row r="47" spans="1:3" x14ac:dyDescent="0.3">
      <c r="A47" s="3">
        <v>46</v>
      </c>
      <c r="B47" s="3" t="s">
        <v>8</v>
      </c>
      <c r="C47" s="16" t="s">
        <v>284</v>
      </c>
    </row>
    <row r="48" spans="1:3" x14ac:dyDescent="0.3">
      <c r="A48" s="3">
        <v>47</v>
      </c>
      <c r="B48" s="3" t="s">
        <v>8</v>
      </c>
      <c r="C48" s="47" t="s">
        <v>285</v>
      </c>
    </row>
    <row r="49" spans="1:3" x14ac:dyDescent="0.3">
      <c r="A49" s="3">
        <v>48</v>
      </c>
      <c r="B49" s="3" t="s">
        <v>8</v>
      </c>
      <c r="C49" s="16" t="s">
        <v>286</v>
      </c>
    </row>
    <row r="50" spans="1:3" x14ac:dyDescent="0.3">
      <c r="A50" s="3">
        <v>49</v>
      </c>
      <c r="B50" s="3" t="s">
        <v>8</v>
      </c>
      <c r="C50" s="16" t="s">
        <v>287</v>
      </c>
    </row>
  </sheetData>
  <autoFilter ref="B1:C50" xr:uid="{09C75CB3-7624-4577-8C1F-F205B7996D48}"/>
  <conditionalFormatting sqref="D2:D206">
    <cfRule type="cellIs" dxfId="476" priority="1" operator="equal">
      <formula>"Unknown"</formula>
    </cfRule>
    <cfRule type="cellIs" dxfId="475" priority="2" operator="equal">
      <formula>"Dangerous"</formula>
    </cfRule>
    <cfRule type="cellIs" dxfId="474" priority="3" operator="equal">
      <formula>"Normal"</formula>
    </cfRule>
    <cfRule type="cellIs" dxfId="473" priority="4" operator="equal">
      <formula>"Signature"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54527-0880-4656-B7CA-683B4B700C96}">
  <dimension ref="A1:H24"/>
  <sheetViews>
    <sheetView workbookViewId="0">
      <selection activeCell="I6" sqref="I6"/>
    </sheetView>
  </sheetViews>
  <sheetFormatPr defaultColWidth="9.109375" defaultRowHeight="14.4" x14ac:dyDescent="0.3"/>
  <cols>
    <col min="1" max="1" width="9.109375" style="1"/>
    <col min="2" max="2" width="14.109375" style="1" bestFit="1" customWidth="1"/>
    <col min="3" max="3" width="57.6640625" style="1" bestFit="1" customWidth="1"/>
    <col min="4" max="4" width="9.109375" style="1" bestFit="1" customWidth="1"/>
    <col min="5" max="5" width="31.6640625" style="1" bestFit="1" customWidth="1"/>
    <col min="6" max="6" width="9.88671875" style="1" customWidth="1"/>
    <col min="7" max="7" width="9.109375" style="1"/>
    <col min="8" max="8" width="33.5546875" style="1" customWidth="1"/>
    <col min="9" max="9" width="14.44140625" style="1" customWidth="1"/>
    <col min="10" max="16384" width="9.109375" style="1"/>
  </cols>
  <sheetData>
    <row r="1" spans="1:8" x14ac:dyDescent="0.3">
      <c r="A1" s="89" t="s">
        <v>15</v>
      </c>
      <c r="B1" s="110" t="s">
        <v>16</v>
      </c>
      <c r="C1" s="42" t="s">
        <v>288</v>
      </c>
      <c r="D1" s="42" t="s">
        <v>289</v>
      </c>
      <c r="E1" s="42" t="s">
        <v>20</v>
      </c>
    </row>
    <row r="2" spans="1:8" ht="100.8" x14ac:dyDescent="0.3">
      <c r="A2" s="3">
        <v>1</v>
      </c>
      <c r="B2" s="78" t="s">
        <v>7</v>
      </c>
      <c r="C2" s="9" t="s">
        <v>290</v>
      </c>
      <c r="D2" s="9" t="s">
        <v>291</v>
      </c>
      <c r="E2" s="34" t="s">
        <v>292</v>
      </c>
      <c r="G2" s="147" t="s">
        <v>293</v>
      </c>
      <c r="H2" s="147"/>
    </row>
    <row r="3" spans="1:8" ht="72" x14ac:dyDescent="0.3">
      <c r="A3" s="3">
        <v>2</v>
      </c>
      <c r="B3" s="78" t="s">
        <v>7</v>
      </c>
      <c r="C3" s="9" t="s">
        <v>294</v>
      </c>
      <c r="D3" s="9" t="s">
        <v>291</v>
      </c>
      <c r="E3" s="34" t="s">
        <v>295</v>
      </c>
      <c r="G3" s="18" t="s">
        <v>18</v>
      </c>
      <c r="H3" s="18" t="s">
        <v>32</v>
      </c>
    </row>
    <row r="4" spans="1:8" ht="28.8" x14ac:dyDescent="0.3">
      <c r="A4" s="3">
        <v>3</v>
      </c>
      <c r="B4" s="78" t="s">
        <v>7</v>
      </c>
      <c r="C4" s="9" t="s">
        <v>296</v>
      </c>
      <c r="D4" s="9" t="s">
        <v>19</v>
      </c>
      <c r="E4" s="34" t="s">
        <v>297</v>
      </c>
      <c r="G4" s="3" t="s">
        <v>19</v>
      </c>
      <c r="H4" s="3">
        <f>COUNTIF(D2:D24,"Info")</f>
        <v>8</v>
      </c>
    </row>
    <row r="5" spans="1:8" ht="100.8" x14ac:dyDescent="0.3">
      <c r="A5" s="3">
        <v>4</v>
      </c>
      <c r="B5" s="78" t="s">
        <v>8</v>
      </c>
      <c r="C5" s="9" t="s">
        <v>290</v>
      </c>
      <c r="D5" s="9" t="s">
        <v>291</v>
      </c>
      <c r="E5" s="34" t="s">
        <v>292</v>
      </c>
      <c r="G5" s="3" t="s">
        <v>291</v>
      </c>
      <c r="H5" s="3">
        <f>COUNTIF(D2:D24,"Warning")</f>
        <v>9</v>
      </c>
    </row>
    <row r="6" spans="1:8" ht="43.2" x14ac:dyDescent="0.3">
      <c r="A6" s="3">
        <v>5</v>
      </c>
      <c r="B6" s="78" t="s">
        <v>8</v>
      </c>
      <c r="C6" s="9" t="s">
        <v>298</v>
      </c>
      <c r="D6" s="9" t="s">
        <v>299</v>
      </c>
      <c r="E6" s="34" t="s">
        <v>300</v>
      </c>
      <c r="G6" s="9" t="s">
        <v>299</v>
      </c>
      <c r="H6" s="3">
        <f>COUNTIF(D2:D24,"High")</f>
        <v>6</v>
      </c>
    </row>
    <row r="7" spans="1:8" ht="28.8" x14ac:dyDescent="0.3">
      <c r="A7" s="3">
        <v>6</v>
      </c>
      <c r="B7" s="78" t="s">
        <v>8</v>
      </c>
      <c r="C7" s="9" t="s">
        <v>296</v>
      </c>
      <c r="D7" s="9" t="s">
        <v>19</v>
      </c>
      <c r="E7" s="34" t="s">
        <v>297</v>
      </c>
      <c r="G7" s="43" t="s">
        <v>45</v>
      </c>
      <c r="H7" s="9">
        <f>SUM(H4:H6)</f>
        <v>23</v>
      </c>
    </row>
    <row r="8" spans="1:8" ht="43.2" x14ac:dyDescent="0.3">
      <c r="A8" s="3">
        <v>7</v>
      </c>
      <c r="B8" s="78" t="s">
        <v>106</v>
      </c>
      <c r="C8" s="9" t="s">
        <v>298</v>
      </c>
      <c r="D8" s="9" t="s">
        <v>299</v>
      </c>
      <c r="E8" s="34" t="s">
        <v>300</v>
      </c>
    </row>
    <row r="9" spans="1:8" ht="28.8" x14ac:dyDescent="0.3">
      <c r="A9" s="3">
        <v>8</v>
      </c>
      <c r="B9" s="78" t="s">
        <v>106</v>
      </c>
      <c r="C9" s="9" t="s">
        <v>296</v>
      </c>
      <c r="D9" s="9" t="s">
        <v>19</v>
      </c>
      <c r="E9" s="34" t="s">
        <v>297</v>
      </c>
    </row>
    <row r="10" spans="1:8" ht="100.8" x14ac:dyDescent="0.3">
      <c r="A10" s="3">
        <v>9</v>
      </c>
      <c r="B10" s="78" t="s">
        <v>163</v>
      </c>
      <c r="C10" s="9" t="s">
        <v>290</v>
      </c>
      <c r="D10" s="9" t="s">
        <v>291</v>
      </c>
      <c r="E10" s="34" t="s">
        <v>292</v>
      </c>
    </row>
    <row r="11" spans="1:8" ht="43.2" x14ac:dyDescent="0.3">
      <c r="A11" s="3">
        <v>10</v>
      </c>
      <c r="B11" s="78" t="s">
        <v>163</v>
      </c>
      <c r="C11" s="9" t="s">
        <v>298</v>
      </c>
      <c r="D11" s="9" t="s">
        <v>299</v>
      </c>
      <c r="E11" s="34" t="s">
        <v>300</v>
      </c>
    </row>
    <row r="12" spans="1:8" ht="28.8" x14ac:dyDescent="0.3">
      <c r="A12" s="3">
        <v>11</v>
      </c>
      <c r="B12" s="78" t="s">
        <v>163</v>
      </c>
      <c r="C12" s="9" t="s">
        <v>296</v>
      </c>
      <c r="D12" s="9" t="s">
        <v>19</v>
      </c>
      <c r="E12" s="34" t="s">
        <v>297</v>
      </c>
    </row>
    <row r="13" spans="1:8" ht="100.8" x14ac:dyDescent="0.3">
      <c r="A13" s="3">
        <v>12</v>
      </c>
      <c r="B13" s="78" t="s">
        <v>11</v>
      </c>
      <c r="C13" s="9" t="s">
        <v>290</v>
      </c>
      <c r="D13" s="9" t="s">
        <v>291</v>
      </c>
      <c r="E13" s="34" t="s">
        <v>292</v>
      </c>
    </row>
    <row r="14" spans="1:8" ht="43.2" x14ac:dyDescent="0.3">
      <c r="A14" s="3">
        <v>13</v>
      </c>
      <c r="B14" s="78" t="s">
        <v>11</v>
      </c>
      <c r="C14" s="9" t="s">
        <v>298</v>
      </c>
      <c r="D14" s="9" t="s">
        <v>299</v>
      </c>
      <c r="E14" s="34" t="s">
        <v>300</v>
      </c>
    </row>
    <row r="15" spans="1:8" ht="28.8" x14ac:dyDescent="0.3">
      <c r="A15" s="3">
        <v>14</v>
      </c>
      <c r="B15" s="78" t="s">
        <v>11</v>
      </c>
      <c r="C15" s="9" t="s">
        <v>296</v>
      </c>
      <c r="D15" s="9" t="s">
        <v>19</v>
      </c>
      <c r="E15" s="34" t="s">
        <v>297</v>
      </c>
    </row>
    <row r="16" spans="1:8" ht="100.8" x14ac:dyDescent="0.3">
      <c r="A16" s="3">
        <v>15</v>
      </c>
      <c r="B16" s="78" t="s">
        <v>12</v>
      </c>
      <c r="C16" s="9" t="s">
        <v>290</v>
      </c>
      <c r="D16" s="9" t="s">
        <v>291</v>
      </c>
      <c r="E16" s="34" t="s">
        <v>292</v>
      </c>
    </row>
    <row r="17" spans="1:5" ht="43.2" x14ac:dyDescent="0.3">
      <c r="A17" s="3">
        <v>16</v>
      </c>
      <c r="B17" s="78" t="s">
        <v>12</v>
      </c>
      <c r="C17" s="9" t="s">
        <v>298</v>
      </c>
      <c r="D17" s="9" t="s">
        <v>299</v>
      </c>
      <c r="E17" s="34" t="s">
        <v>300</v>
      </c>
    </row>
    <row r="18" spans="1:5" ht="28.8" x14ac:dyDescent="0.3">
      <c r="A18" s="3">
        <v>17</v>
      </c>
      <c r="B18" s="78" t="s">
        <v>12</v>
      </c>
      <c r="C18" s="9" t="s">
        <v>296</v>
      </c>
      <c r="D18" s="9" t="s">
        <v>19</v>
      </c>
      <c r="E18" s="34" t="s">
        <v>297</v>
      </c>
    </row>
    <row r="19" spans="1:5" ht="100.8" x14ac:dyDescent="0.3">
      <c r="A19" s="3">
        <v>18</v>
      </c>
      <c r="B19" s="78" t="s">
        <v>226</v>
      </c>
      <c r="C19" s="9" t="s">
        <v>290</v>
      </c>
      <c r="D19" s="9" t="s">
        <v>291</v>
      </c>
      <c r="E19" s="34" t="s">
        <v>292</v>
      </c>
    </row>
    <row r="20" spans="1:5" ht="43.2" x14ac:dyDescent="0.3">
      <c r="A20" s="3">
        <v>19</v>
      </c>
      <c r="B20" s="78" t="s">
        <v>226</v>
      </c>
      <c r="C20" s="9" t="s">
        <v>298</v>
      </c>
      <c r="D20" s="9" t="s">
        <v>299</v>
      </c>
      <c r="E20" s="34" t="s">
        <v>300</v>
      </c>
    </row>
    <row r="21" spans="1:5" ht="28.8" x14ac:dyDescent="0.3">
      <c r="A21" s="3">
        <v>20</v>
      </c>
      <c r="B21" s="78" t="s">
        <v>226</v>
      </c>
      <c r="C21" s="9" t="s">
        <v>296</v>
      </c>
      <c r="D21" s="9" t="s">
        <v>19</v>
      </c>
      <c r="E21" s="34" t="s">
        <v>297</v>
      </c>
    </row>
    <row r="22" spans="1:5" ht="100.8" x14ac:dyDescent="0.3">
      <c r="A22" s="3">
        <v>21</v>
      </c>
      <c r="B22" s="78" t="s">
        <v>242</v>
      </c>
      <c r="C22" s="9" t="s">
        <v>290</v>
      </c>
      <c r="D22" s="9" t="s">
        <v>291</v>
      </c>
      <c r="E22" s="34" t="s">
        <v>292</v>
      </c>
    </row>
    <row r="23" spans="1:5" ht="72" x14ac:dyDescent="0.3">
      <c r="A23" s="3">
        <v>22</v>
      </c>
      <c r="B23" s="78" t="s">
        <v>242</v>
      </c>
      <c r="C23" s="9" t="s">
        <v>294</v>
      </c>
      <c r="D23" s="9" t="s">
        <v>291</v>
      </c>
      <c r="E23" s="34" t="s">
        <v>295</v>
      </c>
    </row>
    <row r="24" spans="1:5" ht="28.8" x14ac:dyDescent="0.3">
      <c r="A24" s="3">
        <v>23</v>
      </c>
      <c r="B24" s="78" t="s">
        <v>242</v>
      </c>
      <c r="C24" s="9" t="s">
        <v>296</v>
      </c>
      <c r="D24" s="9" t="s">
        <v>19</v>
      </c>
      <c r="E24" s="68" t="s">
        <v>297</v>
      </c>
    </row>
  </sheetData>
  <autoFilter ref="B1:E1" xr:uid="{94854527-0880-4656-B7CA-683B4B700C96}"/>
  <mergeCells count="1">
    <mergeCell ref="G2:H2"/>
  </mergeCells>
  <conditionalFormatting sqref="D2:D24">
    <cfRule type="cellIs" dxfId="472" priority="1" operator="equal">
      <formula>"High"</formula>
    </cfRule>
    <cfRule type="cellIs" dxfId="471" priority="2" operator="equal">
      <formula>"Warning"</formula>
    </cfRule>
    <cfRule type="cellIs" dxfId="470" priority="3" operator="equal">
      <formula>"Info"</formula>
    </cfRule>
  </conditionalFormatting>
  <conditionalFormatting sqref="G4">
    <cfRule type="cellIs" dxfId="469" priority="6" operator="equal">
      <formula>"Info"</formula>
    </cfRule>
  </conditionalFormatting>
  <conditionalFormatting sqref="G5">
    <cfRule type="cellIs" dxfId="468" priority="5" operator="equal">
      <formula>"Warning"</formula>
    </cfRule>
  </conditionalFormatting>
  <conditionalFormatting sqref="G6">
    <cfRule type="cellIs" dxfId="467" priority="4" operator="equal">
      <formula>"High"</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A6E63-EDDF-4497-AD38-093CC2FBE2CB}">
  <dimension ref="A1:H367"/>
  <sheetViews>
    <sheetView topLeftCell="A41" workbookViewId="0">
      <selection activeCell="F31" sqref="F31"/>
    </sheetView>
  </sheetViews>
  <sheetFormatPr defaultColWidth="9.109375" defaultRowHeight="14.4" x14ac:dyDescent="0.3"/>
  <cols>
    <col min="1" max="1" width="9.109375" style="1"/>
    <col min="2" max="2" width="14.109375" style="1" bestFit="1" customWidth="1"/>
    <col min="3" max="3" width="57.6640625" style="1" bestFit="1" customWidth="1"/>
    <col min="4" max="4" width="10.5546875" style="1" bestFit="1" customWidth="1"/>
    <col min="5" max="5" width="9.33203125" style="1" customWidth="1"/>
    <col min="6" max="6" width="9.109375" style="1"/>
    <col min="7" max="7" width="13.33203125" style="1" customWidth="1"/>
    <col min="8" max="8" width="14.44140625" style="1" customWidth="1"/>
    <col min="9" max="16384" width="9.109375" style="1"/>
  </cols>
  <sheetData>
    <row r="1" spans="1:8" x14ac:dyDescent="0.3">
      <c r="A1" s="42" t="s">
        <v>15</v>
      </c>
      <c r="B1" s="42" t="s">
        <v>16</v>
      </c>
      <c r="C1" s="11" t="s">
        <v>301</v>
      </c>
      <c r="D1" s="11" t="s">
        <v>289</v>
      </c>
    </row>
    <row r="2" spans="1:8" ht="28.8" x14ac:dyDescent="0.3">
      <c r="A2" s="3">
        <v>1</v>
      </c>
      <c r="B2" s="3" t="s">
        <v>7</v>
      </c>
      <c r="C2" s="16" t="s">
        <v>302</v>
      </c>
      <c r="D2" s="9" t="s">
        <v>19</v>
      </c>
    </row>
    <row r="3" spans="1:8" x14ac:dyDescent="0.3">
      <c r="A3" s="3">
        <v>2</v>
      </c>
      <c r="B3" s="3" t="s">
        <v>7</v>
      </c>
      <c r="C3" s="36" t="s">
        <v>303</v>
      </c>
      <c r="D3" s="33" t="s">
        <v>291</v>
      </c>
      <c r="G3" s="147" t="s">
        <v>304</v>
      </c>
      <c r="H3" s="147"/>
    </row>
    <row r="4" spans="1:8" ht="43.2" x14ac:dyDescent="0.3">
      <c r="A4" s="3">
        <v>3</v>
      </c>
      <c r="B4" s="3" t="s">
        <v>7</v>
      </c>
      <c r="C4" s="16" t="s">
        <v>305</v>
      </c>
      <c r="D4" s="9" t="s">
        <v>291</v>
      </c>
      <c r="G4" s="41" t="s">
        <v>18</v>
      </c>
      <c r="H4" s="18" t="s">
        <v>32</v>
      </c>
    </row>
    <row r="5" spans="1:8" ht="28.8" x14ac:dyDescent="0.3">
      <c r="A5" s="3">
        <v>4</v>
      </c>
      <c r="B5" s="3" t="s">
        <v>7</v>
      </c>
      <c r="C5" s="16" t="s">
        <v>306</v>
      </c>
      <c r="D5" s="9" t="s">
        <v>291</v>
      </c>
      <c r="G5" s="9" t="s">
        <v>307</v>
      </c>
      <c r="H5" s="105">
        <f>COUNTIF(D:D,"Secure")</f>
        <v>6</v>
      </c>
    </row>
    <row r="6" spans="1:8" x14ac:dyDescent="0.3">
      <c r="A6" s="3">
        <v>5</v>
      </c>
      <c r="B6" s="3" t="s">
        <v>7</v>
      </c>
      <c r="C6" s="16" t="s">
        <v>308</v>
      </c>
      <c r="D6" s="9" t="s">
        <v>291</v>
      </c>
      <c r="G6" s="75" t="s">
        <v>19</v>
      </c>
      <c r="H6" s="3">
        <f>COUNTIF(D:D,"Info")</f>
        <v>12</v>
      </c>
    </row>
    <row r="7" spans="1:8" ht="29.25" customHeight="1" x14ac:dyDescent="0.3">
      <c r="A7" s="3">
        <v>6</v>
      </c>
      <c r="B7" s="3" t="s">
        <v>7</v>
      </c>
      <c r="C7" s="16" t="s">
        <v>309</v>
      </c>
      <c r="D7" s="9" t="s">
        <v>291</v>
      </c>
      <c r="G7" s="3" t="s">
        <v>291</v>
      </c>
      <c r="H7" s="3">
        <f>COUNTIF(D:D,"Warning")</f>
        <v>50</v>
      </c>
    </row>
    <row r="8" spans="1:8" x14ac:dyDescent="0.3">
      <c r="A8" s="3">
        <v>7</v>
      </c>
      <c r="B8" s="3" t="s">
        <v>7</v>
      </c>
      <c r="C8" s="16" t="s">
        <v>310</v>
      </c>
      <c r="D8" s="9" t="s">
        <v>291</v>
      </c>
      <c r="G8" s="9" t="s">
        <v>299</v>
      </c>
      <c r="H8" s="3">
        <f>COUNTIF(D:D,"High")</f>
        <v>9</v>
      </c>
    </row>
    <row r="9" spans="1:8" x14ac:dyDescent="0.3">
      <c r="A9" s="3">
        <v>8</v>
      </c>
      <c r="B9" s="3" t="s">
        <v>7</v>
      </c>
      <c r="C9" s="16" t="s">
        <v>311</v>
      </c>
      <c r="D9" s="9" t="s">
        <v>307</v>
      </c>
      <c r="G9" s="43" t="s">
        <v>45</v>
      </c>
      <c r="H9" s="9">
        <f>SUM(H5:H8)</f>
        <v>77</v>
      </c>
    </row>
    <row r="10" spans="1:8" ht="28.8" x14ac:dyDescent="0.3">
      <c r="A10" s="3">
        <v>9</v>
      </c>
      <c r="B10" s="3" t="s">
        <v>8</v>
      </c>
      <c r="C10" s="16" t="s">
        <v>312</v>
      </c>
      <c r="D10" s="9" t="s">
        <v>19</v>
      </c>
    </row>
    <row r="11" spans="1:8" ht="28.8" x14ac:dyDescent="0.3">
      <c r="A11" s="3">
        <v>10</v>
      </c>
      <c r="B11" s="3" t="s">
        <v>8</v>
      </c>
      <c r="C11" s="46" t="s">
        <v>313</v>
      </c>
      <c r="D11" s="33" t="s">
        <v>291</v>
      </c>
    </row>
    <row r="12" spans="1:8" x14ac:dyDescent="0.3">
      <c r="A12" s="3">
        <v>11</v>
      </c>
      <c r="B12" s="3" t="s">
        <v>8</v>
      </c>
      <c r="C12" s="16" t="s">
        <v>308</v>
      </c>
      <c r="D12" s="33" t="s">
        <v>291</v>
      </c>
    </row>
    <row r="13" spans="1:8" ht="43.2" x14ac:dyDescent="0.3">
      <c r="A13" s="3">
        <v>12</v>
      </c>
      <c r="B13" s="3" t="s">
        <v>8</v>
      </c>
      <c r="C13" s="16" t="s">
        <v>305</v>
      </c>
      <c r="D13" s="33" t="s">
        <v>291</v>
      </c>
    </row>
    <row r="14" spans="1:8" x14ac:dyDescent="0.3">
      <c r="A14" s="3">
        <v>13</v>
      </c>
      <c r="B14" s="3" t="s">
        <v>8</v>
      </c>
      <c r="C14" s="16" t="s">
        <v>303</v>
      </c>
      <c r="D14" s="33" t="s">
        <v>291</v>
      </c>
    </row>
    <row r="15" spans="1:8" x14ac:dyDescent="0.3">
      <c r="A15" s="3">
        <v>14</v>
      </c>
      <c r="B15" s="3" t="s">
        <v>8</v>
      </c>
      <c r="C15" s="16" t="s">
        <v>310</v>
      </c>
      <c r="D15" s="33" t="s">
        <v>291</v>
      </c>
    </row>
    <row r="16" spans="1:8" ht="28.8" x14ac:dyDescent="0.3">
      <c r="A16" s="3">
        <v>15</v>
      </c>
      <c r="B16" s="3" t="s">
        <v>8</v>
      </c>
      <c r="C16" s="16" t="s">
        <v>314</v>
      </c>
      <c r="D16" s="33" t="s">
        <v>291</v>
      </c>
    </row>
    <row r="17" spans="1:4" ht="28.8" x14ac:dyDescent="0.3">
      <c r="A17" s="3">
        <v>16</v>
      </c>
      <c r="B17" s="3" t="s">
        <v>8</v>
      </c>
      <c r="C17" s="47" t="s">
        <v>315</v>
      </c>
      <c r="D17" s="33" t="s">
        <v>19</v>
      </c>
    </row>
    <row r="18" spans="1:4" x14ac:dyDescent="0.3">
      <c r="A18" s="3">
        <v>17</v>
      </c>
      <c r="B18" s="3" t="s">
        <v>8</v>
      </c>
      <c r="C18" s="34" t="s">
        <v>316</v>
      </c>
      <c r="D18" s="9" t="s">
        <v>307</v>
      </c>
    </row>
    <row r="19" spans="1:4" ht="28.8" x14ac:dyDescent="0.3">
      <c r="A19" s="3">
        <v>18</v>
      </c>
      <c r="B19" s="3" t="s">
        <v>106</v>
      </c>
      <c r="C19" s="16" t="s">
        <v>312</v>
      </c>
      <c r="D19" s="9" t="s">
        <v>19</v>
      </c>
    </row>
    <row r="20" spans="1:4" x14ac:dyDescent="0.3">
      <c r="A20" s="3">
        <v>19</v>
      </c>
      <c r="B20" s="3" t="s">
        <v>106</v>
      </c>
      <c r="C20" s="46" t="s">
        <v>303</v>
      </c>
      <c r="D20" s="33" t="s">
        <v>291</v>
      </c>
    </row>
    <row r="21" spans="1:4" ht="28.8" x14ac:dyDescent="0.3">
      <c r="A21" s="3">
        <v>20</v>
      </c>
      <c r="B21" s="3" t="s">
        <v>106</v>
      </c>
      <c r="C21" s="16" t="s">
        <v>313</v>
      </c>
      <c r="D21" s="33" t="s">
        <v>291</v>
      </c>
    </row>
    <row r="22" spans="1:4" ht="57.75" customHeight="1" x14ac:dyDescent="0.3">
      <c r="A22" s="3">
        <v>21</v>
      </c>
      <c r="B22" s="3" t="s">
        <v>106</v>
      </c>
      <c r="C22" s="16" t="s">
        <v>317</v>
      </c>
      <c r="D22" s="33" t="s">
        <v>291</v>
      </c>
    </row>
    <row r="23" spans="1:4" x14ac:dyDescent="0.3">
      <c r="A23" s="3">
        <v>22</v>
      </c>
      <c r="B23" s="3" t="s">
        <v>106</v>
      </c>
      <c r="C23" s="16" t="s">
        <v>310</v>
      </c>
      <c r="D23" s="33" t="s">
        <v>291</v>
      </c>
    </row>
    <row r="24" spans="1:4" x14ac:dyDescent="0.3">
      <c r="A24" s="3">
        <v>23</v>
      </c>
      <c r="B24" s="3" t="s">
        <v>106</v>
      </c>
      <c r="C24" s="54" t="s">
        <v>308</v>
      </c>
      <c r="D24" s="9" t="s">
        <v>291</v>
      </c>
    </row>
    <row r="25" spans="1:4" ht="28.8" x14ac:dyDescent="0.3">
      <c r="A25" s="3">
        <v>24</v>
      </c>
      <c r="B25" s="3" t="s">
        <v>163</v>
      </c>
      <c r="C25" s="16" t="s">
        <v>312</v>
      </c>
      <c r="D25" s="9" t="s">
        <v>19</v>
      </c>
    </row>
    <row r="26" spans="1:4" ht="43.2" x14ac:dyDescent="0.3">
      <c r="A26" s="3">
        <v>25</v>
      </c>
      <c r="B26" s="3" t="s">
        <v>163</v>
      </c>
      <c r="C26" s="46" t="s">
        <v>317</v>
      </c>
      <c r="D26" s="33" t="s">
        <v>291</v>
      </c>
    </row>
    <row r="27" spans="1:4" x14ac:dyDescent="0.3">
      <c r="A27" s="3">
        <v>26</v>
      </c>
      <c r="B27" s="3" t="s">
        <v>163</v>
      </c>
      <c r="C27" s="16" t="s">
        <v>310</v>
      </c>
      <c r="D27" s="33" t="s">
        <v>291</v>
      </c>
    </row>
    <row r="28" spans="1:4" x14ac:dyDescent="0.3">
      <c r="A28" s="3">
        <v>27</v>
      </c>
      <c r="B28" s="3" t="s">
        <v>163</v>
      </c>
      <c r="C28" s="16" t="s">
        <v>303</v>
      </c>
      <c r="D28" s="33" t="s">
        <v>291</v>
      </c>
    </row>
    <row r="29" spans="1:4" ht="28.8" x14ac:dyDescent="0.3">
      <c r="A29" s="3">
        <v>28</v>
      </c>
      <c r="B29" s="3" t="s">
        <v>163</v>
      </c>
      <c r="C29" s="16" t="s">
        <v>313</v>
      </c>
      <c r="D29" s="33" t="s">
        <v>291</v>
      </c>
    </row>
    <row r="30" spans="1:4" ht="28.8" x14ac:dyDescent="0.3">
      <c r="A30" s="3">
        <v>29</v>
      </c>
      <c r="B30" s="94" t="s">
        <v>163</v>
      </c>
      <c r="C30" s="47" t="s">
        <v>306</v>
      </c>
      <c r="D30" s="33" t="s">
        <v>291</v>
      </c>
    </row>
    <row r="31" spans="1:4" ht="28.8" x14ac:dyDescent="0.3">
      <c r="A31" s="78">
        <v>30</v>
      </c>
      <c r="B31" s="3" t="s">
        <v>163</v>
      </c>
      <c r="C31" s="16" t="s">
        <v>318</v>
      </c>
      <c r="D31" s="9" t="s">
        <v>299</v>
      </c>
    </row>
    <row r="32" spans="1:4" x14ac:dyDescent="0.3">
      <c r="A32" s="78">
        <v>31</v>
      </c>
      <c r="B32" s="94" t="s">
        <v>163</v>
      </c>
      <c r="C32" s="47" t="s">
        <v>308</v>
      </c>
      <c r="D32" s="33" t="s">
        <v>291</v>
      </c>
    </row>
    <row r="33" spans="1:4" ht="43.5" customHeight="1" x14ac:dyDescent="0.3">
      <c r="A33" s="78">
        <v>32</v>
      </c>
      <c r="B33" s="3" t="s">
        <v>163</v>
      </c>
      <c r="C33" s="16" t="s">
        <v>319</v>
      </c>
      <c r="D33" s="9" t="s">
        <v>19</v>
      </c>
    </row>
    <row r="34" spans="1:4" ht="43.5" customHeight="1" x14ac:dyDescent="0.3">
      <c r="A34" s="78">
        <v>33</v>
      </c>
      <c r="B34" s="3" t="s">
        <v>163</v>
      </c>
      <c r="C34" s="16" t="s">
        <v>320</v>
      </c>
      <c r="D34" s="9" t="s">
        <v>299</v>
      </c>
    </row>
    <row r="35" spans="1:4" ht="57.75" customHeight="1" x14ac:dyDescent="0.3">
      <c r="A35" s="78">
        <v>34</v>
      </c>
      <c r="B35" s="3" t="s">
        <v>11</v>
      </c>
      <c r="C35" s="9" t="s">
        <v>321</v>
      </c>
      <c r="D35" s="124" t="s">
        <v>322</v>
      </c>
    </row>
    <row r="36" spans="1:4" ht="57.75" customHeight="1" x14ac:dyDescent="0.3">
      <c r="A36" s="78">
        <v>35</v>
      </c>
      <c r="B36" s="3" t="s">
        <v>11</v>
      </c>
      <c r="C36" s="9" t="s">
        <v>317</v>
      </c>
      <c r="D36" s="124" t="s">
        <v>322</v>
      </c>
    </row>
    <row r="37" spans="1:4" ht="43.5" customHeight="1" x14ac:dyDescent="0.3">
      <c r="A37" s="78">
        <v>36</v>
      </c>
      <c r="B37" s="3" t="s">
        <v>11</v>
      </c>
      <c r="C37" s="9" t="s">
        <v>323</v>
      </c>
      <c r="D37" s="129" t="s">
        <v>324</v>
      </c>
    </row>
    <row r="38" spans="1:4" ht="43.5" customHeight="1" x14ac:dyDescent="0.3">
      <c r="A38" s="78">
        <v>37</v>
      </c>
      <c r="B38" s="3" t="s">
        <v>11</v>
      </c>
      <c r="C38" s="9" t="s">
        <v>325</v>
      </c>
      <c r="D38" s="124" t="s">
        <v>322</v>
      </c>
    </row>
    <row r="39" spans="1:4" ht="43.5" customHeight="1" x14ac:dyDescent="0.3">
      <c r="A39" s="78">
        <v>38</v>
      </c>
      <c r="B39" s="3" t="s">
        <v>11</v>
      </c>
      <c r="C39" s="9" t="s">
        <v>312</v>
      </c>
      <c r="D39" s="129" t="s">
        <v>324</v>
      </c>
    </row>
    <row r="40" spans="1:4" ht="43.5" customHeight="1" x14ac:dyDescent="0.3">
      <c r="A40" s="78">
        <v>39</v>
      </c>
      <c r="B40" s="3" t="s">
        <v>11</v>
      </c>
      <c r="C40" s="9" t="s">
        <v>308</v>
      </c>
      <c r="D40" s="124" t="s">
        <v>322</v>
      </c>
    </row>
    <row r="41" spans="1:4" ht="57.75" customHeight="1" x14ac:dyDescent="0.3">
      <c r="A41" s="78">
        <v>40</v>
      </c>
      <c r="B41" s="3" t="s">
        <v>11</v>
      </c>
      <c r="C41" s="9" t="s">
        <v>310</v>
      </c>
      <c r="D41" s="124" t="s">
        <v>322</v>
      </c>
    </row>
    <row r="42" spans="1:4" ht="29.25" customHeight="1" x14ac:dyDescent="0.3">
      <c r="A42" s="78">
        <v>41</v>
      </c>
      <c r="B42" s="3" t="s">
        <v>11</v>
      </c>
      <c r="C42" s="9" t="s">
        <v>326</v>
      </c>
      <c r="D42" s="128" t="s">
        <v>327</v>
      </c>
    </row>
    <row r="43" spans="1:4" ht="43.5" customHeight="1" x14ac:dyDescent="0.3">
      <c r="A43" s="78">
        <v>42</v>
      </c>
      <c r="B43" s="3" t="s">
        <v>11</v>
      </c>
      <c r="C43" s="9" t="s">
        <v>328</v>
      </c>
      <c r="D43" s="124" t="s">
        <v>322</v>
      </c>
    </row>
    <row r="44" spans="1:4" ht="29.25" customHeight="1" x14ac:dyDescent="0.3">
      <c r="A44" s="78">
        <v>43</v>
      </c>
      <c r="B44" s="3" t="s">
        <v>11</v>
      </c>
      <c r="C44" s="9" t="s">
        <v>306</v>
      </c>
      <c r="D44" s="124" t="s">
        <v>322</v>
      </c>
    </row>
    <row r="45" spans="1:4" ht="29.25" customHeight="1" x14ac:dyDescent="0.3">
      <c r="A45" s="78">
        <v>44</v>
      </c>
      <c r="B45" s="3" t="s">
        <v>11</v>
      </c>
      <c r="C45" s="9" t="s">
        <v>329</v>
      </c>
      <c r="D45" s="124" t="s">
        <v>322</v>
      </c>
    </row>
    <row r="46" spans="1:4" ht="57.75" customHeight="1" x14ac:dyDescent="0.3">
      <c r="A46" s="78">
        <v>45</v>
      </c>
      <c r="B46" s="3" t="s">
        <v>11</v>
      </c>
      <c r="C46" s="9" t="s">
        <v>330</v>
      </c>
      <c r="D46" s="124" t="s">
        <v>322</v>
      </c>
    </row>
    <row r="47" spans="1:4" ht="57.75" customHeight="1" x14ac:dyDescent="0.3">
      <c r="A47" s="78">
        <v>46</v>
      </c>
      <c r="B47" s="3" t="s">
        <v>11</v>
      </c>
      <c r="C47" s="9" t="s">
        <v>318</v>
      </c>
      <c r="D47" s="125" t="s">
        <v>331</v>
      </c>
    </row>
    <row r="48" spans="1:4" ht="57.75" customHeight="1" x14ac:dyDescent="0.3">
      <c r="A48" s="78">
        <v>47</v>
      </c>
      <c r="B48" s="3" t="s">
        <v>11</v>
      </c>
      <c r="C48" s="9" t="s">
        <v>311</v>
      </c>
      <c r="D48" s="128" t="s">
        <v>327</v>
      </c>
    </row>
    <row r="49" spans="1:4" ht="57.75" customHeight="1" x14ac:dyDescent="0.3">
      <c r="A49" s="78">
        <v>48</v>
      </c>
      <c r="B49" s="3" t="s">
        <v>11</v>
      </c>
      <c r="C49" s="9" t="s">
        <v>332</v>
      </c>
      <c r="D49" s="125" t="s">
        <v>331</v>
      </c>
    </row>
    <row r="50" spans="1:4" ht="57.75" customHeight="1" x14ac:dyDescent="0.3">
      <c r="A50" s="78">
        <v>49</v>
      </c>
      <c r="B50" s="3" t="s">
        <v>12</v>
      </c>
      <c r="C50" s="9" t="s">
        <v>333</v>
      </c>
      <c r="D50" s="124" t="s">
        <v>322</v>
      </c>
    </row>
    <row r="51" spans="1:4" ht="57.75" customHeight="1" x14ac:dyDescent="0.3">
      <c r="A51" s="78">
        <v>50</v>
      </c>
      <c r="B51" s="3" t="s">
        <v>12</v>
      </c>
      <c r="C51" s="9" t="s">
        <v>334</v>
      </c>
      <c r="D51" s="124" t="s">
        <v>322</v>
      </c>
    </row>
    <row r="52" spans="1:4" ht="57.75" customHeight="1" x14ac:dyDescent="0.3">
      <c r="A52" s="78">
        <v>51</v>
      </c>
      <c r="B52" s="3" t="s">
        <v>12</v>
      </c>
      <c r="C52" s="9" t="s">
        <v>303</v>
      </c>
      <c r="D52" s="124" t="s">
        <v>322</v>
      </c>
    </row>
    <row r="53" spans="1:4" ht="57.75" customHeight="1" x14ac:dyDescent="0.3">
      <c r="A53" s="78">
        <v>52</v>
      </c>
      <c r="B53" s="3" t="s">
        <v>12</v>
      </c>
      <c r="C53" s="9" t="s">
        <v>328</v>
      </c>
      <c r="D53" s="124" t="s">
        <v>322</v>
      </c>
    </row>
    <row r="54" spans="1:4" ht="57.75" customHeight="1" x14ac:dyDescent="0.3">
      <c r="A54" s="78">
        <v>53</v>
      </c>
      <c r="B54" s="3" t="s">
        <v>12</v>
      </c>
      <c r="C54" s="9" t="s">
        <v>306</v>
      </c>
      <c r="D54" s="124" t="s">
        <v>322</v>
      </c>
    </row>
    <row r="55" spans="1:4" ht="87" customHeight="1" x14ac:dyDescent="0.3">
      <c r="A55" s="78">
        <v>54</v>
      </c>
      <c r="B55" s="3" t="s">
        <v>12</v>
      </c>
      <c r="C55" s="9" t="s">
        <v>318</v>
      </c>
      <c r="D55" s="125" t="s">
        <v>331</v>
      </c>
    </row>
    <row r="56" spans="1:4" ht="57.75" customHeight="1" x14ac:dyDescent="0.3">
      <c r="A56" s="78">
        <v>55</v>
      </c>
      <c r="B56" s="3" t="s">
        <v>12</v>
      </c>
      <c r="C56" s="9" t="s">
        <v>319</v>
      </c>
      <c r="D56" s="129" t="s">
        <v>324</v>
      </c>
    </row>
    <row r="57" spans="1:4" ht="57.75" customHeight="1" x14ac:dyDescent="0.3">
      <c r="A57" s="78">
        <v>56</v>
      </c>
      <c r="B57" s="3" t="s">
        <v>12</v>
      </c>
      <c r="C57" s="9" t="s">
        <v>310</v>
      </c>
      <c r="D57" s="124" t="s">
        <v>322</v>
      </c>
    </row>
    <row r="58" spans="1:4" ht="57.75" customHeight="1" x14ac:dyDescent="0.3">
      <c r="A58" s="78">
        <v>57</v>
      </c>
      <c r="B58" s="3" t="s">
        <v>12</v>
      </c>
      <c r="C58" s="9" t="s">
        <v>335</v>
      </c>
      <c r="D58" s="124" t="s">
        <v>322</v>
      </c>
    </row>
    <row r="59" spans="1:4" ht="57.75" customHeight="1" x14ac:dyDescent="0.3">
      <c r="A59" s="78">
        <v>58</v>
      </c>
      <c r="B59" s="3" t="s">
        <v>12</v>
      </c>
      <c r="C59" s="9" t="s">
        <v>336</v>
      </c>
      <c r="D59" s="124" t="s">
        <v>322</v>
      </c>
    </row>
    <row r="60" spans="1:4" ht="57.75" customHeight="1" x14ac:dyDescent="0.3">
      <c r="A60" s="78">
        <v>59</v>
      </c>
      <c r="B60" s="3" t="s">
        <v>12</v>
      </c>
      <c r="C60" s="9" t="s">
        <v>337</v>
      </c>
      <c r="D60" s="125" t="s">
        <v>331</v>
      </c>
    </row>
    <row r="61" spans="1:4" ht="57.75" customHeight="1" x14ac:dyDescent="0.3">
      <c r="A61" s="78">
        <v>60</v>
      </c>
      <c r="B61" s="3" t="s">
        <v>12</v>
      </c>
      <c r="C61" s="12" t="s">
        <v>312</v>
      </c>
      <c r="D61" s="129" t="s">
        <v>324</v>
      </c>
    </row>
    <row r="62" spans="1:4" ht="57.75" customHeight="1" x14ac:dyDescent="0.3">
      <c r="A62" s="78">
        <v>61</v>
      </c>
      <c r="B62" s="3" t="s">
        <v>12</v>
      </c>
      <c r="C62" s="9" t="s">
        <v>330</v>
      </c>
      <c r="D62" s="124" t="s">
        <v>322</v>
      </c>
    </row>
    <row r="63" spans="1:4" ht="101.25" customHeight="1" x14ac:dyDescent="0.3">
      <c r="A63" s="78">
        <v>62</v>
      </c>
      <c r="B63" s="3" t="s">
        <v>12</v>
      </c>
      <c r="C63" s="9" t="s">
        <v>311</v>
      </c>
      <c r="D63" s="128" t="s">
        <v>327</v>
      </c>
    </row>
    <row r="64" spans="1:4" ht="87" customHeight="1" x14ac:dyDescent="0.3">
      <c r="A64" s="78">
        <v>63</v>
      </c>
      <c r="B64" s="3" t="s">
        <v>226</v>
      </c>
      <c r="C64" s="9" t="s">
        <v>338</v>
      </c>
      <c r="D64" s="129" t="s">
        <v>324</v>
      </c>
    </row>
    <row r="65" spans="1:4" ht="87" customHeight="1" x14ac:dyDescent="0.3">
      <c r="A65" s="78">
        <v>64</v>
      </c>
      <c r="B65" s="3" t="s">
        <v>226</v>
      </c>
      <c r="C65" s="9" t="s">
        <v>313</v>
      </c>
      <c r="D65" s="124" t="s">
        <v>322</v>
      </c>
    </row>
    <row r="66" spans="1:4" ht="130.5" customHeight="1" x14ac:dyDescent="0.3">
      <c r="A66" s="78">
        <v>65</v>
      </c>
      <c r="B66" s="3" t="s">
        <v>226</v>
      </c>
      <c r="C66" s="9" t="s">
        <v>318</v>
      </c>
      <c r="D66" s="125" t="s">
        <v>331</v>
      </c>
    </row>
    <row r="67" spans="1:4" ht="115.5" customHeight="1" x14ac:dyDescent="0.3">
      <c r="A67" s="78">
        <v>66</v>
      </c>
      <c r="B67" s="3" t="s">
        <v>226</v>
      </c>
      <c r="C67" s="9" t="s">
        <v>339</v>
      </c>
      <c r="D67" s="124" t="s">
        <v>322</v>
      </c>
    </row>
    <row r="68" spans="1:4" ht="57.75" customHeight="1" x14ac:dyDescent="0.3">
      <c r="A68" s="78">
        <v>67</v>
      </c>
      <c r="B68" s="3" t="s">
        <v>226</v>
      </c>
      <c r="C68" s="9" t="s">
        <v>317</v>
      </c>
      <c r="D68" s="124" t="s">
        <v>322</v>
      </c>
    </row>
    <row r="69" spans="1:4" ht="57.75" customHeight="1" x14ac:dyDescent="0.3">
      <c r="A69" s="78">
        <v>68</v>
      </c>
      <c r="B69" s="3" t="s">
        <v>226</v>
      </c>
      <c r="C69" s="9" t="s">
        <v>340</v>
      </c>
      <c r="D69" s="125" t="s">
        <v>331</v>
      </c>
    </row>
    <row r="70" spans="1:4" ht="43.5" customHeight="1" x14ac:dyDescent="0.3">
      <c r="A70" s="78">
        <v>69</v>
      </c>
      <c r="B70" s="3" t="s">
        <v>226</v>
      </c>
      <c r="C70" s="12" t="s">
        <v>319</v>
      </c>
      <c r="D70" s="129" t="s">
        <v>324</v>
      </c>
    </row>
    <row r="71" spans="1:4" ht="57.75" customHeight="1" x14ac:dyDescent="0.3">
      <c r="A71" s="78">
        <v>70</v>
      </c>
      <c r="B71" s="3" t="s">
        <v>226</v>
      </c>
      <c r="C71" s="12" t="s">
        <v>310</v>
      </c>
      <c r="D71" s="124" t="s">
        <v>322</v>
      </c>
    </row>
    <row r="72" spans="1:4" ht="57.75" customHeight="1" x14ac:dyDescent="0.3">
      <c r="A72" s="78">
        <v>71</v>
      </c>
      <c r="B72" s="3" t="s">
        <v>226</v>
      </c>
      <c r="C72" s="12" t="s">
        <v>336</v>
      </c>
      <c r="D72" s="124" t="s">
        <v>322</v>
      </c>
    </row>
    <row r="73" spans="1:4" ht="57.75" customHeight="1" x14ac:dyDescent="0.3">
      <c r="A73" s="78">
        <v>72</v>
      </c>
      <c r="B73" s="3" t="s">
        <v>226</v>
      </c>
      <c r="C73" s="12" t="s">
        <v>335</v>
      </c>
      <c r="D73" s="124" t="s">
        <v>322</v>
      </c>
    </row>
    <row r="74" spans="1:4" ht="57.75" customHeight="1" x14ac:dyDescent="0.3">
      <c r="A74" s="78">
        <v>73</v>
      </c>
      <c r="B74" s="3" t="s">
        <v>226</v>
      </c>
      <c r="C74" s="9" t="s">
        <v>341</v>
      </c>
      <c r="D74" s="128" t="s">
        <v>327</v>
      </c>
    </row>
    <row r="75" spans="1:4" ht="57.75" customHeight="1" x14ac:dyDescent="0.3">
      <c r="A75" s="78">
        <v>74</v>
      </c>
      <c r="B75" s="3" t="s">
        <v>226</v>
      </c>
      <c r="C75" s="9" t="s">
        <v>306</v>
      </c>
      <c r="D75" s="124" t="s">
        <v>322</v>
      </c>
    </row>
    <row r="76" spans="1:4" ht="57.75" customHeight="1" x14ac:dyDescent="0.3">
      <c r="A76" s="78">
        <v>75</v>
      </c>
      <c r="B76" s="3" t="s">
        <v>226</v>
      </c>
      <c r="C76" s="9" t="s">
        <v>342</v>
      </c>
      <c r="D76" s="125" t="s">
        <v>331</v>
      </c>
    </row>
    <row r="77" spans="1:4" ht="57.75" customHeight="1" x14ac:dyDescent="0.3">
      <c r="A77" s="78">
        <v>76</v>
      </c>
      <c r="B77" s="3" t="s">
        <v>226</v>
      </c>
      <c r="C77" s="9" t="s">
        <v>330</v>
      </c>
      <c r="D77" s="124" t="s">
        <v>322</v>
      </c>
    </row>
    <row r="78" spans="1:4" ht="57.75" customHeight="1" x14ac:dyDescent="0.3">
      <c r="A78" s="78">
        <v>77</v>
      </c>
      <c r="B78" s="3" t="s">
        <v>226</v>
      </c>
      <c r="C78" s="9" t="s">
        <v>343</v>
      </c>
      <c r="D78" s="124" t="s">
        <v>322</v>
      </c>
    </row>
    <row r="79" spans="1:4" ht="57.75" customHeight="1" x14ac:dyDescent="0.3"/>
    <row r="80" spans="1:4" ht="57.75" customHeight="1" x14ac:dyDescent="0.3"/>
    <row r="81" ht="115.5" customHeight="1" x14ac:dyDescent="0.3"/>
    <row r="82" ht="57.75" customHeight="1" x14ac:dyDescent="0.3"/>
    <row r="83" ht="57.75" customHeight="1" x14ac:dyDescent="0.3"/>
    <row r="84" ht="43.5" customHeight="1" x14ac:dyDescent="0.3"/>
    <row r="85" ht="29.25" customHeight="1" x14ac:dyDescent="0.3"/>
    <row r="86" ht="29.25" customHeight="1" x14ac:dyDescent="0.3"/>
    <row r="87" ht="57.75" customHeight="1" x14ac:dyDescent="0.3"/>
    <row r="88" ht="57.75" customHeight="1" x14ac:dyDescent="0.3"/>
    <row r="89" ht="57.75" customHeight="1" x14ac:dyDescent="0.3"/>
    <row r="90" ht="57.75" customHeight="1" x14ac:dyDescent="0.3"/>
    <row r="91" ht="57.75" customHeight="1" x14ac:dyDescent="0.3"/>
    <row r="92" ht="57.75" customHeight="1" x14ac:dyDescent="0.3"/>
    <row r="93" ht="57.75" customHeight="1" x14ac:dyDescent="0.3"/>
    <row r="95" ht="57.75" customHeight="1" x14ac:dyDescent="0.3"/>
    <row r="97" ht="57.75" customHeight="1" x14ac:dyDescent="0.3"/>
    <row r="98" ht="57.75" customHeight="1" x14ac:dyDescent="0.3"/>
    <row r="99" ht="57.75" customHeight="1" x14ac:dyDescent="0.3"/>
    <row r="100" ht="57.75" customHeight="1" x14ac:dyDescent="0.3"/>
    <row r="101" ht="57.75" customHeight="1" x14ac:dyDescent="0.3"/>
    <row r="102" ht="57.75" customHeight="1" x14ac:dyDescent="0.3"/>
    <row r="103" ht="57.75" customHeight="1" x14ac:dyDescent="0.3"/>
    <row r="104" ht="101.25" customHeight="1" x14ac:dyDescent="0.3"/>
    <row r="105" ht="87" customHeight="1" x14ac:dyDescent="0.3"/>
    <row r="106" ht="87" customHeight="1" x14ac:dyDescent="0.3"/>
    <row r="107" ht="130.5" customHeight="1" x14ac:dyDescent="0.3"/>
    <row r="108" ht="87" customHeight="1" x14ac:dyDescent="0.3"/>
    <row r="110" ht="57.75" customHeight="1" x14ac:dyDescent="0.3"/>
    <row r="111" ht="57.75" customHeight="1" x14ac:dyDescent="0.3"/>
    <row r="112" ht="57.75" customHeight="1" x14ac:dyDescent="0.3"/>
    <row r="113" ht="57.75" customHeight="1" x14ac:dyDescent="0.3"/>
    <row r="114" ht="57.75" customHeight="1" x14ac:dyDescent="0.3"/>
    <row r="115" ht="87" customHeight="1" x14ac:dyDescent="0.3"/>
    <row r="119" ht="115.5" customHeight="1" x14ac:dyDescent="0.3"/>
    <row r="120" ht="57.75" customHeight="1" x14ac:dyDescent="0.3"/>
    <row r="121" ht="57.75" customHeight="1" x14ac:dyDescent="0.3"/>
    <row r="122" ht="57.75" customHeight="1" x14ac:dyDescent="0.3"/>
    <row r="123" ht="57.75" customHeight="1" x14ac:dyDescent="0.3"/>
    <row r="124" ht="57.75" customHeight="1" x14ac:dyDescent="0.3"/>
    <row r="125" ht="57.75" customHeight="1" x14ac:dyDescent="0.3"/>
    <row r="126" ht="57.75" customHeight="1" x14ac:dyDescent="0.3"/>
    <row r="127" ht="57.75" customHeight="1" x14ac:dyDescent="0.3"/>
    <row r="128" ht="57.75" customHeight="1" x14ac:dyDescent="0.3"/>
    <row r="129" ht="57.75" customHeight="1" x14ac:dyDescent="0.3"/>
    <row r="130" ht="57.75" customHeight="1" x14ac:dyDescent="0.3"/>
    <row r="131" ht="57.75" customHeight="1" x14ac:dyDescent="0.3"/>
    <row r="132" ht="43.5" customHeight="1" x14ac:dyDescent="0.3"/>
    <row r="133" ht="43.5" customHeight="1" x14ac:dyDescent="0.3"/>
    <row r="134" ht="57.75" customHeight="1" x14ac:dyDescent="0.3"/>
    <row r="135" ht="57.75" customHeight="1" x14ac:dyDescent="0.3"/>
    <row r="136" ht="57.75" customHeight="1" x14ac:dyDescent="0.3"/>
    <row r="137" ht="57.75" customHeight="1" x14ac:dyDescent="0.3"/>
    <row r="138" ht="57.75" customHeight="1" x14ac:dyDescent="0.3"/>
    <row r="139" ht="57.75" customHeight="1" x14ac:dyDescent="0.3"/>
    <row r="140" ht="57.75" customHeight="1" x14ac:dyDescent="0.3"/>
    <row r="141" ht="57.75" customHeight="1" x14ac:dyDescent="0.3"/>
    <row r="142" ht="57.75" customHeight="1" x14ac:dyDescent="0.3"/>
    <row r="143" ht="57.75" customHeight="1" x14ac:dyDescent="0.3"/>
    <row r="144" ht="57.75" customHeight="1" x14ac:dyDescent="0.3"/>
    <row r="145" ht="57.75" customHeight="1" x14ac:dyDescent="0.3"/>
    <row r="146" ht="57.75" customHeight="1" x14ac:dyDescent="0.3"/>
    <row r="147" ht="57.75" customHeight="1" x14ac:dyDescent="0.3"/>
    <row r="148" ht="57.75" customHeight="1" x14ac:dyDescent="0.3"/>
    <row r="149" ht="57.75" customHeight="1" x14ac:dyDescent="0.3"/>
    <row r="150" ht="57.75" customHeight="1" x14ac:dyDescent="0.3"/>
    <row r="151" ht="57.75" customHeight="1" x14ac:dyDescent="0.3"/>
    <row r="152" ht="57.75" customHeight="1" x14ac:dyDescent="0.3"/>
    <row r="153" ht="57.75" customHeight="1" x14ac:dyDescent="0.3"/>
    <row r="154" ht="72.75" customHeight="1" x14ac:dyDescent="0.3"/>
    <row r="155" ht="29.25" customHeight="1" x14ac:dyDescent="0.3"/>
    <row r="156" ht="29.25" customHeight="1" x14ac:dyDescent="0.3"/>
    <row r="157" ht="29.25" customHeight="1" x14ac:dyDescent="0.3"/>
    <row r="158" ht="29.25" customHeight="1" x14ac:dyDescent="0.3"/>
    <row r="159" ht="29.25" customHeight="1" x14ac:dyDescent="0.3"/>
    <row r="161" ht="57.75" customHeight="1" x14ac:dyDescent="0.3"/>
    <row r="162" ht="57.75" customHeight="1" x14ac:dyDescent="0.3"/>
    <row r="163" ht="57.75" customHeight="1" x14ac:dyDescent="0.3"/>
    <row r="164" ht="57.75" customHeight="1" x14ac:dyDescent="0.3"/>
    <row r="165" ht="57.75" customHeight="1" x14ac:dyDescent="0.3"/>
    <row r="168" ht="57.75" customHeight="1" x14ac:dyDescent="0.3"/>
    <row r="169" ht="57.75" customHeight="1" x14ac:dyDescent="0.3"/>
    <row r="170" ht="57.75" customHeight="1" x14ac:dyDescent="0.3"/>
    <row r="171" ht="57.75" customHeight="1" x14ac:dyDescent="0.3"/>
    <row r="172" ht="57.75" customHeight="1" x14ac:dyDescent="0.3"/>
    <row r="173" ht="57.75" customHeight="1" x14ac:dyDescent="0.3"/>
    <row r="174" ht="57.75" customHeight="1" x14ac:dyDescent="0.3"/>
    <row r="175" ht="57.75" customHeight="1" x14ac:dyDescent="0.3"/>
    <row r="176" ht="57.75" customHeight="1" x14ac:dyDescent="0.3"/>
    <row r="177" ht="57.75" customHeight="1" x14ac:dyDescent="0.3"/>
    <row r="178" ht="57.75" customHeight="1" x14ac:dyDescent="0.3"/>
    <row r="179" ht="57.75" customHeight="1" x14ac:dyDescent="0.3"/>
    <row r="180" ht="87" customHeight="1" x14ac:dyDescent="0.3"/>
    <row r="181" ht="101.25" customHeight="1" x14ac:dyDescent="0.3"/>
    <row r="182" ht="130.5" customHeight="1" x14ac:dyDescent="0.3"/>
    <row r="183" ht="130.5" customHeight="1" x14ac:dyDescent="0.3"/>
    <row r="184" ht="87" customHeight="1" x14ac:dyDescent="0.3"/>
    <row r="193" ht="87" customHeight="1" x14ac:dyDescent="0.3"/>
    <row r="194" ht="87" customHeight="1" x14ac:dyDescent="0.3"/>
    <row r="195" ht="87" customHeight="1" x14ac:dyDescent="0.3"/>
    <row r="196" ht="115.5" customHeight="1" x14ac:dyDescent="0.3"/>
    <row r="197" ht="57.75" customHeight="1" x14ac:dyDescent="0.3"/>
    <row r="198" ht="57.75" customHeight="1" x14ac:dyDescent="0.3"/>
    <row r="199" ht="57.75" customHeight="1" x14ac:dyDescent="0.3"/>
    <row r="200" ht="57.75" customHeight="1" x14ac:dyDescent="0.3"/>
    <row r="201" ht="57.75" customHeight="1" x14ac:dyDescent="0.3"/>
    <row r="202" ht="57.75" customHeight="1" x14ac:dyDescent="0.3"/>
    <row r="203" ht="57.75" customHeight="1" x14ac:dyDescent="0.3"/>
    <row r="204" ht="57.75" customHeight="1" x14ac:dyDescent="0.3"/>
    <row r="205" ht="57.75" customHeight="1" x14ac:dyDescent="0.3"/>
    <row r="206" ht="57.75" customHeight="1" x14ac:dyDescent="0.3"/>
    <row r="207" ht="57.75" customHeight="1" x14ac:dyDescent="0.3"/>
    <row r="208" ht="57.75" customHeight="1" x14ac:dyDescent="0.3"/>
    <row r="209" ht="57.75" customHeight="1" x14ac:dyDescent="0.3"/>
    <row r="210" ht="57.75" customHeight="1" x14ac:dyDescent="0.3"/>
    <row r="211" ht="57.75" customHeight="1" x14ac:dyDescent="0.3"/>
    <row r="212" ht="57.75" customHeight="1" x14ac:dyDescent="0.3"/>
    <row r="213" ht="57.75" customHeight="1" x14ac:dyDescent="0.3"/>
    <row r="214" ht="57.75" customHeight="1" x14ac:dyDescent="0.3"/>
    <row r="215" ht="57.75" customHeight="1" x14ac:dyDescent="0.3"/>
    <row r="216" ht="57.75" customHeight="1" x14ac:dyDescent="0.3"/>
    <row r="217" ht="43.5" customHeight="1" x14ac:dyDescent="0.3"/>
    <row r="218" ht="29.25" customHeight="1" x14ac:dyDescent="0.3"/>
    <row r="219" ht="29.25" customHeight="1" x14ac:dyDescent="0.3"/>
    <row r="220" ht="29.25" customHeight="1" x14ac:dyDescent="0.3"/>
    <row r="221" ht="57.75" customHeight="1" x14ac:dyDescent="0.3"/>
    <row r="222" ht="57.75" customHeight="1" x14ac:dyDescent="0.3"/>
    <row r="223" ht="57.75" customHeight="1" x14ac:dyDescent="0.3"/>
    <row r="224" ht="57.75" customHeight="1" x14ac:dyDescent="0.3"/>
    <row r="225" ht="57.75" customHeight="1" x14ac:dyDescent="0.3"/>
    <row r="226" ht="57.75" customHeight="1" x14ac:dyDescent="0.3"/>
    <row r="227" ht="57.75" customHeight="1" x14ac:dyDescent="0.3"/>
    <row r="228" ht="57.75" customHeight="1" x14ac:dyDescent="0.3"/>
    <row r="229" ht="57.75" customHeight="1" x14ac:dyDescent="0.3"/>
    <row r="230" ht="57.75" customHeight="1" x14ac:dyDescent="0.3"/>
    <row r="231" ht="57.75" customHeight="1" x14ac:dyDescent="0.3"/>
    <row r="232" ht="57.75" customHeight="1" x14ac:dyDescent="0.3"/>
    <row r="233" ht="57.75" customHeight="1" x14ac:dyDescent="0.3"/>
    <row r="234" ht="57.75" customHeight="1" x14ac:dyDescent="0.3"/>
    <row r="235" ht="57.75" customHeight="1" x14ac:dyDescent="0.3"/>
    <row r="236" ht="57.75" customHeight="1" x14ac:dyDescent="0.3"/>
    <row r="237" ht="57.75" customHeight="1" x14ac:dyDescent="0.3"/>
    <row r="238" ht="57.75" customHeight="1" x14ac:dyDescent="0.3"/>
    <row r="239" ht="57.75" customHeight="1" x14ac:dyDescent="0.3"/>
    <row r="240" ht="57.75" customHeight="1" x14ac:dyDescent="0.3"/>
    <row r="241" ht="57.75" customHeight="1" x14ac:dyDescent="0.3"/>
    <row r="242" ht="57.75" customHeight="1" x14ac:dyDescent="0.3"/>
    <row r="243" ht="57.75" customHeight="1" x14ac:dyDescent="0.3"/>
    <row r="244" ht="57.75" customHeight="1" x14ac:dyDescent="0.3"/>
    <row r="245" ht="57.75" customHeight="1" x14ac:dyDescent="0.3"/>
    <row r="246" ht="57.75" customHeight="1" x14ac:dyDescent="0.3"/>
    <row r="247" ht="57.75" customHeight="1" x14ac:dyDescent="0.3"/>
    <row r="248" ht="87" customHeight="1" x14ac:dyDescent="0.3"/>
    <row r="249" ht="130.5" customHeight="1" x14ac:dyDescent="0.3"/>
    <row r="250" ht="87" customHeight="1" x14ac:dyDescent="0.3"/>
    <row r="251" ht="57.75" customHeight="1" x14ac:dyDescent="0.3"/>
    <row r="252" ht="57.75" customHeight="1" x14ac:dyDescent="0.3"/>
    <row r="253" ht="57.75" customHeight="1" x14ac:dyDescent="0.3"/>
    <row r="254" ht="87" customHeight="1" x14ac:dyDescent="0.3"/>
    <row r="261" ht="87" customHeight="1" x14ac:dyDescent="0.3"/>
    <row r="262" ht="87" customHeight="1" x14ac:dyDescent="0.3"/>
    <row r="263" ht="57.75" customHeight="1" x14ac:dyDescent="0.3"/>
    <row r="264" ht="57.75" customHeight="1" x14ac:dyDescent="0.3"/>
    <row r="265" ht="57.75" customHeight="1" x14ac:dyDescent="0.3"/>
    <row r="266" ht="57.75" customHeight="1" x14ac:dyDescent="0.3"/>
    <row r="267" ht="57.75" customHeight="1" x14ac:dyDescent="0.3"/>
    <row r="268" ht="57.75" customHeight="1" x14ac:dyDescent="0.3"/>
    <row r="269" ht="57.75" customHeight="1" x14ac:dyDescent="0.3"/>
    <row r="270" ht="57.75" customHeight="1" x14ac:dyDescent="0.3"/>
    <row r="271" ht="57.75" customHeight="1" x14ac:dyDescent="0.3"/>
    <row r="272" ht="57.75" customHeight="1" x14ac:dyDescent="0.3"/>
    <row r="273" ht="57.75" customHeight="1" x14ac:dyDescent="0.3"/>
    <row r="274" ht="57.75" customHeight="1" x14ac:dyDescent="0.3"/>
    <row r="275" ht="57.75" customHeight="1" x14ac:dyDescent="0.3"/>
    <row r="276" ht="57.75" customHeight="1" x14ac:dyDescent="0.3"/>
    <row r="277" ht="57.75" customHeight="1" x14ac:dyDescent="0.3"/>
    <row r="278" ht="57.75" customHeight="1" x14ac:dyDescent="0.3"/>
    <row r="279" ht="57.75" customHeight="1" x14ac:dyDescent="0.3"/>
    <row r="280" ht="57.75" customHeight="1" x14ac:dyDescent="0.3"/>
    <row r="281" ht="57.75" customHeight="1" x14ac:dyDescent="0.3"/>
    <row r="282" ht="57.75" customHeight="1" x14ac:dyDescent="0.3"/>
    <row r="283" ht="57.75" customHeight="1" x14ac:dyDescent="0.3"/>
    <row r="284" ht="57.75" customHeight="1" x14ac:dyDescent="0.3"/>
    <row r="285" ht="57.75" customHeight="1" x14ac:dyDescent="0.3"/>
    <row r="286" ht="57.75" customHeight="1" x14ac:dyDescent="0.3"/>
    <row r="288" ht="57.75" customHeight="1" x14ac:dyDescent="0.3"/>
    <row r="290" ht="57.75" customHeight="1" x14ac:dyDescent="0.3"/>
    <row r="291" ht="57.75" customHeight="1" x14ac:dyDescent="0.3"/>
    <row r="292" ht="57.75" customHeight="1" x14ac:dyDescent="0.3"/>
    <row r="293" ht="43.5" customHeight="1" x14ac:dyDescent="0.3"/>
    <row r="294" ht="43.5" customHeight="1" x14ac:dyDescent="0.3"/>
    <row r="295" ht="29.25" customHeight="1" x14ac:dyDescent="0.3"/>
    <row r="296" ht="29.25" customHeight="1" x14ac:dyDescent="0.3"/>
    <row r="297" ht="29.25" customHeight="1" x14ac:dyDescent="0.3"/>
    <row r="298" ht="29.25" customHeight="1" x14ac:dyDescent="0.3"/>
    <row r="299" ht="29.25" customHeight="1" x14ac:dyDescent="0.3"/>
    <row r="300" ht="29.25" customHeight="1" x14ac:dyDescent="0.3"/>
    <row r="301" ht="29.25" customHeight="1" x14ac:dyDescent="0.3"/>
    <row r="303" ht="43.5" customHeight="1" x14ac:dyDescent="0.3"/>
    <row r="304" ht="87" customHeight="1" x14ac:dyDescent="0.3"/>
    <row r="305" ht="87" customHeight="1" x14ac:dyDescent="0.3"/>
    <row r="306" ht="57.75" customHeight="1" x14ac:dyDescent="0.3"/>
    <row r="307" ht="43.5" customHeight="1" x14ac:dyDescent="0.3"/>
    <row r="308" ht="57.75" customHeight="1" x14ac:dyDescent="0.3"/>
    <row r="309" ht="57.75" customHeight="1" x14ac:dyDescent="0.3"/>
    <row r="310" ht="57.75" customHeight="1" x14ac:dyDescent="0.3"/>
    <row r="311" ht="57.75" customHeight="1" x14ac:dyDescent="0.3"/>
    <row r="312" ht="43.5" customHeight="1" x14ac:dyDescent="0.3"/>
    <row r="313" ht="57.75" customHeight="1" x14ac:dyDescent="0.3"/>
    <row r="314" ht="57.75" customHeight="1" x14ac:dyDescent="0.3"/>
    <row r="315" ht="57.75" customHeight="1" x14ac:dyDescent="0.3"/>
    <row r="316" ht="57.75" customHeight="1" x14ac:dyDescent="0.3"/>
    <row r="317" ht="57.75" customHeight="1" x14ac:dyDescent="0.3"/>
    <row r="318" ht="57.75" customHeight="1" x14ac:dyDescent="0.3"/>
    <row r="319" ht="57.75" customHeight="1" x14ac:dyDescent="0.3"/>
    <row r="320" ht="57.75" customHeight="1" x14ac:dyDescent="0.3"/>
    <row r="321" ht="57.75" customHeight="1" x14ac:dyDescent="0.3"/>
    <row r="322" ht="57.75" customHeight="1" x14ac:dyDescent="0.3"/>
    <row r="323" ht="57.75" customHeight="1" x14ac:dyDescent="0.3"/>
    <row r="324" ht="57.75" customHeight="1" x14ac:dyDescent="0.3"/>
    <row r="325" ht="57.75" customHeight="1" x14ac:dyDescent="0.3"/>
    <row r="327" ht="57.75" customHeight="1" x14ac:dyDescent="0.3"/>
    <row r="328" ht="57.75" customHeight="1" x14ac:dyDescent="0.3"/>
    <row r="330" ht="57.75" customHeight="1" x14ac:dyDescent="0.3"/>
    <row r="331" ht="57.75" customHeight="1" x14ac:dyDescent="0.3"/>
    <row r="332" ht="57.75" customHeight="1" x14ac:dyDescent="0.3"/>
    <row r="333" ht="57.75" customHeight="1" x14ac:dyDescent="0.3"/>
    <row r="334" ht="87" customHeight="1" x14ac:dyDescent="0.3"/>
    <row r="335" ht="57.75" customHeight="1" x14ac:dyDescent="0.3"/>
    <row r="336" ht="57.75" customHeight="1" x14ac:dyDescent="0.3"/>
    <row r="337" ht="57.75" customHeight="1" x14ac:dyDescent="0.3"/>
    <row r="338" ht="57.75" customHeight="1" x14ac:dyDescent="0.3"/>
    <row r="339" ht="57.75" customHeight="1" x14ac:dyDescent="0.3"/>
    <row r="340" ht="130.5" customHeight="1" x14ac:dyDescent="0.3"/>
    <row r="341" ht="57.75" customHeight="1" x14ac:dyDescent="0.3"/>
    <row r="342" ht="57.75" customHeight="1" x14ac:dyDescent="0.3"/>
    <row r="343" ht="57.75" customHeight="1" x14ac:dyDescent="0.3"/>
    <row r="344" ht="87" customHeight="1" x14ac:dyDescent="0.3"/>
    <row r="345" ht="87" customHeight="1" x14ac:dyDescent="0.3"/>
    <row r="346" ht="87" customHeight="1" x14ac:dyDescent="0.3"/>
    <row r="347" ht="29.25" customHeight="1" x14ac:dyDescent="0.3"/>
    <row r="348" ht="29.25" customHeight="1" x14ac:dyDescent="0.3"/>
    <row r="349" ht="29.25" customHeight="1" x14ac:dyDescent="0.3"/>
    <row r="350" ht="57.75" customHeight="1" x14ac:dyDescent="0.3"/>
    <row r="351" ht="57.75" customHeight="1" x14ac:dyDescent="0.3"/>
    <row r="352" ht="57.75" customHeight="1" x14ac:dyDescent="0.3"/>
    <row r="353" ht="43.5" customHeight="1" x14ac:dyDescent="0.3"/>
    <row r="354" ht="57.75" customHeight="1" x14ac:dyDescent="0.3"/>
    <row r="355" ht="57.75" customHeight="1" x14ac:dyDescent="0.3"/>
    <row r="357" ht="57.75" customHeight="1" x14ac:dyDescent="0.3"/>
    <row r="359" ht="57.75" customHeight="1" x14ac:dyDescent="0.3"/>
    <row r="360" ht="57.75" customHeight="1" x14ac:dyDescent="0.3"/>
    <row r="361" ht="57.75" customHeight="1" x14ac:dyDescent="0.3"/>
    <row r="363" ht="57.75" customHeight="1" x14ac:dyDescent="0.3"/>
    <row r="364" ht="87" customHeight="1" x14ac:dyDescent="0.3"/>
    <row r="365" ht="43.5" customHeight="1" x14ac:dyDescent="0.3"/>
    <row r="366" ht="87" customHeight="1" x14ac:dyDescent="0.3"/>
    <row r="367" ht="87" customHeight="1" x14ac:dyDescent="0.3"/>
  </sheetData>
  <autoFilter ref="B1:D367" xr:uid="{09C75CB3-7624-4577-8C1F-F205B7996D48}"/>
  <mergeCells count="1">
    <mergeCell ref="G3:H3"/>
  </mergeCells>
  <conditionalFormatting sqref="D2:D34">
    <cfRule type="cellIs" dxfId="466" priority="43" operator="equal">
      <formula>"Info"</formula>
    </cfRule>
    <cfRule type="cellIs" dxfId="465" priority="42" operator="equal">
      <formula>"Secure"</formula>
    </cfRule>
    <cfRule type="cellIs" dxfId="464" priority="40" operator="equal">
      <formula>"High"</formula>
    </cfRule>
  </conditionalFormatting>
  <conditionalFormatting sqref="D2:D36">
    <cfRule type="cellIs" dxfId="463" priority="35" operator="equal">
      <formula>"Warning"</formula>
    </cfRule>
  </conditionalFormatting>
  <conditionalFormatting sqref="D37">
    <cfRule type="cellIs" dxfId="462" priority="28" operator="equal">
      <formula>"Info"</formula>
    </cfRule>
  </conditionalFormatting>
  <conditionalFormatting sqref="D38">
    <cfRule type="cellIs" dxfId="461" priority="34" operator="equal">
      <formula>"Warning"</formula>
    </cfRule>
  </conditionalFormatting>
  <conditionalFormatting sqref="D39">
    <cfRule type="cellIs" dxfId="460" priority="27" operator="equal">
      <formula>"Info"</formula>
    </cfRule>
  </conditionalFormatting>
  <conditionalFormatting sqref="D40:D41">
    <cfRule type="cellIs" dxfId="459" priority="33" operator="equal">
      <formula>"Warning"</formula>
    </cfRule>
  </conditionalFormatting>
  <conditionalFormatting sqref="D42">
    <cfRule type="cellIs" dxfId="458" priority="26" operator="equal">
      <formula>"Secure"</formula>
    </cfRule>
  </conditionalFormatting>
  <conditionalFormatting sqref="D43:D46">
    <cfRule type="cellIs" dxfId="457" priority="32" operator="equal">
      <formula>"Warning"</formula>
    </cfRule>
  </conditionalFormatting>
  <conditionalFormatting sqref="D47">
    <cfRule type="cellIs" dxfId="456" priority="30" operator="equal">
      <formula>"High"</formula>
    </cfRule>
  </conditionalFormatting>
  <conditionalFormatting sqref="D48">
    <cfRule type="cellIs" dxfId="455" priority="29" operator="equal">
      <formula>"Secure"</formula>
    </cfRule>
  </conditionalFormatting>
  <conditionalFormatting sqref="D49">
    <cfRule type="cellIs" dxfId="454" priority="31" operator="equal">
      <formula>"High"</formula>
    </cfRule>
  </conditionalFormatting>
  <conditionalFormatting sqref="D50:D54">
    <cfRule type="cellIs" dxfId="453" priority="21" operator="equal">
      <formula>"Warning"</formula>
    </cfRule>
  </conditionalFormatting>
  <conditionalFormatting sqref="D55">
    <cfRule type="cellIs" dxfId="452" priority="20" operator="equal">
      <formula>"High"</formula>
    </cfRule>
  </conditionalFormatting>
  <conditionalFormatting sqref="D56">
    <cfRule type="cellIs" dxfId="451" priority="19" operator="equal">
      <formula>"Info"</formula>
    </cfRule>
  </conditionalFormatting>
  <conditionalFormatting sqref="D57:D59">
    <cfRule type="cellIs" dxfId="450" priority="18" operator="equal">
      <formula>"Warning"</formula>
    </cfRule>
  </conditionalFormatting>
  <conditionalFormatting sqref="D60">
    <cfRule type="cellIs" dxfId="449" priority="14" operator="equal">
      <formula>"High"</formula>
    </cfRule>
  </conditionalFormatting>
  <conditionalFormatting sqref="D61">
    <cfRule type="cellIs" dxfId="448" priority="15" operator="equal">
      <formula>"Info"</formula>
    </cfRule>
  </conditionalFormatting>
  <conditionalFormatting sqref="D62">
    <cfRule type="cellIs" dxfId="447" priority="16" operator="equal">
      <formula>"Warning"</formula>
    </cfRule>
  </conditionalFormatting>
  <conditionalFormatting sqref="D63">
    <cfRule type="cellIs" dxfId="446" priority="17" operator="equal">
      <formula>"Secure"</formula>
    </cfRule>
  </conditionalFormatting>
  <conditionalFormatting sqref="D64">
    <cfRule type="cellIs" dxfId="445" priority="13" operator="equal">
      <formula>"Info"</formula>
    </cfRule>
  </conditionalFormatting>
  <conditionalFormatting sqref="D65">
    <cfRule type="cellIs" dxfId="444" priority="12" operator="equal">
      <formula>"Warning"</formula>
    </cfRule>
  </conditionalFormatting>
  <conditionalFormatting sqref="D66">
    <cfRule type="cellIs" dxfId="443" priority="11" operator="equal">
      <formula>"High"</formula>
    </cfRule>
  </conditionalFormatting>
  <conditionalFormatting sqref="D67:D68">
    <cfRule type="cellIs" dxfId="442" priority="9" operator="equal">
      <formula>"Warning"</formula>
    </cfRule>
  </conditionalFormatting>
  <conditionalFormatting sqref="D69">
    <cfRule type="cellIs" dxfId="441" priority="8" operator="equal">
      <formula>"High"</formula>
    </cfRule>
  </conditionalFormatting>
  <conditionalFormatting sqref="D70">
    <cfRule type="cellIs" dxfId="440" priority="7" operator="equal">
      <formula>"Info"</formula>
    </cfRule>
  </conditionalFormatting>
  <conditionalFormatting sqref="D71:D73">
    <cfRule type="cellIs" dxfId="439" priority="5" operator="equal">
      <formula>"Warning"</formula>
    </cfRule>
  </conditionalFormatting>
  <conditionalFormatting sqref="D74">
    <cfRule type="cellIs" dxfId="438" priority="4" operator="equal">
      <formula>"Secure"</formula>
    </cfRule>
  </conditionalFormatting>
  <conditionalFormatting sqref="D75">
    <cfRule type="cellIs" dxfId="437" priority="3" operator="equal">
      <formula>"Warning"</formula>
    </cfRule>
  </conditionalFormatting>
  <conditionalFormatting sqref="D76">
    <cfRule type="cellIs" dxfId="436" priority="2" operator="equal">
      <formula>"High"</formula>
    </cfRule>
  </conditionalFormatting>
  <conditionalFormatting sqref="D77:D78">
    <cfRule type="cellIs" dxfId="435" priority="1" operator="equal">
      <formula>"Warning"</formula>
    </cfRule>
  </conditionalFormatting>
  <conditionalFormatting sqref="G5">
    <cfRule type="cellIs" dxfId="434" priority="36" operator="equal">
      <formula>"Secure"</formula>
    </cfRule>
  </conditionalFormatting>
  <conditionalFormatting sqref="G6">
    <cfRule type="cellIs" dxfId="433" priority="39" operator="equal">
      <formula>"Info"</formula>
    </cfRule>
  </conditionalFormatting>
  <conditionalFormatting sqref="G7">
    <cfRule type="cellIs" dxfId="432" priority="38" operator="equal">
      <formula>"Warning"</formula>
    </cfRule>
  </conditionalFormatting>
  <conditionalFormatting sqref="G8">
    <cfRule type="cellIs" dxfId="431" priority="37" operator="equal">
      <formula>"High"</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5CB3-7624-4577-8C1F-F205B7996D48}">
  <dimension ref="A1:I367"/>
  <sheetViews>
    <sheetView workbookViewId="0">
      <selection activeCell="I7" sqref="I7"/>
    </sheetView>
  </sheetViews>
  <sheetFormatPr defaultColWidth="9.109375" defaultRowHeight="14.4" x14ac:dyDescent="0.3"/>
  <cols>
    <col min="1" max="1" width="9.109375" style="1"/>
    <col min="2" max="2" width="14.109375" style="1" bestFit="1" customWidth="1"/>
    <col min="3" max="3" width="57.6640625" style="1" bestFit="1" customWidth="1"/>
    <col min="4" max="4" width="10.5546875" style="1" bestFit="1" customWidth="1"/>
    <col min="5" max="5" width="31.6640625" style="1" bestFit="1" customWidth="1"/>
    <col min="6" max="6" width="9.33203125" style="1" customWidth="1"/>
    <col min="7" max="7" width="9.109375" style="1"/>
    <col min="8" max="8" width="13.33203125" style="1" customWidth="1"/>
    <col min="9" max="9" width="14.44140625" style="1" customWidth="1"/>
    <col min="10" max="16384" width="9.109375" style="1"/>
  </cols>
  <sheetData>
    <row r="1" spans="1:9" x14ac:dyDescent="0.3">
      <c r="A1" s="42" t="s">
        <v>15</v>
      </c>
      <c r="B1" s="42" t="s">
        <v>16</v>
      </c>
      <c r="C1" s="11" t="s">
        <v>301</v>
      </c>
      <c r="D1" s="11" t="s">
        <v>289</v>
      </c>
      <c r="E1" s="11" t="s">
        <v>20</v>
      </c>
    </row>
    <row r="2" spans="1:9" ht="29.25" customHeight="1" x14ac:dyDescent="0.3">
      <c r="A2" s="3">
        <v>1</v>
      </c>
      <c r="B2" s="3" t="s">
        <v>7</v>
      </c>
      <c r="C2" s="34" t="s">
        <v>344</v>
      </c>
      <c r="D2" s="9" t="s">
        <v>299</v>
      </c>
      <c r="E2" s="34" t="s">
        <v>345</v>
      </c>
      <c r="H2" s="147" t="s">
        <v>346</v>
      </c>
      <c r="I2" s="147"/>
    </row>
    <row r="3" spans="1:9" ht="29.25" customHeight="1" x14ac:dyDescent="0.3">
      <c r="A3" s="3">
        <v>2</v>
      </c>
      <c r="B3" s="3" t="s">
        <v>7</v>
      </c>
      <c r="C3" s="34" t="s">
        <v>347</v>
      </c>
      <c r="D3" s="9" t="s">
        <v>291</v>
      </c>
      <c r="E3" s="34" t="s">
        <v>348</v>
      </c>
      <c r="H3" s="18" t="s">
        <v>18</v>
      </c>
      <c r="I3" s="18" t="s">
        <v>32</v>
      </c>
    </row>
    <row r="4" spans="1:9" ht="29.25" customHeight="1" x14ac:dyDescent="0.3">
      <c r="A4" s="3">
        <v>3</v>
      </c>
      <c r="B4" s="3" t="s">
        <v>7</v>
      </c>
      <c r="C4" s="34" t="s">
        <v>349</v>
      </c>
      <c r="D4" s="9" t="s">
        <v>291</v>
      </c>
      <c r="E4" s="34" t="s">
        <v>350</v>
      </c>
      <c r="H4" s="3" t="s">
        <v>19</v>
      </c>
      <c r="I4" s="3">
        <f>COUNTIF(D2:D367,"Info")</f>
        <v>10</v>
      </c>
    </row>
    <row r="5" spans="1:9" ht="57.6" x14ac:dyDescent="0.3">
      <c r="A5" s="3">
        <v>4</v>
      </c>
      <c r="B5" s="3" t="s">
        <v>7</v>
      </c>
      <c r="C5" s="34" t="s">
        <v>351</v>
      </c>
      <c r="D5" s="9" t="s">
        <v>291</v>
      </c>
      <c r="E5" s="34" t="s">
        <v>352</v>
      </c>
      <c r="H5" s="3" t="s">
        <v>291</v>
      </c>
      <c r="I5" s="3">
        <f>COUNTIF(D2:D367,"Warning")</f>
        <v>346</v>
      </c>
    </row>
    <row r="6" spans="1:9" ht="130.5" customHeight="1" x14ac:dyDescent="0.3">
      <c r="A6" s="3">
        <v>5</v>
      </c>
      <c r="B6" s="3" t="s">
        <v>7</v>
      </c>
      <c r="C6" s="34" t="s">
        <v>353</v>
      </c>
      <c r="D6" s="9" t="s">
        <v>291</v>
      </c>
      <c r="E6" s="34" t="s">
        <v>354</v>
      </c>
      <c r="H6" s="9" t="s">
        <v>299</v>
      </c>
      <c r="I6" s="3">
        <f>COUNTIF(D2:D367,"High")</f>
        <v>10</v>
      </c>
    </row>
    <row r="7" spans="1:9" ht="29.25" customHeight="1" x14ac:dyDescent="0.3">
      <c r="A7" s="3">
        <v>6</v>
      </c>
      <c r="B7" s="3" t="s">
        <v>8</v>
      </c>
      <c r="C7" s="34" t="s">
        <v>355</v>
      </c>
      <c r="D7" s="9" t="s">
        <v>299</v>
      </c>
      <c r="E7" s="34" t="s">
        <v>345</v>
      </c>
      <c r="H7" s="43" t="s">
        <v>45</v>
      </c>
      <c r="I7" s="9">
        <f>SUM(I4:I6)</f>
        <v>366</v>
      </c>
    </row>
    <row r="8" spans="1:9" ht="72" x14ac:dyDescent="0.3">
      <c r="A8" s="3">
        <v>7</v>
      </c>
      <c r="B8" s="3" t="s">
        <v>8</v>
      </c>
      <c r="C8" s="34" t="s">
        <v>356</v>
      </c>
      <c r="D8" s="9" t="s">
        <v>19</v>
      </c>
      <c r="E8" s="34" t="s">
        <v>357</v>
      </c>
    </row>
    <row r="9" spans="1:9" ht="57.75" customHeight="1" x14ac:dyDescent="0.3">
      <c r="A9" s="3">
        <v>8</v>
      </c>
      <c r="B9" s="3" t="s">
        <v>8</v>
      </c>
      <c r="C9" s="34" t="s">
        <v>358</v>
      </c>
      <c r="D9" s="9" t="s">
        <v>291</v>
      </c>
      <c r="E9" s="34" t="s">
        <v>359</v>
      </c>
    </row>
    <row r="10" spans="1:9" ht="57.75" customHeight="1" x14ac:dyDescent="0.3">
      <c r="A10" s="3">
        <v>9</v>
      </c>
      <c r="B10" s="3" t="s">
        <v>8</v>
      </c>
      <c r="C10" s="34" t="s">
        <v>360</v>
      </c>
      <c r="D10" s="9" t="s">
        <v>291</v>
      </c>
      <c r="E10" s="34" t="s">
        <v>359</v>
      </c>
    </row>
    <row r="11" spans="1:9" ht="57.75" customHeight="1" x14ac:dyDescent="0.3">
      <c r="A11" s="3">
        <v>10</v>
      </c>
      <c r="B11" s="3" t="s">
        <v>8</v>
      </c>
      <c r="C11" s="34" t="s">
        <v>361</v>
      </c>
      <c r="D11" s="9" t="s">
        <v>291</v>
      </c>
      <c r="E11" s="34" t="s">
        <v>359</v>
      </c>
    </row>
    <row r="12" spans="1:9" ht="57.75" customHeight="1" x14ac:dyDescent="0.3">
      <c r="A12" s="3">
        <v>11</v>
      </c>
      <c r="B12" s="3" t="s">
        <v>8</v>
      </c>
      <c r="C12" s="34" t="s">
        <v>362</v>
      </c>
      <c r="D12" s="9" t="s">
        <v>291</v>
      </c>
      <c r="E12" s="34" t="s">
        <v>359</v>
      </c>
    </row>
    <row r="13" spans="1:9" ht="57.6" x14ac:dyDescent="0.3">
      <c r="A13" s="3">
        <v>12</v>
      </c>
      <c r="B13" s="3" t="s">
        <v>8</v>
      </c>
      <c r="C13" s="34" t="s">
        <v>363</v>
      </c>
      <c r="D13" s="9" t="s">
        <v>291</v>
      </c>
      <c r="E13" s="34" t="s">
        <v>359</v>
      </c>
    </row>
    <row r="14" spans="1:9" ht="57.75" customHeight="1" x14ac:dyDescent="0.3">
      <c r="A14" s="3">
        <v>13</v>
      </c>
      <c r="B14" s="3" t="s">
        <v>8</v>
      </c>
      <c r="C14" s="34" t="s">
        <v>364</v>
      </c>
      <c r="D14" s="9" t="s">
        <v>291</v>
      </c>
      <c r="E14" s="34" t="s">
        <v>359</v>
      </c>
    </row>
    <row r="15" spans="1:9" ht="57.75" customHeight="1" x14ac:dyDescent="0.3">
      <c r="A15" s="3">
        <v>14</v>
      </c>
      <c r="B15" s="3" t="s">
        <v>8</v>
      </c>
      <c r="C15" s="34" t="s">
        <v>365</v>
      </c>
      <c r="D15" s="9" t="s">
        <v>291</v>
      </c>
      <c r="E15" s="34" t="s">
        <v>359</v>
      </c>
    </row>
    <row r="16" spans="1:9" ht="57.75" customHeight="1" x14ac:dyDescent="0.3">
      <c r="A16" s="3">
        <v>15</v>
      </c>
      <c r="B16" s="3" t="s">
        <v>8</v>
      </c>
      <c r="C16" s="34" t="s">
        <v>366</v>
      </c>
      <c r="D16" s="9" t="s">
        <v>291</v>
      </c>
      <c r="E16" s="34" t="s">
        <v>359</v>
      </c>
    </row>
    <row r="17" spans="1:5" ht="57.75" customHeight="1" x14ac:dyDescent="0.3">
      <c r="A17" s="3">
        <v>16</v>
      </c>
      <c r="B17" s="3" t="s">
        <v>8</v>
      </c>
      <c r="C17" s="34" t="s">
        <v>367</v>
      </c>
      <c r="D17" s="9" t="s">
        <v>291</v>
      </c>
      <c r="E17" s="34" t="s">
        <v>359</v>
      </c>
    </row>
    <row r="18" spans="1:5" ht="57.75" customHeight="1" x14ac:dyDescent="0.3">
      <c r="A18" s="3">
        <v>17</v>
      </c>
      <c r="B18" s="3" t="s">
        <v>8</v>
      </c>
      <c r="C18" s="34" t="s">
        <v>368</v>
      </c>
      <c r="D18" s="9" t="s">
        <v>291</v>
      </c>
      <c r="E18" s="34" t="s">
        <v>359</v>
      </c>
    </row>
    <row r="19" spans="1:5" ht="57.75" customHeight="1" x14ac:dyDescent="0.3">
      <c r="A19" s="3">
        <v>18</v>
      </c>
      <c r="B19" s="3" t="s">
        <v>8</v>
      </c>
      <c r="C19" s="34" t="s">
        <v>369</v>
      </c>
      <c r="D19" s="9" t="s">
        <v>291</v>
      </c>
      <c r="E19" s="34" t="s">
        <v>359</v>
      </c>
    </row>
    <row r="20" spans="1:5" ht="57.75" customHeight="1" x14ac:dyDescent="0.3">
      <c r="A20" s="3">
        <v>19</v>
      </c>
      <c r="B20" s="3" t="s">
        <v>8</v>
      </c>
      <c r="C20" s="34" t="s">
        <v>370</v>
      </c>
      <c r="D20" s="9" t="s">
        <v>291</v>
      </c>
      <c r="E20" s="34" t="s">
        <v>359</v>
      </c>
    </row>
    <row r="21" spans="1:5" ht="57.6" x14ac:dyDescent="0.3">
      <c r="A21" s="3">
        <v>20</v>
      </c>
      <c r="B21" s="3" t="s">
        <v>8</v>
      </c>
      <c r="C21" s="34" t="s">
        <v>371</v>
      </c>
      <c r="D21" s="9" t="s">
        <v>291</v>
      </c>
      <c r="E21" s="34" t="s">
        <v>359</v>
      </c>
    </row>
    <row r="22" spans="1:5" ht="57.75" customHeight="1" x14ac:dyDescent="0.3">
      <c r="A22" s="3">
        <v>21</v>
      </c>
      <c r="B22" s="3" t="s">
        <v>8</v>
      </c>
      <c r="C22" s="34" t="s">
        <v>372</v>
      </c>
      <c r="D22" s="9" t="s">
        <v>291</v>
      </c>
      <c r="E22" s="34" t="s">
        <v>359</v>
      </c>
    </row>
    <row r="23" spans="1:5" ht="57.75" customHeight="1" x14ac:dyDescent="0.3">
      <c r="A23" s="3">
        <v>22</v>
      </c>
      <c r="B23" s="3" t="s">
        <v>8</v>
      </c>
      <c r="C23" s="34" t="s">
        <v>373</v>
      </c>
      <c r="D23" s="9" t="s">
        <v>291</v>
      </c>
      <c r="E23" s="34" t="s">
        <v>359</v>
      </c>
    </row>
    <row r="24" spans="1:5" ht="57.75" customHeight="1" x14ac:dyDescent="0.3">
      <c r="A24" s="3">
        <v>23</v>
      </c>
      <c r="B24" s="3" t="s">
        <v>8</v>
      </c>
      <c r="C24" s="34" t="s">
        <v>374</v>
      </c>
      <c r="D24" s="9" t="s">
        <v>291</v>
      </c>
      <c r="E24" s="34" t="s">
        <v>359</v>
      </c>
    </row>
    <row r="25" spans="1:5" ht="57.75" customHeight="1" x14ac:dyDescent="0.3">
      <c r="A25" s="3">
        <v>24</v>
      </c>
      <c r="B25" s="3" t="s">
        <v>8</v>
      </c>
      <c r="C25" s="16" t="s">
        <v>375</v>
      </c>
      <c r="D25" s="9" t="s">
        <v>291</v>
      </c>
      <c r="E25" s="34" t="s">
        <v>359</v>
      </c>
    </row>
    <row r="26" spans="1:5" ht="57.75" customHeight="1" x14ac:dyDescent="0.3">
      <c r="A26" s="3">
        <v>25</v>
      </c>
      <c r="B26" s="3" t="s">
        <v>8</v>
      </c>
      <c r="C26" s="16" t="s">
        <v>351</v>
      </c>
      <c r="D26" s="9" t="s">
        <v>291</v>
      </c>
      <c r="E26" s="34" t="s">
        <v>345</v>
      </c>
    </row>
    <row r="27" spans="1:5" ht="57.75" customHeight="1" x14ac:dyDescent="0.3">
      <c r="A27" s="3">
        <v>26</v>
      </c>
      <c r="B27" s="3" t="s">
        <v>8</v>
      </c>
      <c r="C27" s="60" t="s">
        <v>376</v>
      </c>
      <c r="D27" s="9" t="s">
        <v>291</v>
      </c>
      <c r="E27" s="34" t="s">
        <v>345</v>
      </c>
    </row>
    <row r="28" spans="1:5" ht="57.75" customHeight="1" x14ac:dyDescent="0.3">
      <c r="A28" s="3">
        <v>27</v>
      </c>
      <c r="B28" s="3" t="s">
        <v>8</v>
      </c>
      <c r="C28" s="16" t="s">
        <v>377</v>
      </c>
      <c r="D28" s="9" t="s">
        <v>291</v>
      </c>
      <c r="E28" s="34" t="s">
        <v>345</v>
      </c>
    </row>
    <row r="29" spans="1:5" ht="87" customHeight="1" x14ac:dyDescent="0.3">
      <c r="A29" s="3">
        <v>28</v>
      </c>
      <c r="B29" s="3" t="s">
        <v>8</v>
      </c>
      <c r="C29" s="16" t="s">
        <v>378</v>
      </c>
      <c r="D29" s="9" t="s">
        <v>291</v>
      </c>
      <c r="E29" s="34" t="s">
        <v>379</v>
      </c>
    </row>
    <row r="30" spans="1:5" ht="130.5" customHeight="1" x14ac:dyDescent="0.3">
      <c r="A30" s="3">
        <v>29</v>
      </c>
      <c r="B30" s="3" t="s">
        <v>8</v>
      </c>
      <c r="C30" s="16" t="s">
        <v>353</v>
      </c>
      <c r="D30" s="9" t="s">
        <v>291</v>
      </c>
      <c r="E30" s="34" t="s">
        <v>379</v>
      </c>
    </row>
    <row r="31" spans="1:5" ht="57.6" x14ac:dyDescent="0.3">
      <c r="A31" s="3">
        <v>30</v>
      </c>
      <c r="B31" s="3" t="s">
        <v>8</v>
      </c>
      <c r="C31" s="16" t="s">
        <v>380</v>
      </c>
      <c r="D31" s="9" t="s">
        <v>291</v>
      </c>
      <c r="E31" s="34" t="s">
        <v>381</v>
      </c>
    </row>
    <row r="32" spans="1:5" ht="57.6" x14ac:dyDescent="0.3">
      <c r="A32" s="3">
        <v>31</v>
      </c>
      <c r="B32" s="3" t="s">
        <v>8</v>
      </c>
      <c r="C32" s="16" t="s">
        <v>382</v>
      </c>
      <c r="D32" s="9" t="s">
        <v>291</v>
      </c>
      <c r="E32" s="34" t="s">
        <v>381</v>
      </c>
    </row>
    <row r="33" spans="1:5" ht="43.5" customHeight="1" x14ac:dyDescent="0.3">
      <c r="A33" s="3">
        <v>32</v>
      </c>
      <c r="B33" s="3" t="s">
        <v>8</v>
      </c>
      <c r="C33" s="16" t="s">
        <v>383</v>
      </c>
      <c r="D33" s="9" t="s">
        <v>291</v>
      </c>
      <c r="E33" s="34" t="s">
        <v>384</v>
      </c>
    </row>
    <row r="34" spans="1:5" ht="43.5" customHeight="1" x14ac:dyDescent="0.3">
      <c r="A34" s="3">
        <v>33</v>
      </c>
      <c r="B34" s="3" t="s">
        <v>8</v>
      </c>
      <c r="C34" s="16" t="s">
        <v>385</v>
      </c>
      <c r="D34" s="9" t="s">
        <v>291</v>
      </c>
      <c r="E34" s="34" t="s">
        <v>384</v>
      </c>
    </row>
    <row r="35" spans="1:5" ht="57.75" customHeight="1" x14ac:dyDescent="0.3">
      <c r="A35" s="3">
        <v>34</v>
      </c>
      <c r="B35" s="3" t="s">
        <v>8</v>
      </c>
      <c r="C35" s="16" t="s">
        <v>386</v>
      </c>
      <c r="D35" s="9" t="s">
        <v>291</v>
      </c>
      <c r="E35" s="34" t="s">
        <v>384</v>
      </c>
    </row>
    <row r="36" spans="1:5" ht="57.75" customHeight="1" x14ac:dyDescent="0.3">
      <c r="A36" s="3">
        <v>35</v>
      </c>
      <c r="B36" s="3" t="s">
        <v>8</v>
      </c>
      <c r="C36" s="16" t="s">
        <v>387</v>
      </c>
      <c r="D36" s="9" t="s">
        <v>291</v>
      </c>
      <c r="E36" s="34" t="s">
        <v>384</v>
      </c>
    </row>
    <row r="37" spans="1:5" ht="43.5" customHeight="1" x14ac:dyDescent="0.3">
      <c r="A37" s="3">
        <v>36</v>
      </c>
      <c r="B37" s="3" t="s">
        <v>8</v>
      </c>
      <c r="C37" s="16" t="s">
        <v>388</v>
      </c>
      <c r="D37" s="9" t="s">
        <v>291</v>
      </c>
      <c r="E37" s="34" t="s">
        <v>389</v>
      </c>
    </row>
    <row r="38" spans="1:5" ht="43.5" customHeight="1" x14ac:dyDescent="0.3">
      <c r="A38" s="3">
        <v>37</v>
      </c>
      <c r="B38" s="3" t="s">
        <v>8</v>
      </c>
      <c r="C38" s="16" t="s">
        <v>390</v>
      </c>
      <c r="D38" s="9" t="s">
        <v>291</v>
      </c>
      <c r="E38" s="34" t="s">
        <v>391</v>
      </c>
    </row>
    <row r="39" spans="1:5" ht="43.5" customHeight="1" x14ac:dyDescent="0.3">
      <c r="A39" s="3">
        <v>38</v>
      </c>
      <c r="B39" s="3" t="s">
        <v>8</v>
      </c>
      <c r="C39" s="16" t="s">
        <v>392</v>
      </c>
      <c r="D39" s="9" t="s">
        <v>291</v>
      </c>
      <c r="E39" s="34" t="s">
        <v>391</v>
      </c>
    </row>
    <row r="40" spans="1:5" ht="43.5" customHeight="1" x14ac:dyDescent="0.3">
      <c r="A40" s="3">
        <v>39</v>
      </c>
      <c r="B40" s="3" t="s">
        <v>8</v>
      </c>
      <c r="C40" s="16" t="s">
        <v>393</v>
      </c>
      <c r="D40" s="9" t="s">
        <v>291</v>
      </c>
      <c r="E40" s="34" t="s">
        <v>391</v>
      </c>
    </row>
    <row r="41" spans="1:5" ht="57.75" customHeight="1" x14ac:dyDescent="0.3">
      <c r="A41" s="3">
        <v>40</v>
      </c>
      <c r="B41" s="3" t="s">
        <v>8</v>
      </c>
      <c r="C41" s="16" t="s">
        <v>394</v>
      </c>
      <c r="D41" s="9" t="s">
        <v>291</v>
      </c>
      <c r="E41" s="34" t="s">
        <v>391</v>
      </c>
    </row>
    <row r="42" spans="1:5" ht="29.25" customHeight="1" x14ac:dyDescent="0.3">
      <c r="A42" s="3">
        <v>41</v>
      </c>
      <c r="B42" s="3" t="s">
        <v>8</v>
      </c>
      <c r="C42" s="16" t="s">
        <v>395</v>
      </c>
      <c r="D42" s="9" t="s">
        <v>291</v>
      </c>
      <c r="E42" s="34" t="s">
        <v>396</v>
      </c>
    </row>
    <row r="43" spans="1:5" ht="43.5" customHeight="1" x14ac:dyDescent="0.3">
      <c r="A43" s="3">
        <v>42</v>
      </c>
      <c r="B43" s="3" t="s">
        <v>8</v>
      </c>
      <c r="C43" s="16" t="s">
        <v>397</v>
      </c>
      <c r="D43" s="9" t="s">
        <v>291</v>
      </c>
      <c r="E43" s="34" t="s">
        <v>396</v>
      </c>
    </row>
    <row r="44" spans="1:5" ht="29.25" customHeight="1" x14ac:dyDescent="0.3">
      <c r="A44" s="3">
        <v>43</v>
      </c>
      <c r="B44" s="3" t="s">
        <v>8</v>
      </c>
      <c r="C44" s="16" t="s">
        <v>398</v>
      </c>
      <c r="D44" s="9" t="s">
        <v>291</v>
      </c>
      <c r="E44" s="34" t="s">
        <v>396</v>
      </c>
    </row>
    <row r="45" spans="1:5" ht="29.25" customHeight="1" x14ac:dyDescent="0.3">
      <c r="A45" s="3">
        <v>44</v>
      </c>
      <c r="B45" s="3" t="s">
        <v>8</v>
      </c>
      <c r="C45" s="16" t="s">
        <v>347</v>
      </c>
      <c r="D45" s="9" t="s">
        <v>291</v>
      </c>
      <c r="E45" s="34" t="s">
        <v>348</v>
      </c>
    </row>
    <row r="46" spans="1:5" ht="57.75" customHeight="1" x14ac:dyDescent="0.3">
      <c r="A46" s="3">
        <v>45</v>
      </c>
      <c r="B46" s="3" t="s">
        <v>106</v>
      </c>
      <c r="C46" s="34" t="s">
        <v>399</v>
      </c>
      <c r="D46" s="9" t="s">
        <v>19</v>
      </c>
      <c r="E46" s="34" t="s">
        <v>400</v>
      </c>
    </row>
    <row r="47" spans="1:5" ht="57.75" customHeight="1" x14ac:dyDescent="0.3">
      <c r="A47" s="3">
        <v>46</v>
      </c>
      <c r="B47" s="3" t="s">
        <v>106</v>
      </c>
      <c r="C47" s="59" t="s">
        <v>401</v>
      </c>
      <c r="D47" s="9" t="s">
        <v>19</v>
      </c>
      <c r="E47" s="34" t="s">
        <v>402</v>
      </c>
    </row>
    <row r="48" spans="1:5" ht="57.75" customHeight="1" x14ac:dyDescent="0.3">
      <c r="A48" s="3">
        <v>47</v>
      </c>
      <c r="B48" s="3" t="s">
        <v>106</v>
      </c>
      <c r="C48" s="34" t="s">
        <v>403</v>
      </c>
      <c r="D48" s="9" t="s">
        <v>19</v>
      </c>
      <c r="E48" s="34" t="s">
        <v>404</v>
      </c>
    </row>
    <row r="49" spans="1:5" ht="57.75" customHeight="1" x14ac:dyDescent="0.3">
      <c r="A49" s="3">
        <v>48</v>
      </c>
      <c r="B49" s="3" t="s">
        <v>106</v>
      </c>
      <c r="C49" s="34" t="s">
        <v>405</v>
      </c>
      <c r="D49" s="9" t="s">
        <v>291</v>
      </c>
      <c r="E49" s="34" t="s">
        <v>359</v>
      </c>
    </row>
    <row r="50" spans="1:5" ht="57.75" customHeight="1" x14ac:dyDescent="0.3">
      <c r="A50" s="3">
        <v>49</v>
      </c>
      <c r="B50" s="3" t="s">
        <v>106</v>
      </c>
      <c r="C50" s="34" t="s">
        <v>406</v>
      </c>
      <c r="D50" s="9" t="s">
        <v>291</v>
      </c>
      <c r="E50" s="34" t="s">
        <v>359</v>
      </c>
    </row>
    <row r="51" spans="1:5" ht="57.75" customHeight="1" x14ac:dyDescent="0.3">
      <c r="A51" s="3">
        <v>50</v>
      </c>
      <c r="B51" s="3" t="s">
        <v>106</v>
      </c>
      <c r="C51" s="34" t="s">
        <v>407</v>
      </c>
      <c r="D51" s="9" t="s">
        <v>291</v>
      </c>
      <c r="E51" s="34" t="s">
        <v>359</v>
      </c>
    </row>
    <row r="52" spans="1:5" ht="57.75" customHeight="1" x14ac:dyDescent="0.3">
      <c r="A52" s="3">
        <v>51</v>
      </c>
      <c r="B52" s="3" t="s">
        <v>106</v>
      </c>
      <c r="C52" s="34" t="s">
        <v>408</v>
      </c>
      <c r="D52" s="9" t="s">
        <v>291</v>
      </c>
      <c r="E52" s="34" t="s">
        <v>359</v>
      </c>
    </row>
    <row r="53" spans="1:5" ht="57.75" customHeight="1" x14ac:dyDescent="0.3">
      <c r="A53" s="3">
        <v>52</v>
      </c>
      <c r="B53" s="3" t="s">
        <v>106</v>
      </c>
      <c r="C53" s="34" t="s">
        <v>409</v>
      </c>
      <c r="D53" s="9" t="s">
        <v>291</v>
      </c>
      <c r="E53" s="34" t="s">
        <v>359</v>
      </c>
    </row>
    <row r="54" spans="1:5" ht="57.75" customHeight="1" x14ac:dyDescent="0.3">
      <c r="A54" s="3">
        <v>53</v>
      </c>
      <c r="B54" s="3" t="s">
        <v>106</v>
      </c>
      <c r="C54" s="34" t="s">
        <v>410</v>
      </c>
      <c r="D54" s="9" t="s">
        <v>291</v>
      </c>
      <c r="E54" s="34" t="s">
        <v>359</v>
      </c>
    </row>
    <row r="55" spans="1:5" ht="87" customHeight="1" x14ac:dyDescent="0.3">
      <c r="A55" s="3">
        <v>54</v>
      </c>
      <c r="B55" s="3" t="s">
        <v>106</v>
      </c>
      <c r="C55" s="34" t="s">
        <v>411</v>
      </c>
      <c r="D55" s="9" t="s">
        <v>291</v>
      </c>
      <c r="E55" s="34" t="s">
        <v>354</v>
      </c>
    </row>
    <row r="56" spans="1:5" ht="57.75" customHeight="1" x14ac:dyDescent="0.3">
      <c r="A56" s="3">
        <v>55</v>
      </c>
      <c r="B56" s="3" t="s">
        <v>106</v>
      </c>
      <c r="C56" s="34" t="s">
        <v>412</v>
      </c>
      <c r="D56" s="9" t="s">
        <v>291</v>
      </c>
      <c r="E56" s="34" t="s">
        <v>354</v>
      </c>
    </row>
    <row r="57" spans="1:5" ht="57.75" customHeight="1" x14ac:dyDescent="0.3">
      <c r="A57" s="3">
        <v>56</v>
      </c>
      <c r="B57" s="3" t="s">
        <v>106</v>
      </c>
      <c r="C57" s="34" t="s">
        <v>413</v>
      </c>
      <c r="D57" s="9" t="s">
        <v>291</v>
      </c>
      <c r="E57" s="34" t="s">
        <v>414</v>
      </c>
    </row>
    <row r="58" spans="1:5" ht="57.75" customHeight="1" x14ac:dyDescent="0.3">
      <c r="A58" s="3">
        <v>57</v>
      </c>
      <c r="B58" s="3" t="s">
        <v>106</v>
      </c>
      <c r="C58" s="34" t="s">
        <v>415</v>
      </c>
      <c r="D58" s="9" t="s">
        <v>291</v>
      </c>
      <c r="E58" s="34" t="s">
        <v>414</v>
      </c>
    </row>
    <row r="59" spans="1:5" ht="57.75" customHeight="1" x14ac:dyDescent="0.3">
      <c r="A59" s="3">
        <v>58</v>
      </c>
      <c r="B59" s="3" t="s">
        <v>106</v>
      </c>
      <c r="C59" s="34" t="s">
        <v>416</v>
      </c>
      <c r="D59" s="9" t="s">
        <v>291</v>
      </c>
      <c r="E59" s="34" t="s">
        <v>414</v>
      </c>
    </row>
    <row r="60" spans="1:5" ht="57.75" customHeight="1" x14ac:dyDescent="0.3">
      <c r="A60" s="3">
        <v>59</v>
      </c>
      <c r="B60" s="3" t="s">
        <v>106</v>
      </c>
      <c r="C60" s="34" t="s">
        <v>417</v>
      </c>
      <c r="D60" s="9" t="s">
        <v>291</v>
      </c>
      <c r="E60" s="34" t="s">
        <v>418</v>
      </c>
    </row>
    <row r="61" spans="1:5" ht="57.75" customHeight="1" x14ac:dyDescent="0.3">
      <c r="A61" s="3">
        <v>60</v>
      </c>
      <c r="B61" s="3" t="s">
        <v>106</v>
      </c>
      <c r="C61" s="34" t="s">
        <v>419</v>
      </c>
      <c r="D61" s="9" t="s">
        <v>291</v>
      </c>
      <c r="E61" s="34" t="s">
        <v>418</v>
      </c>
    </row>
    <row r="62" spans="1:5" ht="57.75" customHeight="1" x14ac:dyDescent="0.3">
      <c r="A62" s="3">
        <v>61</v>
      </c>
      <c r="B62" s="3" t="s">
        <v>106</v>
      </c>
      <c r="C62" s="34" t="s">
        <v>420</v>
      </c>
      <c r="D62" s="9" t="s">
        <v>291</v>
      </c>
      <c r="E62" s="34" t="s">
        <v>418</v>
      </c>
    </row>
    <row r="63" spans="1:5" ht="101.25" customHeight="1" x14ac:dyDescent="0.3">
      <c r="A63" s="3">
        <v>62</v>
      </c>
      <c r="B63" s="3" t="s">
        <v>106</v>
      </c>
      <c r="C63" s="34" t="s">
        <v>421</v>
      </c>
      <c r="D63" s="9" t="s">
        <v>291</v>
      </c>
      <c r="E63" s="34" t="s">
        <v>418</v>
      </c>
    </row>
    <row r="64" spans="1:5" ht="87" customHeight="1" x14ac:dyDescent="0.3">
      <c r="A64" s="3">
        <v>63</v>
      </c>
      <c r="B64" s="3" t="s">
        <v>106</v>
      </c>
      <c r="C64" s="16" t="s">
        <v>422</v>
      </c>
      <c r="D64" s="9" t="s">
        <v>291</v>
      </c>
      <c r="E64" s="34" t="s">
        <v>423</v>
      </c>
    </row>
    <row r="65" spans="1:5" ht="87" customHeight="1" x14ac:dyDescent="0.3">
      <c r="A65" s="3">
        <v>64</v>
      </c>
      <c r="B65" s="3" t="s">
        <v>106</v>
      </c>
      <c r="C65" s="16" t="s">
        <v>424</v>
      </c>
      <c r="D65" s="9" t="s">
        <v>291</v>
      </c>
      <c r="E65" s="34" t="s">
        <v>425</v>
      </c>
    </row>
    <row r="66" spans="1:5" ht="130.5" customHeight="1" x14ac:dyDescent="0.3">
      <c r="A66" s="3">
        <v>65</v>
      </c>
      <c r="B66" s="3" t="s">
        <v>106</v>
      </c>
      <c r="C66" s="16" t="s">
        <v>426</v>
      </c>
      <c r="D66" s="9" t="s">
        <v>291</v>
      </c>
      <c r="E66" s="34" t="s">
        <v>425</v>
      </c>
    </row>
    <row r="67" spans="1:5" ht="115.5" customHeight="1" x14ac:dyDescent="0.3">
      <c r="A67" s="3">
        <v>66</v>
      </c>
      <c r="B67" s="3" t="s">
        <v>106</v>
      </c>
      <c r="C67" s="16" t="s">
        <v>427</v>
      </c>
      <c r="D67" s="9" t="s">
        <v>291</v>
      </c>
      <c r="E67" s="34" t="s">
        <v>425</v>
      </c>
    </row>
    <row r="68" spans="1:5" ht="57.75" customHeight="1" x14ac:dyDescent="0.3">
      <c r="A68" s="3">
        <v>67</v>
      </c>
      <c r="B68" s="3" t="s">
        <v>106</v>
      </c>
      <c r="C68" s="16" t="s">
        <v>428</v>
      </c>
      <c r="D68" s="9" t="s">
        <v>291</v>
      </c>
      <c r="E68" s="34" t="s">
        <v>384</v>
      </c>
    </row>
    <row r="69" spans="1:5" ht="57.75" customHeight="1" x14ac:dyDescent="0.3">
      <c r="A69" s="3">
        <v>68</v>
      </c>
      <c r="B69" s="3" t="s">
        <v>106</v>
      </c>
      <c r="C69" s="16" t="s">
        <v>429</v>
      </c>
      <c r="D69" s="9" t="s">
        <v>291</v>
      </c>
      <c r="E69" s="34" t="s">
        <v>384</v>
      </c>
    </row>
    <row r="70" spans="1:5" ht="43.5" customHeight="1" x14ac:dyDescent="0.3">
      <c r="A70" s="3">
        <v>69</v>
      </c>
      <c r="B70" s="3" t="s">
        <v>106</v>
      </c>
      <c r="C70" s="16" t="s">
        <v>430</v>
      </c>
      <c r="D70" s="9" t="s">
        <v>291</v>
      </c>
      <c r="E70" s="34" t="s">
        <v>384</v>
      </c>
    </row>
    <row r="71" spans="1:5" ht="57.75" customHeight="1" x14ac:dyDescent="0.3">
      <c r="A71" s="3">
        <v>70</v>
      </c>
      <c r="B71" s="3" t="s">
        <v>106</v>
      </c>
      <c r="C71" s="16" t="s">
        <v>431</v>
      </c>
      <c r="D71" s="9" t="s">
        <v>291</v>
      </c>
      <c r="E71" s="34" t="s">
        <v>384</v>
      </c>
    </row>
    <row r="72" spans="1:5" ht="57.75" customHeight="1" x14ac:dyDescent="0.3">
      <c r="A72" s="3">
        <v>71</v>
      </c>
      <c r="B72" s="3" t="s">
        <v>106</v>
      </c>
      <c r="C72" s="16" t="s">
        <v>432</v>
      </c>
      <c r="D72" s="9" t="s">
        <v>291</v>
      </c>
      <c r="E72" s="34" t="s">
        <v>384</v>
      </c>
    </row>
    <row r="73" spans="1:5" ht="57.75" customHeight="1" x14ac:dyDescent="0.3">
      <c r="A73" s="3">
        <v>72</v>
      </c>
      <c r="B73" s="3" t="s">
        <v>106</v>
      </c>
      <c r="C73" s="16" t="s">
        <v>433</v>
      </c>
      <c r="D73" s="9" t="s">
        <v>291</v>
      </c>
      <c r="E73" s="34" t="s">
        <v>384</v>
      </c>
    </row>
    <row r="74" spans="1:5" ht="57.75" customHeight="1" x14ac:dyDescent="0.3">
      <c r="A74" s="3">
        <v>73</v>
      </c>
      <c r="B74" s="3" t="s">
        <v>106</v>
      </c>
      <c r="C74" s="16" t="s">
        <v>434</v>
      </c>
      <c r="D74" s="9" t="s">
        <v>291</v>
      </c>
      <c r="E74" s="34" t="s">
        <v>384</v>
      </c>
    </row>
    <row r="75" spans="1:5" ht="57.75" customHeight="1" x14ac:dyDescent="0.3">
      <c r="A75" s="3">
        <v>74</v>
      </c>
      <c r="B75" s="3" t="s">
        <v>106</v>
      </c>
      <c r="C75" s="16" t="s">
        <v>435</v>
      </c>
      <c r="D75" s="9" t="s">
        <v>291</v>
      </c>
      <c r="E75" s="34" t="s">
        <v>384</v>
      </c>
    </row>
    <row r="76" spans="1:5" ht="57.75" customHeight="1" x14ac:dyDescent="0.3">
      <c r="A76" s="3">
        <v>75</v>
      </c>
      <c r="B76" s="3" t="s">
        <v>106</v>
      </c>
      <c r="C76" s="16" t="s">
        <v>436</v>
      </c>
      <c r="D76" s="9" t="s">
        <v>291</v>
      </c>
      <c r="E76" s="34" t="s">
        <v>384</v>
      </c>
    </row>
    <row r="77" spans="1:5" ht="57.75" customHeight="1" x14ac:dyDescent="0.3">
      <c r="A77" s="3">
        <v>76</v>
      </c>
      <c r="B77" s="3" t="s">
        <v>106</v>
      </c>
      <c r="C77" s="16" t="s">
        <v>437</v>
      </c>
      <c r="D77" s="9" t="s">
        <v>291</v>
      </c>
      <c r="E77" s="34" t="s">
        <v>384</v>
      </c>
    </row>
    <row r="78" spans="1:5" ht="57.75" customHeight="1" x14ac:dyDescent="0.3">
      <c r="A78" s="3">
        <v>77</v>
      </c>
      <c r="B78" s="3" t="s">
        <v>106</v>
      </c>
      <c r="C78" s="16" t="s">
        <v>438</v>
      </c>
      <c r="D78" s="9" t="s">
        <v>291</v>
      </c>
      <c r="E78" s="34" t="s">
        <v>384</v>
      </c>
    </row>
    <row r="79" spans="1:5" ht="57.75" customHeight="1" x14ac:dyDescent="0.3">
      <c r="A79" s="3">
        <v>78</v>
      </c>
      <c r="B79" s="3" t="s">
        <v>106</v>
      </c>
      <c r="C79" s="16" t="s">
        <v>439</v>
      </c>
      <c r="D79" s="9" t="s">
        <v>291</v>
      </c>
      <c r="E79" s="34" t="s">
        <v>384</v>
      </c>
    </row>
    <row r="80" spans="1:5" ht="57.75" customHeight="1" x14ac:dyDescent="0.3">
      <c r="A80" s="3">
        <v>79</v>
      </c>
      <c r="B80" s="3" t="s">
        <v>106</v>
      </c>
      <c r="C80" s="16" t="s">
        <v>387</v>
      </c>
      <c r="D80" s="9" t="s">
        <v>291</v>
      </c>
      <c r="E80" s="34" t="s">
        <v>384</v>
      </c>
    </row>
    <row r="81" spans="1:5" ht="115.5" customHeight="1" x14ac:dyDescent="0.3">
      <c r="A81" s="3">
        <v>80</v>
      </c>
      <c r="B81" s="3" t="s">
        <v>106</v>
      </c>
      <c r="C81" s="16" t="s">
        <v>440</v>
      </c>
      <c r="D81" s="9" t="s">
        <v>291</v>
      </c>
      <c r="E81" s="34" t="s">
        <v>441</v>
      </c>
    </row>
    <row r="82" spans="1:5" ht="57.75" customHeight="1" x14ac:dyDescent="0.3">
      <c r="A82" s="3">
        <v>81</v>
      </c>
      <c r="B82" s="3" t="s">
        <v>106</v>
      </c>
      <c r="C82" s="16" t="s">
        <v>442</v>
      </c>
      <c r="D82" s="9" t="s">
        <v>291</v>
      </c>
      <c r="E82" s="34" t="s">
        <v>391</v>
      </c>
    </row>
    <row r="83" spans="1:5" ht="57.75" customHeight="1" x14ac:dyDescent="0.3">
      <c r="A83" s="3">
        <v>82</v>
      </c>
      <c r="B83" s="3" t="s">
        <v>106</v>
      </c>
      <c r="C83" s="16" t="s">
        <v>443</v>
      </c>
      <c r="D83" s="9" t="s">
        <v>291</v>
      </c>
      <c r="E83" s="34" t="s">
        <v>391</v>
      </c>
    </row>
    <row r="84" spans="1:5" ht="43.5" customHeight="1" x14ac:dyDescent="0.3">
      <c r="A84" s="3">
        <v>83</v>
      </c>
      <c r="B84" s="3" t="s">
        <v>106</v>
      </c>
      <c r="C84" s="16" t="s">
        <v>444</v>
      </c>
      <c r="D84" s="9" t="s">
        <v>291</v>
      </c>
      <c r="E84" s="34" t="s">
        <v>391</v>
      </c>
    </row>
    <row r="85" spans="1:5" ht="29.25" customHeight="1" x14ac:dyDescent="0.3">
      <c r="A85" s="3">
        <v>84</v>
      </c>
      <c r="B85" s="3" t="s">
        <v>106</v>
      </c>
      <c r="C85" s="16" t="s">
        <v>445</v>
      </c>
      <c r="D85" s="9" t="s">
        <v>291</v>
      </c>
      <c r="E85" s="34" t="s">
        <v>446</v>
      </c>
    </row>
    <row r="86" spans="1:5" ht="29.25" customHeight="1" x14ac:dyDescent="0.3">
      <c r="A86" s="3">
        <v>85</v>
      </c>
      <c r="B86" s="3" t="s">
        <v>106</v>
      </c>
      <c r="C86" s="16" t="s">
        <v>347</v>
      </c>
      <c r="D86" s="9" t="s">
        <v>291</v>
      </c>
      <c r="E86" s="34" t="s">
        <v>348</v>
      </c>
    </row>
    <row r="87" spans="1:5" ht="57.75" customHeight="1" x14ac:dyDescent="0.3">
      <c r="A87" s="3">
        <v>86</v>
      </c>
      <c r="B87" s="3" t="s">
        <v>163</v>
      </c>
      <c r="C87" s="73" t="s">
        <v>447</v>
      </c>
      <c r="D87" s="9" t="s">
        <v>291</v>
      </c>
      <c r="E87" s="34" t="s">
        <v>359</v>
      </c>
    </row>
    <row r="88" spans="1:5" ht="57.75" customHeight="1" x14ac:dyDescent="0.3">
      <c r="A88" s="3">
        <v>87</v>
      </c>
      <c r="B88" s="3" t="s">
        <v>163</v>
      </c>
      <c r="C88" s="76" t="s">
        <v>448</v>
      </c>
      <c r="D88" s="9" t="s">
        <v>291</v>
      </c>
      <c r="E88" s="34" t="s">
        <v>359</v>
      </c>
    </row>
    <row r="89" spans="1:5" ht="57.75" customHeight="1" x14ac:dyDescent="0.3">
      <c r="A89" s="3">
        <v>88</v>
      </c>
      <c r="B89" s="3" t="s">
        <v>163</v>
      </c>
      <c r="C89" s="76" t="s">
        <v>449</v>
      </c>
      <c r="D89" s="9" t="s">
        <v>291</v>
      </c>
      <c r="E89" s="34" t="s">
        <v>359</v>
      </c>
    </row>
    <row r="90" spans="1:5" ht="57.75" customHeight="1" x14ac:dyDescent="0.3">
      <c r="A90" s="3">
        <v>89</v>
      </c>
      <c r="B90" s="3" t="s">
        <v>163</v>
      </c>
      <c r="C90" s="76" t="s">
        <v>450</v>
      </c>
      <c r="D90" s="9" t="s">
        <v>291</v>
      </c>
      <c r="E90" s="34" t="s">
        <v>359</v>
      </c>
    </row>
    <row r="91" spans="1:5" ht="57.75" customHeight="1" x14ac:dyDescent="0.3">
      <c r="A91" s="3">
        <v>90</v>
      </c>
      <c r="B91" s="3" t="s">
        <v>163</v>
      </c>
      <c r="C91" s="76" t="s">
        <v>451</v>
      </c>
      <c r="D91" s="9" t="s">
        <v>291</v>
      </c>
      <c r="E91" s="34" t="s">
        <v>359</v>
      </c>
    </row>
    <row r="92" spans="1:5" ht="57.75" customHeight="1" x14ac:dyDescent="0.3">
      <c r="A92" s="3">
        <v>91</v>
      </c>
      <c r="B92" s="3" t="s">
        <v>163</v>
      </c>
      <c r="C92" s="76" t="s">
        <v>452</v>
      </c>
      <c r="D92" s="9" t="s">
        <v>291</v>
      </c>
      <c r="E92" s="34" t="s">
        <v>359</v>
      </c>
    </row>
    <row r="93" spans="1:5" ht="57.75" customHeight="1" x14ac:dyDescent="0.3">
      <c r="A93" s="3">
        <v>92</v>
      </c>
      <c r="B93" s="3" t="s">
        <v>163</v>
      </c>
      <c r="C93" s="76" t="s">
        <v>453</v>
      </c>
      <c r="D93" s="9" t="s">
        <v>291</v>
      </c>
      <c r="E93" s="34" t="s">
        <v>359</v>
      </c>
    </row>
    <row r="94" spans="1:5" ht="57.6" x14ac:dyDescent="0.3">
      <c r="A94" s="3">
        <v>93</v>
      </c>
      <c r="B94" s="3" t="s">
        <v>163</v>
      </c>
      <c r="C94" s="76" t="s">
        <v>454</v>
      </c>
      <c r="D94" s="9" t="s">
        <v>291</v>
      </c>
      <c r="E94" s="34" t="s">
        <v>359</v>
      </c>
    </row>
    <row r="95" spans="1:5" ht="57.75" customHeight="1" x14ac:dyDescent="0.3">
      <c r="A95" s="3">
        <v>94</v>
      </c>
      <c r="B95" s="3" t="s">
        <v>163</v>
      </c>
      <c r="C95" s="76" t="s">
        <v>455</v>
      </c>
      <c r="D95" s="9" t="s">
        <v>291</v>
      </c>
      <c r="E95" s="34" t="s">
        <v>359</v>
      </c>
    </row>
    <row r="96" spans="1:5" ht="57.6" x14ac:dyDescent="0.3">
      <c r="A96" s="3">
        <v>95</v>
      </c>
      <c r="B96" s="3" t="s">
        <v>163</v>
      </c>
      <c r="C96" s="76" t="s">
        <v>456</v>
      </c>
      <c r="D96" s="9" t="s">
        <v>291</v>
      </c>
      <c r="E96" s="34" t="s">
        <v>359</v>
      </c>
    </row>
    <row r="97" spans="1:5" ht="57.75" customHeight="1" x14ac:dyDescent="0.3">
      <c r="A97" s="3">
        <v>96</v>
      </c>
      <c r="B97" s="3" t="s">
        <v>163</v>
      </c>
      <c r="C97" s="76" t="s">
        <v>457</v>
      </c>
      <c r="D97" s="9" t="s">
        <v>291</v>
      </c>
      <c r="E97" s="34" t="s">
        <v>359</v>
      </c>
    </row>
    <row r="98" spans="1:5" ht="57.75" customHeight="1" x14ac:dyDescent="0.3">
      <c r="A98" s="3">
        <v>97</v>
      </c>
      <c r="B98" s="3" t="s">
        <v>163</v>
      </c>
      <c r="C98" s="76" t="s">
        <v>458</v>
      </c>
      <c r="D98" s="9" t="s">
        <v>291</v>
      </c>
      <c r="E98" s="34" t="s">
        <v>359</v>
      </c>
    </row>
    <row r="99" spans="1:5" ht="57.75" customHeight="1" x14ac:dyDescent="0.3">
      <c r="A99" s="3">
        <v>98</v>
      </c>
      <c r="B99" s="3" t="s">
        <v>163</v>
      </c>
      <c r="C99" s="76" t="s">
        <v>459</v>
      </c>
      <c r="D99" s="9" t="s">
        <v>291</v>
      </c>
      <c r="E99" s="34" t="s">
        <v>359</v>
      </c>
    </row>
    <row r="100" spans="1:5" ht="57.75" customHeight="1" x14ac:dyDescent="0.3">
      <c r="A100" s="3">
        <v>99</v>
      </c>
      <c r="B100" s="3" t="s">
        <v>163</v>
      </c>
      <c r="C100" s="76" t="s">
        <v>460</v>
      </c>
      <c r="D100" s="9" t="s">
        <v>291</v>
      </c>
      <c r="E100" s="34" t="s">
        <v>359</v>
      </c>
    </row>
    <row r="101" spans="1:5" ht="57.75" customHeight="1" x14ac:dyDescent="0.3">
      <c r="A101" s="3">
        <v>100</v>
      </c>
      <c r="B101" s="3" t="s">
        <v>163</v>
      </c>
      <c r="C101" s="76" t="s">
        <v>461</v>
      </c>
      <c r="D101" s="9" t="s">
        <v>291</v>
      </c>
      <c r="E101" s="34" t="s">
        <v>359</v>
      </c>
    </row>
    <row r="102" spans="1:5" ht="57.75" customHeight="1" x14ac:dyDescent="0.3">
      <c r="A102" s="3">
        <v>101</v>
      </c>
      <c r="B102" s="3" t="s">
        <v>163</v>
      </c>
      <c r="C102" s="76" t="s">
        <v>462</v>
      </c>
      <c r="D102" s="9" t="s">
        <v>291</v>
      </c>
      <c r="E102" s="34" t="s">
        <v>359</v>
      </c>
    </row>
    <row r="103" spans="1:5" ht="57.75" customHeight="1" x14ac:dyDescent="0.3">
      <c r="A103" s="3">
        <v>102</v>
      </c>
      <c r="B103" s="3" t="s">
        <v>163</v>
      </c>
      <c r="C103" s="76" t="s">
        <v>463</v>
      </c>
      <c r="D103" s="9" t="s">
        <v>291</v>
      </c>
      <c r="E103" s="34" t="s">
        <v>359</v>
      </c>
    </row>
    <row r="104" spans="1:5" ht="101.25" customHeight="1" x14ac:dyDescent="0.3">
      <c r="A104" s="3">
        <v>103</v>
      </c>
      <c r="B104" s="3" t="s">
        <v>163</v>
      </c>
      <c r="C104" s="91" t="s">
        <v>464</v>
      </c>
      <c r="D104" s="9" t="s">
        <v>291</v>
      </c>
      <c r="E104" s="34" t="s">
        <v>354</v>
      </c>
    </row>
    <row r="105" spans="1:5" ht="87" customHeight="1" x14ac:dyDescent="0.3">
      <c r="A105" s="3">
        <v>104</v>
      </c>
      <c r="B105" s="3" t="s">
        <v>163</v>
      </c>
      <c r="C105" s="91" t="s">
        <v>465</v>
      </c>
      <c r="D105" s="9" t="s">
        <v>291</v>
      </c>
      <c r="E105" s="34" t="s">
        <v>354</v>
      </c>
    </row>
    <row r="106" spans="1:5" ht="87" customHeight="1" x14ac:dyDescent="0.3">
      <c r="A106" s="3">
        <v>105</v>
      </c>
      <c r="B106" s="3" t="s">
        <v>163</v>
      </c>
      <c r="C106" s="91" t="s">
        <v>466</v>
      </c>
      <c r="D106" s="9" t="s">
        <v>291</v>
      </c>
      <c r="E106" s="34" t="s">
        <v>354</v>
      </c>
    </row>
    <row r="107" spans="1:5" ht="130.5" customHeight="1" x14ac:dyDescent="0.3">
      <c r="A107" s="3">
        <v>106</v>
      </c>
      <c r="B107" s="3" t="s">
        <v>163</v>
      </c>
      <c r="C107" s="91" t="s">
        <v>467</v>
      </c>
      <c r="D107" s="9" t="s">
        <v>291</v>
      </c>
      <c r="E107" s="34" t="s">
        <v>354</v>
      </c>
    </row>
    <row r="108" spans="1:5" ht="87" customHeight="1" x14ac:dyDescent="0.3">
      <c r="A108" s="3">
        <v>107</v>
      </c>
      <c r="B108" s="3" t="s">
        <v>163</v>
      </c>
      <c r="C108" s="91" t="s">
        <v>468</v>
      </c>
      <c r="D108" s="9" t="s">
        <v>291</v>
      </c>
      <c r="E108" s="34" t="s">
        <v>354</v>
      </c>
    </row>
    <row r="109" spans="1:5" ht="100.8" x14ac:dyDescent="0.3">
      <c r="A109" s="3">
        <v>108</v>
      </c>
      <c r="B109" s="3" t="s">
        <v>163</v>
      </c>
      <c r="C109" s="90" t="s">
        <v>469</v>
      </c>
      <c r="D109" s="9" t="s">
        <v>19</v>
      </c>
      <c r="E109" s="34" t="s">
        <v>470</v>
      </c>
    </row>
    <row r="110" spans="1:5" ht="57.75" customHeight="1" x14ac:dyDescent="0.3">
      <c r="A110" s="3">
        <v>109</v>
      </c>
      <c r="B110" s="3" t="s">
        <v>163</v>
      </c>
      <c r="C110" s="91" t="s">
        <v>471</v>
      </c>
      <c r="D110" s="9" t="s">
        <v>291</v>
      </c>
      <c r="E110" s="34" t="s">
        <v>472</v>
      </c>
    </row>
    <row r="111" spans="1:5" ht="57.75" customHeight="1" x14ac:dyDescent="0.3">
      <c r="A111" s="3">
        <v>110</v>
      </c>
      <c r="B111" s="3" t="s">
        <v>163</v>
      </c>
      <c r="C111" s="91" t="s">
        <v>473</v>
      </c>
      <c r="D111" s="9" t="s">
        <v>291</v>
      </c>
      <c r="E111" s="34" t="s">
        <v>472</v>
      </c>
    </row>
    <row r="112" spans="1:5" ht="57.75" customHeight="1" x14ac:dyDescent="0.3">
      <c r="A112" s="3">
        <v>111</v>
      </c>
      <c r="B112" s="3" t="s">
        <v>163</v>
      </c>
      <c r="C112" s="91" t="s">
        <v>474</v>
      </c>
      <c r="D112" s="9" t="s">
        <v>291</v>
      </c>
      <c r="E112" s="34" t="s">
        <v>472</v>
      </c>
    </row>
    <row r="113" spans="1:5" ht="57.75" customHeight="1" x14ac:dyDescent="0.3">
      <c r="A113" s="3">
        <v>112</v>
      </c>
      <c r="B113" s="3" t="s">
        <v>163</v>
      </c>
      <c r="C113" s="91" t="s">
        <v>475</v>
      </c>
      <c r="D113" s="9" t="s">
        <v>291</v>
      </c>
      <c r="E113" s="34" t="s">
        <v>472</v>
      </c>
    </row>
    <row r="114" spans="1:5" ht="57.75" customHeight="1" x14ac:dyDescent="0.3">
      <c r="A114" s="3">
        <v>113</v>
      </c>
      <c r="B114" s="3" t="s">
        <v>163</v>
      </c>
      <c r="C114" s="68" t="s">
        <v>476</v>
      </c>
      <c r="D114" s="9" t="s">
        <v>291</v>
      </c>
      <c r="E114" s="34" t="s">
        <v>472</v>
      </c>
    </row>
    <row r="115" spans="1:5" ht="87" customHeight="1" x14ac:dyDescent="0.3">
      <c r="A115" s="3">
        <v>114</v>
      </c>
      <c r="B115" s="3" t="s">
        <v>163</v>
      </c>
      <c r="C115" s="68" t="s">
        <v>477</v>
      </c>
      <c r="D115" s="9" t="s">
        <v>291</v>
      </c>
      <c r="E115" s="34" t="s">
        <v>478</v>
      </c>
    </row>
    <row r="116" spans="1:5" ht="57.6" x14ac:dyDescent="0.3">
      <c r="A116" s="3">
        <v>115</v>
      </c>
      <c r="B116" s="3" t="s">
        <v>163</v>
      </c>
      <c r="C116" s="76" t="s">
        <v>479</v>
      </c>
      <c r="D116" s="9" t="s">
        <v>291</v>
      </c>
      <c r="E116" s="34" t="s">
        <v>381</v>
      </c>
    </row>
    <row r="117" spans="1:5" ht="57.6" x14ac:dyDescent="0.3">
      <c r="A117" s="3">
        <v>116</v>
      </c>
      <c r="B117" s="3" t="s">
        <v>163</v>
      </c>
      <c r="C117" s="91" t="s">
        <v>480</v>
      </c>
      <c r="D117" s="9" t="s">
        <v>291</v>
      </c>
      <c r="E117" s="34" t="s">
        <v>381</v>
      </c>
    </row>
    <row r="118" spans="1:5" ht="57.6" x14ac:dyDescent="0.3">
      <c r="A118" s="3">
        <v>117</v>
      </c>
      <c r="B118" s="3" t="s">
        <v>163</v>
      </c>
      <c r="C118" s="91" t="s">
        <v>481</v>
      </c>
      <c r="D118" s="9" t="s">
        <v>291</v>
      </c>
      <c r="E118" s="34" t="s">
        <v>381</v>
      </c>
    </row>
    <row r="119" spans="1:5" ht="115.5" customHeight="1" x14ac:dyDescent="0.3">
      <c r="A119" s="3">
        <v>118</v>
      </c>
      <c r="B119" s="3" t="s">
        <v>163</v>
      </c>
      <c r="C119" s="76" t="s">
        <v>482</v>
      </c>
      <c r="D119" s="9" t="s">
        <v>291</v>
      </c>
      <c r="E119" s="34" t="s">
        <v>425</v>
      </c>
    </row>
    <row r="120" spans="1:5" ht="57.75" customHeight="1" x14ac:dyDescent="0.3">
      <c r="A120" s="3">
        <v>119</v>
      </c>
      <c r="B120" s="3" t="s">
        <v>163</v>
      </c>
      <c r="C120" s="76" t="s">
        <v>483</v>
      </c>
      <c r="D120" s="9" t="s">
        <v>291</v>
      </c>
      <c r="E120" s="34" t="s">
        <v>384</v>
      </c>
    </row>
    <row r="121" spans="1:5" ht="57.75" customHeight="1" x14ac:dyDescent="0.3">
      <c r="A121" s="3">
        <v>120</v>
      </c>
      <c r="B121" s="3" t="s">
        <v>163</v>
      </c>
      <c r="C121" s="76" t="s">
        <v>484</v>
      </c>
      <c r="D121" s="9" t="s">
        <v>291</v>
      </c>
      <c r="E121" s="34" t="s">
        <v>384</v>
      </c>
    </row>
    <row r="122" spans="1:5" ht="57.75" customHeight="1" x14ac:dyDescent="0.3">
      <c r="A122" s="3">
        <v>121</v>
      </c>
      <c r="B122" s="3" t="s">
        <v>163</v>
      </c>
      <c r="C122" s="76" t="s">
        <v>485</v>
      </c>
      <c r="D122" s="9" t="s">
        <v>291</v>
      </c>
      <c r="E122" s="34" t="s">
        <v>384</v>
      </c>
    </row>
    <row r="123" spans="1:5" ht="57.75" customHeight="1" x14ac:dyDescent="0.3">
      <c r="A123" s="3">
        <v>122</v>
      </c>
      <c r="B123" s="3" t="s">
        <v>163</v>
      </c>
      <c r="C123" s="76" t="s">
        <v>486</v>
      </c>
      <c r="D123" s="9" t="s">
        <v>291</v>
      </c>
      <c r="E123" s="34" t="s">
        <v>384</v>
      </c>
    </row>
    <row r="124" spans="1:5" ht="57.75" customHeight="1" x14ac:dyDescent="0.3">
      <c r="A124" s="3">
        <v>123</v>
      </c>
      <c r="B124" s="3" t="s">
        <v>163</v>
      </c>
      <c r="C124" s="76" t="s">
        <v>487</v>
      </c>
      <c r="D124" s="9" t="s">
        <v>291</v>
      </c>
      <c r="E124" s="34" t="s">
        <v>384</v>
      </c>
    </row>
    <row r="125" spans="1:5" ht="57.75" customHeight="1" x14ac:dyDescent="0.3">
      <c r="A125" s="3">
        <v>124</v>
      </c>
      <c r="B125" s="3" t="s">
        <v>163</v>
      </c>
      <c r="C125" s="76" t="s">
        <v>488</v>
      </c>
      <c r="D125" s="9" t="s">
        <v>291</v>
      </c>
      <c r="E125" s="34" t="s">
        <v>384</v>
      </c>
    </row>
    <row r="126" spans="1:5" ht="57.75" customHeight="1" x14ac:dyDescent="0.3">
      <c r="A126" s="3">
        <v>125</v>
      </c>
      <c r="B126" s="3" t="s">
        <v>163</v>
      </c>
      <c r="C126" s="76" t="s">
        <v>489</v>
      </c>
      <c r="D126" s="9" t="s">
        <v>291</v>
      </c>
      <c r="E126" s="34" t="s">
        <v>384</v>
      </c>
    </row>
    <row r="127" spans="1:5" ht="57.75" customHeight="1" x14ac:dyDescent="0.3">
      <c r="A127" s="3">
        <v>126</v>
      </c>
      <c r="B127" s="3" t="s">
        <v>163</v>
      </c>
      <c r="C127" s="76" t="s">
        <v>490</v>
      </c>
      <c r="D127" s="9" t="s">
        <v>291</v>
      </c>
      <c r="E127" s="34" t="s">
        <v>384</v>
      </c>
    </row>
    <row r="128" spans="1:5" ht="57.75" customHeight="1" x14ac:dyDescent="0.3">
      <c r="A128" s="3">
        <v>127</v>
      </c>
      <c r="B128" s="3" t="s">
        <v>163</v>
      </c>
      <c r="C128" s="76" t="s">
        <v>491</v>
      </c>
      <c r="D128" s="9" t="s">
        <v>291</v>
      </c>
      <c r="E128" s="34" t="s">
        <v>384</v>
      </c>
    </row>
    <row r="129" spans="1:5" ht="57.75" customHeight="1" x14ac:dyDescent="0.3">
      <c r="A129" s="3">
        <v>128</v>
      </c>
      <c r="B129" s="3" t="s">
        <v>163</v>
      </c>
      <c r="C129" s="76" t="s">
        <v>492</v>
      </c>
      <c r="D129" s="9" t="s">
        <v>291</v>
      </c>
      <c r="E129" s="34" t="s">
        <v>384</v>
      </c>
    </row>
    <row r="130" spans="1:5" ht="57.75" customHeight="1" x14ac:dyDescent="0.3">
      <c r="A130" s="3">
        <v>129</v>
      </c>
      <c r="B130" s="3" t="s">
        <v>163</v>
      </c>
      <c r="C130" s="76" t="s">
        <v>493</v>
      </c>
      <c r="D130" s="9" t="s">
        <v>291</v>
      </c>
      <c r="E130" s="34" t="s">
        <v>384</v>
      </c>
    </row>
    <row r="131" spans="1:5" ht="57.75" customHeight="1" x14ac:dyDescent="0.3">
      <c r="A131" s="3">
        <v>130</v>
      </c>
      <c r="B131" s="3" t="s">
        <v>163</v>
      </c>
      <c r="C131" s="76" t="s">
        <v>494</v>
      </c>
      <c r="D131" s="9" t="s">
        <v>291</v>
      </c>
      <c r="E131" s="34" t="s">
        <v>384</v>
      </c>
    </row>
    <row r="132" spans="1:5" ht="43.5" customHeight="1" x14ac:dyDescent="0.3">
      <c r="A132" s="3">
        <v>131</v>
      </c>
      <c r="B132" s="3" t="s">
        <v>163</v>
      </c>
      <c r="C132" s="76" t="s">
        <v>495</v>
      </c>
      <c r="D132" s="9" t="s">
        <v>291</v>
      </c>
      <c r="E132" s="34" t="s">
        <v>384</v>
      </c>
    </row>
    <row r="133" spans="1:5" ht="43.5" customHeight="1" x14ac:dyDescent="0.3">
      <c r="A133" s="3">
        <v>132</v>
      </c>
      <c r="B133" s="3" t="s">
        <v>163</v>
      </c>
      <c r="C133" s="76" t="s">
        <v>496</v>
      </c>
      <c r="D133" s="9" t="s">
        <v>291</v>
      </c>
      <c r="E133" s="34" t="s">
        <v>384</v>
      </c>
    </row>
    <row r="134" spans="1:5" ht="57.75" customHeight="1" x14ac:dyDescent="0.3">
      <c r="A134" s="3">
        <v>133</v>
      </c>
      <c r="B134" s="3" t="s">
        <v>163</v>
      </c>
      <c r="C134" s="76" t="s">
        <v>497</v>
      </c>
      <c r="D134" s="9" t="s">
        <v>291</v>
      </c>
      <c r="E134" s="34" t="s">
        <v>384</v>
      </c>
    </row>
    <row r="135" spans="1:5" ht="57.75" customHeight="1" x14ac:dyDescent="0.3">
      <c r="A135" s="3">
        <v>134</v>
      </c>
      <c r="B135" s="3" t="s">
        <v>163</v>
      </c>
      <c r="C135" s="76" t="s">
        <v>498</v>
      </c>
      <c r="D135" s="9" t="s">
        <v>291</v>
      </c>
      <c r="E135" s="34" t="s">
        <v>384</v>
      </c>
    </row>
    <row r="136" spans="1:5" ht="57.75" customHeight="1" x14ac:dyDescent="0.3">
      <c r="A136" s="3">
        <v>135</v>
      </c>
      <c r="B136" s="3" t="s">
        <v>163</v>
      </c>
      <c r="C136" s="76" t="s">
        <v>499</v>
      </c>
      <c r="D136" s="9" t="s">
        <v>291</v>
      </c>
      <c r="E136" s="34" t="s">
        <v>384</v>
      </c>
    </row>
    <row r="137" spans="1:5" ht="57.75" customHeight="1" x14ac:dyDescent="0.3">
      <c r="A137" s="3">
        <v>136</v>
      </c>
      <c r="B137" s="3" t="s">
        <v>163</v>
      </c>
      <c r="C137" s="76" t="s">
        <v>500</v>
      </c>
      <c r="D137" s="9" t="s">
        <v>291</v>
      </c>
      <c r="E137" s="34" t="s">
        <v>391</v>
      </c>
    </row>
    <row r="138" spans="1:5" ht="57.75" customHeight="1" x14ac:dyDescent="0.3">
      <c r="A138" s="3">
        <v>137</v>
      </c>
      <c r="B138" s="3" t="s">
        <v>163</v>
      </c>
      <c r="C138" s="76" t="s">
        <v>501</v>
      </c>
      <c r="D138" s="9" t="s">
        <v>291</v>
      </c>
      <c r="E138" s="34" t="s">
        <v>391</v>
      </c>
    </row>
    <row r="139" spans="1:5" ht="57.75" customHeight="1" x14ac:dyDescent="0.3">
      <c r="A139" s="3">
        <v>138</v>
      </c>
      <c r="B139" s="3" t="s">
        <v>163</v>
      </c>
      <c r="C139" s="76" t="s">
        <v>502</v>
      </c>
      <c r="D139" s="9" t="s">
        <v>291</v>
      </c>
      <c r="E139" s="34" t="s">
        <v>391</v>
      </c>
    </row>
    <row r="140" spans="1:5" ht="57.75" customHeight="1" x14ac:dyDescent="0.3">
      <c r="A140" s="3">
        <v>139</v>
      </c>
      <c r="B140" s="3" t="s">
        <v>163</v>
      </c>
      <c r="C140" s="76" t="s">
        <v>503</v>
      </c>
      <c r="D140" s="9" t="s">
        <v>291</v>
      </c>
      <c r="E140" s="34" t="s">
        <v>391</v>
      </c>
    </row>
    <row r="141" spans="1:5" ht="57.75" customHeight="1" x14ac:dyDescent="0.3">
      <c r="A141" s="3">
        <v>140</v>
      </c>
      <c r="B141" s="3" t="s">
        <v>163</v>
      </c>
      <c r="C141" s="76" t="s">
        <v>504</v>
      </c>
      <c r="D141" s="9" t="s">
        <v>291</v>
      </c>
      <c r="E141" s="34" t="s">
        <v>391</v>
      </c>
    </row>
    <row r="142" spans="1:5" ht="57.75" customHeight="1" x14ac:dyDescent="0.3">
      <c r="A142" s="3">
        <v>141</v>
      </c>
      <c r="B142" s="3" t="s">
        <v>163</v>
      </c>
      <c r="C142" s="76" t="s">
        <v>505</v>
      </c>
      <c r="D142" s="9" t="s">
        <v>291</v>
      </c>
      <c r="E142" s="34" t="s">
        <v>391</v>
      </c>
    </row>
    <row r="143" spans="1:5" ht="57.75" customHeight="1" x14ac:dyDescent="0.3">
      <c r="A143" s="3">
        <v>142</v>
      </c>
      <c r="B143" s="3" t="s">
        <v>163</v>
      </c>
      <c r="C143" s="76" t="s">
        <v>506</v>
      </c>
      <c r="D143" s="9" t="s">
        <v>291</v>
      </c>
      <c r="E143" s="34" t="s">
        <v>391</v>
      </c>
    </row>
    <row r="144" spans="1:5" ht="57.75" customHeight="1" x14ac:dyDescent="0.3">
      <c r="A144" s="3">
        <v>143</v>
      </c>
      <c r="B144" s="3" t="s">
        <v>163</v>
      </c>
      <c r="C144" s="76" t="s">
        <v>507</v>
      </c>
      <c r="D144" s="9" t="s">
        <v>291</v>
      </c>
      <c r="E144" s="34" t="s">
        <v>391</v>
      </c>
    </row>
    <row r="145" spans="1:5" ht="57.75" customHeight="1" x14ac:dyDescent="0.3">
      <c r="A145" s="3">
        <v>144</v>
      </c>
      <c r="B145" s="3" t="s">
        <v>163</v>
      </c>
      <c r="C145" s="76" t="s">
        <v>508</v>
      </c>
      <c r="D145" s="9" t="s">
        <v>291</v>
      </c>
      <c r="E145" s="34" t="s">
        <v>391</v>
      </c>
    </row>
    <row r="146" spans="1:5" ht="57.75" customHeight="1" x14ac:dyDescent="0.3">
      <c r="A146" s="3">
        <v>145</v>
      </c>
      <c r="B146" s="3" t="s">
        <v>163</v>
      </c>
      <c r="C146" s="76" t="s">
        <v>509</v>
      </c>
      <c r="D146" s="9" t="s">
        <v>291</v>
      </c>
      <c r="E146" s="34" t="s">
        <v>391</v>
      </c>
    </row>
    <row r="147" spans="1:5" ht="57.75" customHeight="1" x14ac:dyDescent="0.3">
      <c r="A147" s="3">
        <v>146</v>
      </c>
      <c r="B147" s="3" t="s">
        <v>163</v>
      </c>
      <c r="C147" s="76" t="s">
        <v>510</v>
      </c>
      <c r="D147" s="9" t="s">
        <v>291</v>
      </c>
      <c r="E147" s="34" t="s">
        <v>391</v>
      </c>
    </row>
    <row r="148" spans="1:5" ht="57.75" customHeight="1" x14ac:dyDescent="0.3">
      <c r="A148" s="3">
        <v>147</v>
      </c>
      <c r="B148" s="3" t="s">
        <v>163</v>
      </c>
      <c r="C148" s="76" t="s">
        <v>511</v>
      </c>
      <c r="D148" s="9" t="s">
        <v>291</v>
      </c>
      <c r="E148" s="34" t="s">
        <v>391</v>
      </c>
    </row>
    <row r="149" spans="1:5" ht="57.75" customHeight="1" x14ac:dyDescent="0.3">
      <c r="A149" s="3">
        <v>148</v>
      </c>
      <c r="B149" s="3" t="s">
        <v>163</v>
      </c>
      <c r="C149" s="76" t="s">
        <v>512</v>
      </c>
      <c r="D149" s="9" t="s">
        <v>291</v>
      </c>
      <c r="E149" s="34" t="s">
        <v>391</v>
      </c>
    </row>
    <row r="150" spans="1:5" ht="57.75" customHeight="1" x14ac:dyDescent="0.3">
      <c r="A150" s="3">
        <v>149</v>
      </c>
      <c r="B150" s="3" t="s">
        <v>163</v>
      </c>
      <c r="C150" s="76" t="s">
        <v>513</v>
      </c>
      <c r="D150" s="9" t="s">
        <v>291</v>
      </c>
      <c r="E150" s="34" t="s">
        <v>391</v>
      </c>
    </row>
    <row r="151" spans="1:5" ht="57.75" customHeight="1" x14ac:dyDescent="0.3">
      <c r="A151" s="3">
        <v>150</v>
      </c>
      <c r="B151" s="3" t="s">
        <v>163</v>
      </c>
      <c r="C151" s="76" t="s">
        <v>514</v>
      </c>
      <c r="D151" s="9" t="s">
        <v>291</v>
      </c>
      <c r="E151" s="34" t="s">
        <v>391</v>
      </c>
    </row>
    <row r="152" spans="1:5" ht="57.75" customHeight="1" x14ac:dyDescent="0.3">
      <c r="A152" s="3">
        <v>151</v>
      </c>
      <c r="B152" s="3" t="s">
        <v>163</v>
      </c>
      <c r="C152" s="76" t="s">
        <v>515</v>
      </c>
      <c r="D152" s="9" t="s">
        <v>291</v>
      </c>
      <c r="E152" s="34" t="s">
        <v>391</v>
      </c>
    </row>
    <row r="153" spans="1:5" ht="57.75" customHeight="1" x14ac:dyDescent="0.3">
      <c r="A153" s="3">
        <v>152</v>
      </c>
      <c r="B153" s="3" t="s">
        <v>163</v>
      </c>
      <c r="C153" s="76" t="s">
        <v>516</v>
      </c>
      <c r="D153" s="9" t="s">
        <v>291</v>
      </c>
      <c r="E153" s="34" t="s">
        <v>391</v>
      </c>
    </row>
    <row r="154" spans="1:5" ht="72.75" customHeight="1" x14ac:dyDescent="0.3">
      <c r="A154" s="3">
        <v>153</v>
      </c>
      <c r="B154" s="3" t="s">
        <v>163</v>
      </c>
      <c r="C154" s="76" t="s">
        <v>517</v>
      </c>
      <c r="D154" s="9" t="s">
        <v>291</v>
      </c>
      <c r="E154" s="34" t="s">
        <v>518</v>
      </c>
    </row>
    <row r="155" spans="1:5" ht="29.25" customHeight="1" x14ac:dyDescent="0.3">
      <c r="A155" s="3">
        <v>154</v>
      </c>
      <c r="B155" s="3" t="s">
        <v>163</v>
      </c>
      <c r="C155" s="34" t="s">
        <v>519</v>
      </c>
      <c r="D155" s="9" t="s">
        <v>291</v>
      </c>
      <c r="E155" s="34" t="s">
        <v>520</v>
      </c>
    </row>
    <row r="156" spans="1:5" ht="29.25" customHeight="1" x14ac:dyDescent="0.3">
      <c r="A156" s="3">
        <v>155</v>
      </c>
      <c r="B156" s="3" t="s">
        <v>163</v>
      </c>
      <c r="C156" s="34" t="s">
        <v>521</v>
      </c>
      <c r="D156" s="9" t="s">
        <v>299</v>
      </c>
      <c r="E156" s="34" t="s">
        <v>522</v>
      </c>
    </row>
    <row r="157" spans="1:5" ht="29.25" customHeight="1" x14ac:dyDescent="0.3">
      <c r="A157" s="3">
        <v>156</v>
      </c>
      <c r="B157" s="3" t="s">
        <v>163</v>
      </c>
      <c r="C157" s="34" t="s">
        <v>523</v>
      </c>
      <c r="D157" s="9" t="s">
        <v>19</v>
      </c>
      <c r="E157" s="34" t="s">
        <v>404</v>
      </c>
    </row>
    <row r="158" spans="1:5" ht="29.25" customHeight="1" x14ac:dyDescent="0.3">
      <c r="A158" s="3">
        <v>157</v>
      </c>
      <c r="B158" s="3" t="s">
        <v>163</v>
      </c>
      <c r="C158" s="34" t="s">
        <v>524</v>
      </c>
      <c r="D158" s="9" t="s">
        <v>299</v>
      </c>
      <c r="E158" s="34" t="s">
        <v>525</v>
      </c>
    </row>
    <row r="159" spans="1:5" ht="29.25" customHeight="1" x14ac:dyDescent="0.3">
      <c r="A159" s="3">
        <v>158</v>
      </c>
      <c r="B159" s="3" t="s">
        <v>163</v>
      </c>
      <c r="C159" s="34" t="s">
        <v>526</v>
      </c>
      <c r="D159" s="9" t="s">
        <v>291</v>
      </c>
      <c r="E159" s="34" t="s">
        <v>348</v>
      </c>
    </row>
    <row r="160" spans="1:5" ht="86.4" x14ac:dyDescent="0.3">
      <c r="A160" s="3">
        <v>159</v>
      </c>
      <c r="B160" s="3" t="s">
        <v>11</v>
      </c>
      <c r="C160" s="76" t="s">
        <v>527</v>
      </c>
      <c r="D160" s="9" t="s">
        <v>19</v>
      </c>
      <c r="E160" s="34" t="s">
        <v>528</v>
      </c>
    </row>
    <row r="161" spans="1:5" ht="57.75" customHeight="1" x14ac:dyDescent="0.3">
      <c r="A161" s="3">
        <v>160</v>
      </c>
      <c r="B161" s="3" t="s">
        <v>11</v>
      </c>
      <c r="C161" s="76" t="s">
        <v>529</v>
      </c>
      <c r="D161" s="9" t="s">
        <v>291</v>
      </c>
      <c r="E161" s="34" t="s">
        <v>359</v>
      </c>
    </row>
    <row r="162" spans="1:5" ht="57.75" customHeight="1" x14ac:dyDescent="0.3">
      <c r="A162" s="3">
        <v>161</v>
      </c>
      <c r="B162" s="3" t="s">
        <v>11</v>
      </c>
      <c r="C162" s="76" t="s">
        <v>530</v>
      </c>
      <c r="D162" s="9" t="s">
        <v>291</v>
      </c>
      <c r="E162" s="34" t="s">
        <v>359</v>
      </c>
    </row>
    <row r="163" spans="1:5" ht="57.75" customHeight="1" x14ac:dyDescent="0.3">
      <c r="A163" s="3">
        <v>162</v>
      </c>
      <c r="B163" s="3" t="s">
        <v>11</v>
      </c>
      <c r="C163" s="76" t="s">
        <v>531</v>
      </c>
      <c r="D163" s="9" t="s">
        <v>291</v>
      </c>
      <c r="E163" s="34" t="s">
        <v>359</v>
      </c>
    </row>
    <row r="164" spans="1:5" ht="57.75" customHeight="1" x14ac:dyDescent="0.3">
      <c r="A164" s="3">
        <v>163</v>
      </c>
      <c r="B164" s="3" t="s">
        <v>11</v>
      </c>
      <c r="C164" s="76" t="s">
        <v>532</v>
      </c>
      <c r="D164" s="9" t="s">
        <v>291</v>
      </c>
      <c r="E164" s="34" t="s">
        <v>359</v>
      </c>
    </row>
    <row r="165" spans="1:5" ht="57.75" customHeight="1" x14ac:dyDescent="0.3">
      <c r="A165" s="3">
        <v>164</v>
      </c>
      <c r="B165" s="3" t="s">
        <v>11</v>
      </c>
      <c r="C165" s="76" t="s">
        <v>533</v>
      </c>
      <c r="D165" s="9" t="s">
        <v>291</v>
      </c>
      <c r="E165" s="34" t="s">
        <v>359</v>
      </c>
    </row>
    <row r="166" spans="1:5" ht="72" x14ac:dyDescent="0.3">
      <c r="A166" s="3">
        <v>165</v>
      </c>
      <c r="B166" s="3" t="s">
        <v>11</v>
      </c>
      <c r="C166" s="76" t="s">
        <v>534</v>
      </c>
      <c r="D166" s="9" t="s">
        <v>291</v>
      </c>
      <c r="E166" s="34" t="s">
        <v>359</v>
      </c>
    </row>
    <row r="167" spans="1:5" ht="72" x14ac:dyDescent="0.3">
      <c r="A167" s="3">
        <v>166</v>
      </c>
      <c r="B167" s="3" t="s">
        <v>11</v>
      </c>
      <c r="C167" s="76" t="s">
        <v>535</v>
      </c>
      <c r="D167" s="9" t="s">
        <v>291</v>
      </c>
      <c r="E167" s="34" t="s">
        <v>359</v>
      </c>
    </row>
    <row r="168" spans="1:5" ht="57.75" customHeight="1" x14ac:dyDescent="0.3">
      <c r="A168" s="3">
        <v>167</v>
      </c>
      <c r="B168" s="3" t="s">
        <v>11</v>
      </c>
      <c r="C168" s="76" t="s">
        <v>536</v>
      </c>
      <c r="D168" s="9" t="s">
        <v>291</v>
      </c>
      <c r="E168" s="34" t="s">
        <v>359</v>
      </c>
    </row>
    <row r="169" spans="1:5" ht="57.75" customHeight="1" x14ac:dyDescent="0.3">
      <c r="A169" s="3">
        <v>168</v>
      </c>
      <c r="B169" s="3" t="s">
        <v>11</v>
      </c>
      <c r="C169" s="76" t="s">
        <v>537</v>
      </c>
      <c r="D169" s="9" t="s">
        <v>291</v>
      </c>
      <c r="E169" s="34" t="s">
        <v>359</v>
      </c>
    </row>
    <row r="170" spans="1:5" ht="57.75" customHeight="1" x14ac:dyDescent="0.3">
      <c r="A170" s="3">
        <v>169</v>
      </c>
      <c r="B170" s="3" t="s">
        <v>11</v>
      </c>
      <c r="C170" s="76" t="s">
        <v>538</v>
      </c>
      <c r="D170" s="9" t="s">
        <v>291</v>
      </c>
      <c r="E170" s="34" t="s">
        <v>359</v>
      </c>
    </row>
    <row r="171" spans="1:5" ht="57.75" customHeight="1" x14ac:dyDescent="0.3">
      <c r="A171" s="3">
        <v>170</v>
      </c>
      <c r="B171" s="3" t="s">
        <v>11</v>
      </c>
      <c r="C171" s="76" t="s">
        <v>539</v>
      </c>
      <c r="D171" s="9" t="s">
        <v>291</v>
      </c>
      <c r="E171" s="34" t="s">
        <v>359</v>
      </c>
    </row>
    <row r="172" spans="1:5" ht="57.75" customHeight="1" x14ac:dyDescent="0.3">
      <c r="A172" s="3">
        <v>171</v>
      </c>
      <c r="B172" s="3" t="s">
        <v>11</v>
      </c>
      <c r="C172" s="76" t="s">
        <v>540</v>
      </c>
      <c r="D172" s="9" t="s">
        <v>291</v>
      </c>
      <c r="E172" s="34" t="s">
        <v>359</v>
      </c>
    </row>
    <row r="173" spans="1:5" ht="57.75" customHeight="1" x14ac:dyDescent="0.3">
      <c r="A173" s="3">
        <v>172</v>
      </c>
      <c r="B173" s="3" t="s">
        <v>11</v>
      </c>
      <c r="C173" s="76" t="s">
        <v>541</v>
      </c>
      <c r="D173" s="9" t="s">
        <v>291</v>
      </c>
      <c r="E173" s="34" t="s">
        <v>359</v>
      </c>
    </row>
    <row r="174" spans="1:5" ht="57.75" customHeight="1" x14ac:dyDescent="0.3">
      <c r="A174" s="3">
        <v>173</v>
      </c>
      <c r="B174" s="3" t="s">
        <v>11</v>
      </c>
      <c r="C174" s="76" t="s">
        <v>542</v>
      </c>
      <c r="D174" s="9" t="s">
        <v>291</v>
      </c>
      <c r="E174" s="34" t="s">
        <v>359</v>
      </c>
    </row>
    <row r="175" spans="1:5" ht="57.75" customHeight="1" x14ac:dyDescent="0.3">
      <c r="A175" s="3">
        <v>174</v>
      </c>
      <c r="B175" s="3" t="s">
        <v>11</v>
      </c>
      <c r="C175" s="76" t="s">
        <v>543</v>
      </c>
      <c r="D175" s="9" t="s">
        <v>291</v>
      </c>
      <c r="E175" s="34" t="s">
        <v>359</v>
      </c>
    </row>
    <row r="176" spans="1:5" ht="57.75" customHeight="1" x14ac:dyDescent="0.3">
      <c r="A176" s="3">
        <v>175</v>
      </c>
      <c r="B176" s="3" t="s">
        <v>11</v>
      </c>
      <c r="C176" s="76" t="s">
        <v>544</v>
      </c>
      <c r="D176" s="9" t="s">
        <v>291</v>
      </c>
      <c r="E176" s="34" t="s">
        <v>359</v>
      </c>
    </row>
    <row r="177" spans="1:5" ht="57.75" customHeight="1" x14ac:dyDescent="0.3">
      <c r="A177" s="3">
        <v>176</v>
      </c>
      <c r="B177" s="3" t="s">
        <v>11</v>
      </c>
      <c r="C177" s="76" t="s">
        <v>545</v>
      </c>
      <c r="D177" s="9" t="s">
        <v>291</v>
      </c>
      <c r="E177" s="34" t="s">
        <v>359</v>
      </c>
    </row>
    <row r="178" spans="1:5" ht="57.75" customHeight="1" x14ac:dyDescent="0.3">
      <c r="A178" s="3">
        <v>177</v>
      </c>
      <c r="B178" s="3" t="s">
        <v>11</v>
      </c>
      <c r="C178" s="76" t="s">
        <v>463</v>
      </c>
      <c r="D178" s="9" t="s">
        <v>291</v>
      </c>
      <c r="E178" s="34" t="s">
        <v>359</v>
      </c>
    </row>
    <row r="179" spans="1:5" ht="57.75" customHeight="1" x14ac:dyDescent="0.3">
      <c r="A179" s="3">
        <v>178</v>
      </c>
      <c r="B179" s="3" t="s">
        <v>11</v>
      </c>
      <c r="C179" s="76" t="s">
        <v>546</v>
      </c>
      <c r="D179" s="9" t="s">
        <v>291</v>
      </c>
      <c r="E179" s="34" t="s">
        <v>359</v>
      </c>
    </row>
    <row r="180" spans="1:5" ht="87" customHeight="1" x14ac:dyDescent="0.3">
      <c r="A180" s="3">
        <v>179</v>
      </c>
      <c r="B180" s="3" t="s">
        <v>11</v>
      </c>
      <c r="C180" s="76" t="s">
        <v>547</v>
      </c>
      <c r="D180" s="9" t="s">
        <v>291</v>
      </c>
      <c r="E180" s="34" t="s">
        <v>354</v>
      </c>
    </row>
    <row r="181" spans="1:5" ht="101.25" customHeight="1" x14ac:dyDescent="0.3">
      <c r="A181" s="3">
        <v>180</v>
      </c>
      <c r="B181" s="3" t="s">
        <v>11</v>
      </c>
      <c r="C181" s="76" t="s">
        <v>548</v>
      </c>
      <c r="D181" s="9" t="s">
        <v>291</v>
      </c>
      <c r="E181" s="34" t="s">
        <v>354</v>
      </c>
    </row>
    <row r="182" spans="1:5" ht="130.5" customHeight="1" x14ac:dyDescent="0.3">
      <c r="A182" s="3">
        <v>181</v>
      </c>
      <c r="B182" s="3" t="s">
        <v>11</v>
      </c>
      <c r="C182" s="76" t="s">
        <v>549</v>
      </c>
      <c r="D182" s="9" t="s">
        <v>291</v>
      </c>
      <c r="E182" s="34" t="s">
        <v>354</v>
      </c>
    </row>
    <row r="183" spans="1:5" ht="130.5" customHeight="1" x14ac:dyDescent="0.3">
      <c r="A183" s="3">
        <v>182</v>
      </c>
      <c r="B183" s="3" t="s">
        <v>11</v>
      </c>
      <c r="C183" s="76" t="s">
        <v>467</v>
      </c>
      <c r="D183" s="9" t="s">
        <v>291</v>
      </c>
      <c r="E183" s="34" t="s">
        <v>354</v>
      </c>
    </row>
    <row r="184" spans="1:5" ht="87" customHeight="1" x14ac:dyDescent="0.3">
      <c r="A184" s="3">
        <v>183</v>
      </c>
      <c r="B184" s="3" t="s">
        <v>11</v>
      </c>
      <c r="C184" s="76" t="s">
        <v>468</v>
      </c>
      <c r="D184" s="9" t="s">
        <v>291</v>
      </c>
      <c r="E184" s="34" t="s">
        <v>354</v>
      </c>
    </row>
    <row r="185" spans="1:5" ht="115.2" x14ac:dyDescent="0.3">
      <c r="A185" s="3">
        <v>184</v>
      </c>
      <c r="B185" s="3" t="s">
        <v>11</v>
      </c>
      <c r="C185" s="68" t="s">
        <v>550</v>
      </c>
      <c r="D185" s="9" t="s">
        <v>19</v>
      </c>
      <c r="E185" s="34" t="s">
        <v>551</v>
      </c>
    </row>
    <row r="186" spans="1:5" ht="57.6" x14ac:dyDescent="0.3">
      <c r="A186" s="3">
        <v>185</v>
      </c>
      <c r="B186" s="3" t="s">
        <v>11</v>
      </c>
      <c r="C186" s="73" t="s">
        <v>552</v>
      </c>
      <c r="D186" s="9" t="s">
        <v>291</v>
      </c>
      <c r="E186" s="34" t="s">
        <v>418</v>
      </c>
    </row>
    <row r="187" spans="1:5" ht="57.6" x14ac:dyDescent="0.3">
      <c r="A187" s="3">
        <v>186</v>
      </c>
      <c r="B187" s="3" t="s">
        <v>11</v>
      </c>
      <c r="C187" s="76" t="s">
        <v>553</v>
      </c>
      <c r="D187" s="9" t="s">
        <v>291</v>
      </c>
      <c r="E187" s="34" t="s">
        <v>418</v>
      </c>
    </row>
    <row r="188" spans="1:5" ht="57.6" x14ac:dyDescent="0.3">
      <c r="A188" s="3">
        <v>187</v>
      </c>
      <c r="B188" s="3" t="s">
        <v>11</v>
      </c>
      <c r="C188" s="76" t="s">
        <v>554</v>
      </c>
      <c r="D188" s="9" t="s">
        <v>291</v>
      </c>
      <c r="E188" s="34" t="s">
        <v>418</v>
      </c>
    </row>
    <row r="189" spans="1:5" ht="57.6" x14ac:dyDescent="0.3">
      <c r="A189" s="3">
        <v>188</v>
      </c>
      <c r="B189" s="3" t="s">
        <v>11</v>
      </c>
      <c r="C189" s="76" t="s">
        <v>555</v>
      </c>
      <c r="D189" s="9" t="s">
        <v>291</v>
      </c>
      <c r="E189" s="34" t="s">
        <v>418</v>
      </c>
    </row>
    <row r="190" spans="1:5" ht="57.6" x14ac:dyDescent="0.3">
      <c r="A190" s="3">
        <v>189</v>
      </c>
      <c r="B190" s="3" t="s">
        <v>11</v>
      </c>
      <c r="C190" s="76" t="s">
        <v>556</v>
      </c>
      <c r="D190" s="9" t="s">
        <v>291</v>
      </c>
      <c r="E190" s="34" t="s">
        <v>418</v>
      </c>
    </row>
    <row r="191" spans="1:5" ht="57.6" x14ac:dyDescent="0.3">
      <c r="A191" s="3">
        <v>190</v>
      </c>
      <c r="B191" s="3" t="s">
        <v>11</v>
      </c>
      <c r="C191" s="76" t="s">
        <v>557</v>
      </c>
      <c r="D191" s="9" t="s">
        <v>291</v>
      </c>
      <c r="E191" s="34" t="s">
        <v>418</v>
      </c>
    </row>
    <row r="192" spans="1:5" ht="57.6" x14ac:dyDescent="0.3">
      <c r="A192" s="3">
        <v>191</v>
      </c>
      <c r="B192" s="3" t="s">
        <v>11</v>
      </c>
      <c r="C192" s="76" t="s">
        <v>558</v>
      </c>
      <c r="D192" s="9" t="s">
        <v>291</v>
      </c>
      <c r="E192" s="34" t="s">
        <v>418</v>
      </c>
    </row>
    <row r="193" spans="1:5" ht="87" customHeight="1" x14ac:dyDescent="0.3">
      <c r="A193" s="3">
        <v>192</v>
      </c>
      <c r="B193" s="3" t="s">
        <v>11</v>
      </c>
      <c r="C193" s="76" t="s">
        <v>559</v>
      </c>
      <c r="D193" s="9" t="s">
        <v>291</v>
      </c>
      <c r="E193" s="34" t="s">
        <v>425</v>
      </c>
    </row>
    <row r="194" spans="1:5" ht="87" customHeight="1" x14ac:dyDescent="0.3">
      <c r="A194" s="3">
        <v>193</v>
      </c>
      <c r="B194" s="3" t="s">
        <v>11</v>
      </c>
      <c r="C194" s="76" t="s">
        <v>560</v>
      </c>
      <c r="D194" s="9" t="s">
        <v>291</v>
      </c>
      <c r="E194" s="34" t="s">
        <v>425</v>
      </c>
    </row>
    <row r="195" spans="1:5" ht="87" customHeight="1" x14ac:dyDescent="0.3">
      <c r="A195" s="3">
        <v>194</v>
      </c>
      <c r="B195" s="3" t="s">
        <v>11</v>
      </c>
      <c r="C195" s="76" t="s">
        <v>561</v>
      </c>
      <c r="D195" s="9" t="s">
        <v>291</v>
      </c>
      <c r="E195" s="34" t="s">
        <v>425</v>
      </c>
    </row>
    <row r="196" spans="1:5" ht="115.5" customHeight="1" x14ac:dyDescent="0.3">
      <c r="A196" s="3">
        <v>195</v>
      </c>
      <c r="B196" s="3" t="s">
        <v>11</v>
      </c>
      <c r="C196" s="76" t="s">
        <v>482</v>
      </c>
      <c r="D196" s="9" t="s">
        <v>291</v>
      </c>
      <c r="E196" s="34" t="s">
        <v>425</v>
      </c>
    </row>
    <row r="197" spans="1:5" ht="57.75" customHeight="1" x14ac:dyDescent="0.3">
      <c r="A197" s="3">
        <v>196</v>
      </c>
      <c r="B197" s="3" t="s">
        <v>11</v>
      </c>
      <c r="C197" s="76" t="s">
        <v>562</v>
      </c>
      <c r="D197" s="9" t="s">
        <v>291</v>
      </c>
      <c r="E197" s="34" t="s">
        <v>384</v>
      </c>
    </row>
    <row r="198" spans="1:5" ht="57.75" customHeight="1" x14ac:dyDescent="0.3">
      <c r="A198" s="3">
        <v>197</v>
      </c>
      <c r="B198" s="3" t="s">
        <v>11</v>
      </c>
      <c r="C198" s="76" t="s">
        <v>563</v>
      </c>
      <c r="D198" s="9" t="s">
        <v>291</v>
      </c>
      <c r="E198" s="34" t="s">
        <v>384</v>
      </c>
    </row>
    <row r="199" spans="1:5" ht="57.75" customHeight="1" x14ac:dyDescent="0.3">
      <c r="A199" s="3">
        <v>198</v>
      </c>
      <c r="B199" s="3" t="s">
        <v>11</v>
      </c>
      <c r="C199" s="76" t="s">
        <v>564</v>
      </c>
      <c r="D199" s="9" t="s">
        <v>291</v>
      </c>
      <c r="E199" s="34" t="s">
        <v>384</v>
      </c>
    </row>
    <row r="200" spans="1:5" ht="57.75" customHeight="1" x14ac:dyDescent="0.3">
      <c r="A200" s="3">
        <v>199</v>
      </c>
      <c r="B200" s="3" t="s">
        <v>11</v>
      </c>
      <c r="C200" s="76" t="s">
        <v>565</v>
      </c>
      <c r="D200" s="9" t="s">
        <v>291</v>
      </c>
      <c r="E200" s="34" t="s">
        <v>384</v>
      </c>
    </row>
    <row r="201" spans="1:5" ht="57.75" customHeight="1" x14ac:dyDescent="0.3">
      <c r="A201" s="3">
        <v>200</v>
      </c>
      <c r="B201" s="3" t="s">
        <v>11</v>
      </c>
      <c r="C201" s="76" t="s">
        <v>566</v>
      </c>
      <c r="D201" s="9" t="s">
        <v>291</v>
      </c>
      <c r="E201" s="34" t="s">
        <v>384</v>
      </c>
    </row>
    <row r="202" spans="1:5" ht="57.75" customHeight="1" x14ac:dyDescent="0.3">
      <c r="A202" s="3">
        <v>201</v>
      </c>
      <c r="B202" s="3" t="s">
        <v>11</v>
      </c>
      <c r="C202" s="76" t="s">
        <v>567</v>
      </c>
      <c r="D202" s="9" t="s">
        <v>291</v>
      </c>
      <c r="E202" s="34" t="s">
        <v>384</v>
      </c>
    </row>
    <row r="203" spans="1:5" ht="57.75" customHeight="1" x14ac:dyDescent="0.3">
      <c r="A203" s="3">
        <v>202</v>
      </c>
      <c r="B203" s="3" t="s">
        <v>11</v>
      </c>
      <c r="C203" s="76" t="s">
        <v>497</v>
      </c>
      <c r="D203" s="9" t="s">
        <v>291</v>
      </c>
      <c r="E203" s="34" t="s">
        <v>384</v>
      </c>
    </row>
    <row r="204" spans="1:5" ht="57.75" customHeight="1" x14ac:dyDescent="0.3">
      <c r="A204" s="3">
        <v>203</v>
      </c>
      <c r="B204" s="3" t="s">
        <v>11</v>
      </c>
      <c r="C204" s="76" t="s">
        <v>498</v>
      </c>
      <c r="D204" s="9" t="s">
        <v>291</v>
      </c>
      <c r="E204" s="34" t="s">
        <v>384</v>
      </c>
    </row>
    <row r="205" spans="1:5" ht="57.75" customHeight="1" x14ac:dyDescent="0.3">
      <c r="A205" s="3">
        <v>204</v>
      </c>
      <c r="B205" s="3" t="s">
        <v>11</v>
      </c>
      <c r="C205" s="76" t="s">
        <v>499</v>
      </c>
      <c r="D205" s="9" t="s">
        <v>291</v>
      </c>
      <c r="E205" s="34" t="s">
        <v>384</v>
      </c>
    </row>
    <row r="206" spans="1:5" ht="57.75" customHeight="1" x14ac:dyDescent="0.3">
      <c r="A206" s="3">
        <v>205</v>
      </c>
      <c r="B206" s="3" t="s">
        <v>11</v>
      </c>
      <c r="C206" s="76" t="s">
        <v>568</v>
      </c>
      <c r="D206" s="9" t="s">
        <v>291</v>
      </c>
      <c r="E206" s="34" t="s">
        <v>384</v>
      </c>
    </row>
    <row r="207" spans="1:5" ht="57.75" customHeight="1" x14ac:dyDescent="0.3">
      <c r="A207" s="3">
        <v>206</v>
      </c>
      <c r="B207" s="3" t="s">
        <v>11</v>
      </c>
      <c r="C207" s="76" t="s">
        <v>569</v>
      </c>
      <c r="D207" s="9" t="s">
        <v>291</v>
      </c>
      <c r="E207" s="34" t="s">
        <v>391</v>
      </c>
    </row>
    <row r="208" spans="1:5" ht="57.75" customHeight="1" x14ac:dyDescent="0.3">
      <c r="A208" s="3">
        <v>207</v>
      </c>
      <c r="B208" s="3" t="s">
        <v>11</v>
      </c>
      <c r="C208" s="76" t="s">
        <v>570</v>
      </c>
      <c r="D208" s="9" t="s">
        <v>291</v>
      </c>
      <c r="E208" s="34" t="s">
        <v>391</v>
      </c>
    </row>
    <row r="209" spans="1:5" ht="57.75" customHeight="1" x14ac:dyDescent="0.3">
      <c r="A209" s="3">
        <v>208</v>
      </c>
      <c r="B209" s="3" t="s">
        <v>11</v>
      </c>
      <c r="C209" s="76" t="s">
        <v>571</v>
      </c>
      <c r="D209" s="9" t="s">
        <v>291</v>
      </c>
      <c r="E209" s="34" t="s">
        <v>391</v>
      </c>
    </row>
    <row r="210" spans="1:5" ht="57.75" customHeight="1" x14ac:dyDescent="0.3">
      <c r="A210" s="3">
        <v>209</v>
      </c>
      <c r="B210" s="3" t="s">
        <v>11</v>
      </c>
      <c r="C210" s="76" t="s">
        <v>572</v>
      </c>
      <c r="D210" s="9" t="s">
        <v>291</v>
      </c>
      <c r="E210" s="34" t="s">
        <v>391</v>
      </c>
    </row>
    <row r="211" spans="1:5" ht="57.75" customHeight="1" x14ac:dyDescent="0.3">
      <c r="A211" s="3">
        <v>210</v>
      </c>
      <c r="B211" s="3" t="s">
        <v>11</v>
      </c>
      <c r="C211" s="76" t="s">
        <v>573</v>
      </c>
      <c r="D211" s="9" t="s">
        <v>291</v>
      </c>
      <c r="E211" s="34" t="s">
        <v>391</v>
      </c>
    </row>
    <row r="212" spans="1:5" ht="57.75" customHeight="1" x14ac:dyDescent="0.3">
      <c r="A212" s="3">
        <v>211</v>
      </c>
      <c r="B212" s="3" t="s">
        <v>11</v>
      </c>
      <c r="C212" s="76" t="s">
        <v>574</v>
      </c>
      <c r="D212" s="9" t="s">
        <v>291</v>
      </c>
      <c r="E212" s="34" t="s">
        <v>391</v>
      </c>
    </row>
    <row r="213" spans="1:5" ht="57.75" customHeight="1" x14ac:dyDescent="0.3">
      <c r="A213" s="3">
        <v>212</v>
      </c>
      <c r="B213" s="3" t="s">
        <v>11</v>
      </c>
      <c r="C213" s="76" t="s">
        <v>575</v>
      </c>
      <c r="D213" s="9" t="s">
        <v>291</v>
      </c>
      <c r="E213" s="34" t="s">
        <v>391</v>
      </c>
    </row>
    <row r="214" spans="1:5" ht="57.75" customHeight="1" x14ac:dyDescent="0.3">
      <c r="A214" s="3">
        <v>213</v>
      </c>
      <c r="B214" s="3" t="s">
        <v>11</v>
      </c>
      <c r="C214" s="76" t="s">
        <v>576</v>
      </c>
      <c r="D214" s="9" t="s">
        <v>291</v>
      </c>
      <c r="E214" s="34" t="s">
        <v>391</v>
      </c>
    </row>
    <row r="215" spans="1:5" ht="57.75" customHeight="1" x14ac:dyDescent="0.3">
      <c r="A215" s="3">
        <v>214</v>
      </c>
      <c r="B215" s="3" t="s">
        <v>11</v>
      </c>
      <c r="C215" s="76" t="s">
        <v>577</v>
      </c>
      <c r="D215" s="9" t="s">
        <v>291</v>
      </c>
      <c r="E215" s="34" t="s">
        <v>391</v>
      </c>
    </row>
    <row r="216" spans="1:5" ht="57.75" customHeight="1" x14ac:dyDescent="0.3">
      <c r="A216" s="3">
        <v>215</v>
      </c>
      <c r="B216" s="3" t="s">
        <v>11</v>
      </c>
      <c r="C216" s="76" t="s">
        <v>578</v>
      </c>
      <c r="D216" s="9" t="s">
        <v>291</v>
      </c>
      <c r="E216" s="34" t="s">
        <v>391</v>
      </c>
    </row>
    <row r="217" spans="1:5" ht="43.5" customHeight="1" x14ac:dyDescent="0.3">
      <c r="A217" s="3">
        <v>216</v>
      </c>
      <c r="B217" s="3" t="s">
        <v>11</v>
      </c>
      <c r="C217" s="76" t="s">
        <v>579</v>
      </c>
      <c r="D217" s="9" t="s">
        <v>291</v>
      </c>
      <c r="E217" s="34" t="s">
        <v>391</v>
      </c>
    </row>
    <row r="218" spans="1:5" ht="29.25" customHeight="1" x14ac:dyDescent="0.3">
      <c r="A218" s="3">
        <v>217</v>
      </c>
      <c r="B218" s="3" t="s">
        <v>11</v>
      </c>
      <c r="C218" s="16" t="s">
        <v>580</v>
      </c>
      <c r="D218" s="9" t="s">
        <v>299</v>
      </c>
      <c r="E218" s="34" t="s">
        <v>581</v>
      </c>
    </row>
    <row r="219" spans="1:5" ht="29.25" customHeight="1" x14ac:dyDescent="0.3">
      <c r="A219" s="3">
        <v>218</v>
      </c>
      <c r="B219" s="3" t="s">
        <v>11</v>
      </c>
      <c r="C219" s="16" t="s">
        <v>344</v>
      </c>
      <c r="D219" s="9" t="s">
        <v>299</v>
      </c>
      <c r="E219" s="34" t="s">
        <v>345</v>
      </c>
    </row>
    <row r="220" spans="1:5" ht="29.25" customHeight="1" x14ac:dyDescent="0.3">
      <c r="A220" s="3">
        <v>219</v>
      </c>
      <c r="B220" s="3" t="s">
        <v>11</v>
      </c>
      <c r="C220" s="16" t="s">
        <v>347</v>
      </c>
      <c r="D220" s="9" t="s">
        <v>291</v>
      </c>
      <c r="E220" s="34" t="s">
        <v>348</v>
      </c>
    </row>
    <row r="221" spans="1:5" ht="57.75" customHeight="1" x14ac:dyDescent="0.3">
      <c r="A221" s="3">
        <v>220</v>
      </c>
      <c r="B221" s="3" t="s">
        <v>12</v>
      </c>
      <c r="C221" s="76" t="s">
        <v>582</v>
      </c>
      <c r="D221" s="9" t="s">
        <v>291</v>
      </c>
      <c r="E221" s="34" t="s">
        <v>583</v>
      </c>
    </row>
    <row r="222" spans="1:5" ht="57.75" customHeight="1" x14ac:dyDescent="0.3">
      <c r="A222" s="3">
        <v>221</v>
      </c>
      <c r="B222" s="3" t="s">
        <v>12</v>
      </c>
      <c r="C222" s="76" t="s">
        <v>584</v>
      </c>
      <c r="D222" s="9" t="s">
        <v>291</v>
      </c>
      <c r="E222" s="34" t="s">
        <v>583</v>
      </c>
    </row>
    <row r="223" spans="1:5" ht="57.75" customHeight="1" x14ac:dyDescent="0.3">
      <c r="A223" s="3">
        <v>222</v>
      </c>
      <c r="B223" s="3" t="s">
        <v>12</v>
      </c>
      <c r="C223" s="76" t="s">
        <v>585</v>
      </c>
      <c r="D223" s="9" t="s">
        <v>291</v>
      </c>
      <c r="E223" s="34" t="s">
        <v>583</v>
      </c>
    </row>
    <row r="224" spans="1:5" ht="57.75" customHeight="1" x14ac:dyDescent="0.3">
      <c r="A224" s="3">
        <v>223</v>
      </c>
      <c r="B224" s="3" t="s">
        <v>12</v>
      </c>
      <c r="C224" s="76" t="s">
        <v>586</v>
      </c>
      <c r="D224" s="9" t="s">
        <v>291</v>
      </c>
      <c r="E224" s="34" t="s">
        <v>583</v>
      </c>
    </row>
    <row r="225" spans="1:5" ht="57.75" customHeight="1" x14ac:dyDescent="0.3">
      <c r="A225" s="3">
        <v>224</v>
      </c>
      <c r="B225" s="3" t="s">
        <v>12</v>
      </c>
      <c r="C225" s="76" t="s">
        <v>587</v>
      </c>
      <c r="D225" s="9" t="s">
        <v>291</v>
      </c>
      <c r="E225" s="34" t="s">
        <v>583</v>
      </c>
    </row>
    <row r="226" spans="1:5" ht="57.75" customHeight="1" x14ac:dyDescent="0.3">
      <c r="A226" s="3">
        <v>225</v>
      </c>
      <c r="B226" s="3" t="s">
        <v>12</v>
      </c>
      <c r="C226" s="76" t="s">
        <v>588</v>
      </c>
      <c r="D226" s="9" t="s">
        <v>291</v>
      </c>
      <c r="E226" s="34" t="s">
        <v>583</v>
      </c>
    </row>
    <row r="227" spans="1:5" ht="57.75" customHeight="1" x14ac:dyDescent="0.3">
      <c r="A227" s="3">
        <v>226</v>
      </c>
      <c r="B227" s="3" t="s">
        <v>12</v>
      </c>
      <c r="C227" s="76" t="s">
        <v>589</v>
      </c>
      <c r="D227" s="9" t="s">
        <v>291</v>
      </c>
      <c r="E227" s="34" t="s">
        <v>583</v>
      </c>
    </row>
    <row r="228" spans="1:5" ht="57.75" customHeight="1" x14ac:dyDescent="0.3">
      <c r="A228" s="3">
        <v>227</v>
      </c>
      <c r="B228" s="3" t="s">
        <v>12</v>
      </c>
      <c r="C228" s="76" t="s">
        <v>590</v>
      </c>
      <c r="D228" s="9" t="s">
        <v>291</v>
      </c>
      <c r="E228" s="34" t="s">
        <v>583</v>
      </c>
    </row>
    <row r="229" spans="1:5" ht="57.75" customHeight="1" x14ac:dyDescent="0.3">
      <c r="A229" s="3">
        <v>228</v>
      </c>
      <c r="B229" s="3" t="s">
        <v>12</v>
      </c>
      <c r="C229" s="76" t="s">
        <v>591</v>
      </c>
      <c r="D229" s="9" t="s">
        <v>291</v>
      </c>
      <c r="E229" s="34" t="s">
        <v>583</v>
      </c>
    </row>
    <row r="230" spans="1:5" ht="57.75" customHeight="1" x14ac:dyDescent="0.3">
      <c r="A230" s="3">
        <v>229</v>
      </c>
      <c r="B230" s="3" t="s">
        <v>12</v>
      </c>
      <c r="C230" s="76" t="s">
        <v>592</v>
      </c>
      <c r="D230" s="9" t="s">
        <v>291</v>
      </c>
      <c r="E230" s="34" t="s">
        <v>583</v>
      </c>
    </row>
    <row r="231" spans="1:5" ht="57.75" customHeight="1" x14ac:dyDescent="0.3">
      <c r="A231" s="3">
        <v>230</v>
      </c>
      <c r="B231" s="3" t="s">
        <v>12</v>
      </c>
      <c r="C231" s="76" t="s">
        <v>593</v>
      </c>
      <c r="D231" s="9" t="s">
        <v>291</v>
      </c>
      <c r="E231" s="34" t="s">
        <v>583</v>
      </c>
    </row>
    <row r="232" spans="1:5" ht="57.75" customHeight="1" x14ac:dyDescent="0.3">
      <c r="A232" s="3">
        <v>231</v>
      </c>
      <c r="B232" s="3" t="s">
        <v>12</v>
      </c>
      <c r="C232" s="76" t="s">
        <v>594</v>
      </c>
      <c r="D232" s="9" t="s">
        <v>291</v>
      </c>
      <c r="E232" s="34" t="s">
        <v>583</v>
      </c>
    </row>
    <row r="233" spans="1:5" ht="57.75" customHeight="1" x14ac:dyDescent="0.3">
      <c r="A233" s="3">
        <v>232</v>
      </c>
      <c r="B233" s="3" t="s">
        <v>12</v>
      </c>
      <c r="C233" s="76" t="s">
        <v>595</v>
      </c>
      <c r="D233" s="9" t="s">
        <v>291</v>
      </c>
      <c r="E233" s="34" t="s">
        <v>583</v>
      </c>
    </row>
    <row r="234" spans="1:5" ht="57.75" customHeight="1" x14ac:dyDescent="0.3">
      <c r="A234" s="3">
        <v>233</v>
      </c>
      <c r="B234" s="3" t="s">
        <v>12</v>
      </c>
      <c r="C234" s="76" t="s">
        <v>596</v>
      </c>
      <c r="D234" s="9" t="s">
        <v>291</v>
      </c>
      <c r="E234" s="34" t="s">
        <v>583</v>
      </c>
    </row>
    <row r="235" spans="1:5" ht="57.75" customHeight="1" x14ac:dyDescent="0.3">
      <c r="A235" s="3">
        <v>234</v>
      </c>
      <c r="B235" s="3" t="s">
        <v>12</v>
      </c>
      <c r="C235" s="76" t="s">
        <v>457</v>
      </c>
      <c r="D235" s="9" t="s">
        <v>291</v>
      </c>
      <c r="E235" s="34" t="s">
        <v>583</v>
      </c>
    </row>
    <row r="236" spans="1:5" ht="57.75" customHeight="1" x14ac:dyDescent="0.3">
      <c r="A236" s="3">
        <v>235</v>
      </c>
      <c r="B236" s="3" t="s">
        <v>12</v>
      </c>
      <c r="C236" s="76" t="s">
        <v>458</v>
      </c>
      <c r="D236" s="9" t="s">
        <v>291</v>
      </c>
      <c r="E236" s="34" t="s">
        <v>583</v>
      </c>
    </row>
    <row r="237" spans="1:5" ht="57.75" customHeight="1" x14ac:dyDescent="0.3">
      <c r="A237" s="3">
        <v>236</v>
      </c>
      <c r="B237" s="3" t="s">
        <v>12</v>
      </c>
      <c r="C237" s="76" t="s">
        <v>459</v>
      </c>
      <c r="D237" s="9" t="s">
        <v>291</v>
      </c>
      <c r="E237" s="34" t="s">
        <v>583</v>
      </c>
    </row>
    <row r="238" spans="1:5" ht="57.75" customHeight="1" x14ac:dyDescent="0.3">
      <c r="A238" s="3">
        <v>237</v>
      </c>
      <c r="B238" s="3" t="s">
        <v>12</v>
      </c>
      <c r="C238" s="76" t="s">
        <v>460</v>
      </c>
      <c r="D238" s="9" t="s">
        <v>291</v>
      </c>
      <c r="E238" s="34" t="s">
        <v>583</v>
      </c>
    </row>
    <row r="239" spans="1:5" ht="57.75" customHeight="1" x14ac:dyDescent="0.3">
      <c r="A239" s="3">
        <v>238</v>
      </c>
      <c r="B239" s="3" t="s">
        <v>12</v>
      </c>
      <c r="C239" s="76" t="s">
        <v>461</v>
      </c>
      <c r="D239" s="9" t="s">
        <v>291</v>
      </c>
      <c r="E239" s="34" t="s">
        <v>583</v>
      </c>
    </row>
    <row r="240" spans="1:5" ht="57.75" customHeight="1" x14ac:dyDescent="0.3">
      <c r="A240" s="3">
        <v>239</v>
      </c>
      <c r="B240" s="3" t="s">
        <v>12</v>
      </c>
      <c r="C240" s="76" t="s">
        <v>462</v>
      </c>
      <c r="D240" s="9" t="s">
        <v>291</v>
      </c>
      <c r="E240" s="34" t="s">
        <v>583</v>
      </c>
    </row>
    <row r="241" spans="1:5" ht="57.75" customHeight="1" x14ac:dyDescent="0.3">
      <c r="A241" s="3">
        <v>240</v>
      </c>
      <c r="B241" s="3" t="s">
        <v>12</v>
      </c>
      <c r="C241" s="76" t="s">
        <v>463</v>
      </c>
      <c r="D241" s="9" t="s">
        <v>291</v>
      </c>
      <c r="E241" s="34" t="s">
        <v>583</v>
      </c>
    </row>
    <row r="242" spans="1:5" ht="57.75" customHeight="1" x14ac:dyDescent="0.3">
      <c r="A242" s="3">
        <v>241</v>
      </c>
      <c r="B242" s="3" t="s">
        <v>12</v>
      </c>
      <c r="C242" s="76" t="s">
        <v>597</v>
      </c>
      <c r="D242" s="9" t="s">
        <v>291</v>
      </c>
      <c r="E242" s="34" t="s">
        <v>583</v>
      </c>
    </row>
    <row r="243" spans="1:5" ht="57.75" customHeight="1" x14ac:dyDescent="0.3">
      <c r="A243" s="3">
        <v>242</v>
      </c>
      <c r="B243" s="3" t="s">
        <v>12</v>
      </c>
      <c r="C243" s="76" t="s">
        <v>598</v>
      </c>
      <c r="D243" s="9" t="s">
        <v>291</v>
      </c>
      <c r="E243" s="34" t="s">
        <v>583</v>
      </c>
    </row>
    <row r="244" spans="1:5" ht="57.75" customHeight="1" x14ac:dyDescent="0.3">
      <c r="A244" s="3">
        <v>243</v>
      </c>
      <c r="B244" s="3" t="s">
        <v>12</v>
      </c>
      <c r="C244" s="76" t="s">
        <v>599</v>
      </c>
      <c r="D244" s="9" t="s">
        <v>291</v>
      </c>
      <c r="E244" s="34" t="s">
        <v>583</v>
      </c>
    </row>
    <row r="245" spans="1:5" ht="57.75" customHeight="1" x14ac:dyDescent="0.3">
      <c r="A245" s="3">
        <v>244</v>
      </c>
      <c r="B245" s="3" t="s">
        <v>12</v>
      </c>
      <c r="C245" s="76" t="s">
        <v>600</v>
      </c>
      <c r="D245" s="9" t="s">
        <v>291</v>
      </c>
      <c r="E245" s="34" t="s">
        <v>583</v>
      </c>
    </row>
    <row r="246" spans="1:5" ht="57.75" customHeight="1" x14ac:dyDescent="0.3">
      <c r="A246" s="3">
        <v>245</v>
      </c>
      <c r="B246" s="3" t="s">
        <v>12</v>
      </c>
      <c r="C246" s="76" t="s">
        <v>601</v>
      </c>
      <c r="D246" s="9" t="s">
        <v>291</v>
      </c>
      <c r="E246" s="34" t="s">
        <v>583</v>
      </c>
    </row>
    <row r="247" spans="1:5" ht="57.75" customHeight="1" x14ac:dyDescent="0.3">
      <c r="A247" s="3">
        <v>246</v>
      </c>
      <c r="B247" s="3" t="s">
        <v>12</v>
      </c>
      <c r="C247" s="76" t="s">
        <v>546</v>
      </c>
      <c r="D247" s="9" t="s">
        <v>291</v>
      </c>
      <c r="E247" s="34" t="s">
        <v>583</v>
      </c>
    </row>
    <row r="248" spans="1:5" ht="87" customHeight="1" x14ac:dyDescent="0.3">
      <c r="A248" s="3">
        <v>247</v>
      </c>
      <c r="B248" s="3" t="s">
        <v>12</v>
      </c>
      <c r="C248" s="76" t="s">
        <v>466</v>
      </c>
      <c r="D248" s="9" t="s">
        <v>291</v>
      </c>
      <c r="E248" s="34" t="s">
        <v>354</v>
      </c>
    </row>
    <row r="249" spans="1:5" ht="130.5" customHeight="1" x14ac:dyDescent="0.3">
      <c r="A249" s="3">
        <v>248</v>
      </c>
      <c r="B249" s="3" t="s">
        <v>12</v>
      </c>
      <c r="C249" s="76" t="s">
        <v>467</v>
      </c>
      <c r="D249" s="9" t="s">
        <v>291</v>
      </c>
      <c r="E249" s="34" t="s">
        <v>354</v>
      </c>
    </row>
    <row r="250" spans="1:5" ht="87" customHeight="1" x14ac:dyDescent="0.3">
      <c r="A250" s="3">
        <v>249</v>
      </c>
      <c r="B250" s="3" t="s">
        <v>12</v>
      </c>
      <c r="C250" s="76" t="s">
        <v>547</v>
      </c>
      <c r="D250" s="9" t="s">
        <v>291</v>
      </c>
      <c r="E250" s="34" t="s">
        <v>354</v>
      </c>
    </row>
    <row r="251" spans="1:5" ht="57.75" customHeight="1" x14ac:dyDescent="0.3">
      <c r="A251" s="3">
        <v>250</v>
      </c>
      <c r="B251" s="3" t="s">
        <v>12</v>
      </c>
      <c r="C251" s="76" t="s">
        <v>602</v>
      </c>
      <c r="D251" s="9" t="s">
        <v>291</v>
      </c>
      <c r="E251" s="34" t="s">
        <v>414</v>
      </c>
    </row>
    <row r="252" spans="1:5" ht="57.75" customHeight="1" x14ac:dyDescent="0.3">
      <c r="A252" s="3">
        <v>251</v>
      </c>
      <c r="B252" s="3" t="s">
        <v>12</v>
      </c>
      <c r="C252" s="76" t="s">
        <v>603</v>
      </c>
      <c r="D252" s="9" t="s">
        <v>291</v>
      </c>
      <c r="E252" s="34" t="s">
        <v>414</v>
      </c>
    </row>
    <row r="253" spans="1:5" ht="57.75" customHeight="1" x14ac:dyDescent="0.3">
      <c r="A253" s="3">
        <v>252</v>
      </c>
      <c r="B253" s="3" t="s">
        <v>12</v>
      </c>
      <c r="C253" s="76" t="s">
        <v>604</v>
      </c>
      <c r="D253" s="9" t="s">
        <v>291</v>
      </c>
      <c r="E253" s="34" t="s">
        <v>414</v>
      </c>
    </row>
    <row r="254" spans="1:5" ht="87" customHeight="1" x14ac:dyDescent="0.3">
      <c r="A254" s="3">
        <v>253</v>
      </c>
      <c r="B254" s="3" t="s">
        <v>12</v>
      </c>
      <c r="C254" s="76" t="s">
        <v>605</v>
      </c>
      <c r="D254" s="9" t="s">
        <v>291</v>
      </c>
      <c r="E254" s="34" t="s">
        <v>606</v>
      </c>
    </row>
    <row r="255" spans="1:5" ht="57.6" x14ac:dyDescent="0.3">
      <c r="A255" s="3">
        <v>254</v>
      </c>
      <c r="B255" s="3" t="s">
        <v>12</v>
      </c>
      <c r="C255" s="76" t="s">
        <v>607</v>
      </c>
      <c r="D255" s="9" t="s">
        <v>291</v>
      </c>
      <c r="E255" s="34" t="s">
        <v>418</v>
      </c>
    </row>
    <row r="256" spans="1:5" ht="57.6" x14ac:dyDescent="0.3">
      <c r="A256" s="3">
        <v>255</v>
      </c>
      <c r="B256" s="3" t="s">
        <v>12</v>
      </c>
      <c r="C256" s="76" t="s">
        <v>608</v>
      </c>
      <c r="D256" s="9" t="s">
        <v>291</v>
      </c>
      <c r="E256" s="34" t="s">
        <v>418</v>
      </c>
    </row>
    <row r="257" spans="1:5" ht="57.6" x14ac:dyDescent="0.3">
      <c r="A257" s="3">
        <v>256</v>
      </c>
      <c r="B257" s="3" t="s">
        <v>12</v>
      </c>
      <c r="C257" s="76" t="s">
        <v>609</v>
      </c>
      <c r="D257" s="9" t="s">
        <v>291</v>
      </c>
      <c r="E257" s="34" t="s">
        <v>418</v>
      </c>
    </row>
    <row r="258" spans="1:5" ht="57.6" x14ac:dyDescent="0.3">
      <c r="A258" s="3">
        <v>257</v>
      </c>
      <c r="B258" s="3" t="s">
        <v>12</v>
      </c>
      <c r="C258" s="76" t="s">
        <v>610</v>
      </c>
      <c r="D258" s="9" t="s">
        <v>291</v>
      </c>
      <c r="E258" s="34" t="s">
        <v>418</v>
      </c>
    </row>
    <row r="259" spans="1:5" ht="57.6" x14ac:dyDescent="0.3">
      <c r="A259" s="3">
        <v>258</v>
      </c>
      <c r="B259" s="3" t="s">
        <v>12</v>
      </c>
      <c r="C259" s="76" t="s">
        <v>611</v>
      </c>
      <c r="D259" s="9" t="s">
        <v>291</v>
      </c>
      <c r="E259" s="34" t="s">
        <v>418</v>
      </c>
    </row>
    <row r="260" spans="1:5" ht="57.6" x14ac:dyDescent="0.3">
      <c r="A260" s="3">
        <v>259</v>
      </c>
      <c r="B260" s="3" t="s">
        <v>12</v>
      </c>
      <c r="C260" s="76" t="s">
        <v>612</v>
      </c>
      <c r="D260" s="9" t="s">
        <v>291</v>
      </c>
      <c r="E260" s="34" t="s">
        <v>418</v>
      </c>
    </row>
    <row r="261" spans="1:5" ht="87" customHeight="1" x14ac:dyDescent="0.3">
      <c r="A261" s="3">
        <v>260</v>
      </c>
      <c r="B261" s="3" t="s">
        <v>12</v>
      </c>
      <c r="C261" s="76" t="s">
        <v>613</v>
      </c>
      <c r="D261" s="9" t="s">
        <v>291</v>
      </c>
      <c r="E261" s="34" t="s">
        <v>425</v>
      </c>
    </row>
    <row r="262" spans="1:5" ht="87" customHeight="1" x14ac:dyDescent="0.3">
      <c r="A262" s="3">
        <v>261</v>
      </c>
      <c r="B262" s="3" t="s">
        <v>12</v>
      </c>
      <c r="C262" s="76" t="s">
        <v>559</v>
      </c>
      <c r="D262" s="9" t="s">
        <v>291</v>
      </c>
      <c r="E262" s="34" t="s">
        <v>425</v>
      </c>
    </row>
    <row r="263" spans="1:5" ht="57.75" customHeight="1" x14ac:dyDescent="0.3">
      <c r="A263" s="3">
        <v>262</v>
      </c>
      <c r="B263" s="3" t="s">
        <v>12</v>
      </c>
      <c r="C263" s="76" t="s">
        <v>614</v>
      </c>
      <c r="D263" s="9" t="s">
        <v>291</v>
      </c>
      <c r="E263" s="34" t="s">
        <v>384</v>
      </c>
    </row>
    <row r="264" spans="1:5" ht="57.75" customHeight="1" x14ac:dyDescent="0.3">
      <c r="A264" s="3">
        <v>263</v>
      </c>
      <c r="B264" s="3" t="s">
        <v>12</v>
      </c>
      <c r="C264" s="76" t="s">
        <v>615</v>
      </c>
      <c r="D264" s="9" t="s">
        <v>291</v>
      </c>
      <c r="E264" s="34" t="s">
        <v>384</v>
      </c>
    </row>
    <row r="265" spans="1:5" ht="57.75" customHeight="1" x14ac:dyDescent="0.3">
      <c r="A265" s="3">
        <v>264</v>
      </c>
      <c r="B265" s="3" t="s">
        <v>12</v>
      </c>
      <c r="C265" s="76" t="s">
        <v>616</v>
      </c>
      <c r="D265" s="9" t="s">
        <v>291</v>
      </c>
      <c r="E265" s="34" t="s">
        <v>384</v>
      </c>
    </row>
    <row r="266" spans="1:5" ht="57.75" customHeight="1" x14ac:dyDescent="0.3">
      <c r="A266" s="3">
        <v>265</v>
      </c>
      <c r="B266" s="3" t="s">
        <v>12</v>
      </c>
      <c r="C266" s="76" t="s">
        <v>617</v>
      </c>
      <c r="D266" s="9" t="s">
        <v>291</v>
      </c>
      <c r="E266" s="34" t="s">
        <v>384</v>
      </c>
    </row>
    <row r="267" spans="1:5" ht="57.75" customHeight="1" x14ac:dyDescent="0.3">
      <c r="A267" s="3">
        <v>266</v>
      </c>
      <c r="B267" s="3" t="s">
        <v>12</v>
      </c>
      <c r="C267" s="76" t="s">
        <v>618</v>
      </c>
      <c r="D267" s="9" t="s">
        <v>291</v>
      </c>
      <c r="E267" s="34" t="s">
        <v>384</v>
      </c>
    </row>
    <row r="268" spans="1:5" ht="57.75" customHeight="1" x14ac:dyDescent="0.3">
      <c r="A268" s="3">
        <v>267</v>
      </c>
      <c r="B268" s="3" t="s">
        <v>12</v>
      </c>
      <c r="C268" s="76" t="s">
        <v>619</v>
      </c>
      <c r="D268" s="9" t="s">
        <v>291</v>
      </c>
      <c r="E268" s="34" t="s">
        <v>384</v>
      </c>
    </row>
    <row r="269" spans="1:5" ht="57.75" customHeight="1" x14ac:dyDescent="0.3">
      <c r="A269" s="3">
        <v>268</v>
      </c>
      <c r="B269" s="3" t="s">
        <v>12</v>
      </c>
      <c r="C269" s="76" t="s">
        <v>620</v>
      </c>
      <c r="D269" s="9" t="s">
        <v>291</v>
      </c>
      <c r="E269" s="34" t="s">
        <v>384</v>
      </c>
    </row>
    <row r="270" spans="1:5" ht="57.75" customHeight="1" x14ac:dyDescent="0.3">
      <c r="A270" s="3">
        <v>269</v>
      </c>
      <c r="B270" s="3" t="s">
        <v>12</v>
      </c>
      <c r="C270" s="76" t="s">
        <v>621</v>
      </c>
      <c r="D270" s="9" t="s">
        <v>291</v>
      </c>
      <c r="E270" s="34" t="s">
        <v>384</v>
      </c>
    </row>
    <row r="271" spans="1:5" ht="57.75" customHeight="1" x14ac:dyDescent="0.3">
      <c r="A271" s="3">
        <v>270</v>
      </c>
      <c r="B271" s="3" t="s">
        <v>12</v>
      </c>
      <c r="C271" s="76" t="s">
        <v>622</v>
      </c>
      <c r="D271" s="9" t="s">
        <v>291</v>
      </c>
      <c r="E271" s="34" t="s">
        <v>384</v>
      </c>
    </row>
    <row r="272" spans="1:5" ht="57.75" customHeight="1" x14ac:dyDescent="0.3">
      <c r="A272" s="3">
        <v>271</v>
      </c>
      <c r="B272" s="3" t="s">
        <v>12</v>
      </c>
      <c r="C272" s="76" t="s">
        <v>623</v>
      </c>
      <c r="D272" s="9" t="s">
        <v>291</v>
      </c>
      <c r="E272" s="34" t="s">
        <v>384</v>
      </c>
    </row>
    <row r="273" spans="1:5" ht="57.75" customHeight="1" x14ac:dyDescent="0.3">
      <c r="A273" s="3">
        <v>272</v>
      </c>
      <c r="B273" s="3" t="s">
        <v>12</v>
      </c>
      <c r="C273" s="76" t="s">
        <v>624</v>
      </c>
      <c r="D273" s="9" t="s">
        <v>291</v>
      </c>
      <c r="E273" s="34" t="s">
        <v>384</v>
      </c>
    </row>
    <row r="274" spans="1:5" ht="57.75" customHeight="1" x14ac:dyDescent="0.3">
      <c r="A274" s="3">
        <v>273</v>
      </c>
      <c r="B274" s="3" t="s">
        <v>12</v>
      </c>
      <c r="C274" s="76" t="s">
        <v>625</v>
      </c>
      <c r="D274" s="9" t="s">
        <v>291</v>
      </c>
      <c r="E274" s="34" t="s">
        <v>384</v>
      </c>
    </row>
    <row r="275" spans="1:5" ht="57.75" customHeight="1" x14ac:dyDescent="0.3">
      <c r="A275" s="3">
        <v>274</v>
      </c>
      <c r="B275" s="3" t="s">
        <v>12</v>
      </c>
      <c r="C275" s="76" t="s">
        <v>626</v>
      </c>
      <c r="D275" s="9" t="s">
        <v>291</v>
      </c>
      <c r="E275" s="34" t="s">
        <v>384</v>
      </c>
    </row>
    <row r="276" spans="1:5" ht="57.75" customHeight="1" x14ac:dyDescent="0.3">
      <c r="A276" s="3">
        <v>275</v>
      </c>
      <c r="B276" s="3" t="s">
        <v>12</v>
      </c>
      <c r="C276" s="76" t="s">
        <v>627</v>
      </c>
      <c r="D276" s="9" t="s">
        <v>291</v>
      </c>
      <c r="E276" s="34" t="s">
        <v>384</v>
      </c>
    </row>
    <row r="277" spans="1:5" ht="57.75" customHeight="1" x14ac:dyDescent="0.3">
      <c r="A277" s="3">
        <v>276</v>
      </c>
      <c r="B277" s="3" t="s">
        <v>12</v>
      </c>
      <c r="C277" s="76" t="s">
        <v>628</v>
      </c>
      <c r="D277" s="9" t="s">
        <v>291</v>
      </c>
      <c r="E277" s="34" t="s">
        <v>384</v>
      </c>
    </row>
    <row r="278" spans="1:5" ht="57.75" customHeight="1" x14ac:dyDescent="0.3">
      <c r="A278" s="3">
        <v>277</v>
      </c>
      <c r="B278" s="3" t="s">
        <v>12</v>
      </c>
      <c r="C278" s="76" t="s">
        <v>629</v>
      </c>
      <c r="D278" s="9" t="s">
        <v>291</v>
      </c>
      <c r="E278" s="34" t="s">
        <v>384</v>
      </c>
    </row>
    <row r="279" spans="1:5" ht="57.75" customHeight="1" x14ac:dyDescent="0.3">
      <c r="A279" s="3">
        <v>278</v>
      </c>
      <c r="B279" s="3" t="s">
        <v>12</v>
      </c>
      <c r="C279" s="76" t="s">
        <v>497</v>
      </c>
      <c r="D279" s="9" t="s">
        <v>291</v>
      </c>
      <c r="E279" s="34" t="s">
        <v>384</v>
      </c>
    </row>
    <row r="280" spans="1:5" ht="57.75" customHeight="1" x14ac:dyDescent="0.3">
      <c r="A280" s="3">
        <v>279</v>
      </c>
      <c r="B280" s="3" t="s">
        <v>12</v>
      </c>
      <c r="C280" s="76" t="s">
        <v>630</v>
      </c>
      <c r="D280" s="9" t="s">
        <v>291</v>
      </c>
      <c r="E280" s="34" t="s">
        <v>384</v>
      </c>
    </row>
    <row r="281" spans="1:5" ht="57.75" customHeight="1" x14ac:dyDescent="0.3">
      <c r="A281" s="3">
        <v>280</v>
      </c>
      <c r="B281" s="3" t="s">
        <v>12</v>
      </c>
      <c r="C281" s="76" t="s">
        <v>631</v>
      </c>
      <c r="D281" s="9" t="s">
        <v>291</v>
      </c>
      <c r="E281" s="34" t="s">
        <v>384</v>
      </c>
    </row>
    <row r="282" spans="1:5" ht="57.75" customHeight="1" x14ac:dyDescent="0.3">
      <c r="A282" s="3">
        <v>281</v>
      </c>
      <c r="B282" s="3" t="s">
        <v>12</v>
      </c>
      <c r="C282" s="76" t="s">
        <v>498</v>
      </c>
      <c r="D282" s="9" t="s">
        <v>291</v>
      </c>
      <c r="E282" s="34" t="s">
        <v>384</v>
      </c>
    </row>
    <row r="283" spans="1:5" ht="57.75" customHeight="1" x14ac:dyDescent="0.3">
      <c r="A283" s="3">
        <v>282</v>
      </c>
      <c r="B283" s="3" t="s">
        <v>12</v>
      </c>
      <c r="C283" s="76" t="s">
        <v>499</v>
      </c>
      <c r="D283" s="9" t="s">
        <v>291</v>
      </c>
      <c r="E283" s="34" t="s">
        <v>384</v>
      </c>
    </row>
    <row r="284" spans="1:5" ht="57.75" customHeight="1" x14ac:dyDescent="0.3">
      <c r="A284" s="3">
        <v>283</v>
      </c>
      <c r="B284" s="3" t="s">
        <v>12</v>
      </c>
      <c r="C284" s="76" t="s">
        <v>632</v>
      </c>
      <c r="D284" s="9" t="s">
        <v>291</v>
      </c>
      <c r="E284" s="34" t="s">
        <v>391</v>
      </c>
    </row>
    <row r="285" spans="1:5" ht="57.75" customHeight="1" x14ac:dyDescent="0.3">
      <c r="A285" s="3">
        <v>284</v>
      </c>
      <c r="B285" s="3" t="s">
        <v>12</v>
      </c>
      <c r="C285" s="76" t="s">
        <v>633</v>
      </c>
      <c r="D285" s="9" t="s">
        <v>291</v>
      </c>
      <c r="E285" s="34" t="s">
        <v>391</v>
      </c>
    </row>
    <row r="286" spans="1:5" ht="57.75" customHeight="1" x14ac:dyDescent="0.3">
      <c r="A286" s="3">
        <v>285</v>
      </c>
      <c r="B286" s="3" t="s">
        <v>12</v>
      </c>
      <c r="C286" s="76" t="s">
        <v>634</v>
      </c>
      <c r="D286" s="9" t="s">
        <v>291</v>
      </c>
      <c r="E286" s="34" t="s">
        <v>391</v>
      </c>
    </row>
    <row r="287" spans="1:5" ht="57.6" x14ac:dyDescent="0.3">
      <c r="A287" s="3">
        <v>286</v>
      </c>
      <c r="B287" s="3" t="s">
        <v>12</v>
      </c>
      <c r="C287" s="76" t="s">
        <v>635</v>
      </c>
      <c r="D287" s="9" t="s">
        <v>291</v>
      </c>
      <c r="E287" s="34" t="s">
        <v>391</v>
      </c>
    </row>
    <row r="288" spans="1:5" ht="57.75" customHeight="1" x14ac:dyDescent="0.3">
      <c r="A288" s="3">
        <v>287</v>
      </c>
      <c r="B288" s="3" t="s">
        <v>12</v>
      </c>
      <c r="C288" s="76" t="s">
        <v>636</v>
      </c>
      <c r="D288" s="9" t="s">
        <v>291</v>
      </c>
      <c r="E288" s="34" t="s">
        <v>391</v>
      </c>
    </row>
    <row r="289" spans="1:5" ht="57.6" x14ac:dyDescent="0.3">
      <c r="A289" s="3">
        <v>288</v>
      </c>
      <c r="B289" s="3" t="s">
        <v>12</v>
      </c>
      <c r="C289" s="76" t="s">
        <v>637</v>
      </c>
      <c r="D289" s="9" t="s">
        <v>291</v>
      </c>
      <c r="E289" s="34" t="s">
        <v>391</v>
      </c>
    </row>
    <row r="290" spans="1:5" ht="57.75" customHeight="1" x14ac:dyDescent="0.3">
      <c r="A290" s="3">
        <v>289</v>
      </c>
      <c r="B290" s="3" t="s">
        <v>12</v>
      </c>
      <c r="C290" s="76" t="s">
        <v>638</v>
      </c>
      <c r="D290" s="9" t="s">
        <v>291</v>
      </c>
      <c r="E290" s="34" t="s">
        <v>391</v>
      </c>
    </row>
    <row r="291" spans="1:5" ht="57.75" customHeight="1" x14ac:dyDescent="0.3">
      <c r="A291" s="3">
        <v>290</v>
      </c>
      <c r="B291" s="3" t="s">
        <v>12</v>
      </c>
      <c r="C291" s="76" t="s">
        <v>639</v>
      </c>
      <c r="D291" s="9" t="s">
        <v>291</v>
      </c>
      <c r="E291" s="34" t="s">
        <v>391</v>
      </c>
    </row>
    <row r="292" spans="1:5" ht="57.75" customHeight="1" x14ac:dyDescent="0.3">
      <c r="A292" s="3">
        <v>291</v>
      </c>
      <c r="B292" s="3" t="s">
        <v>12</v>
      </c>
      <c r="C292" s="76" t="s">
        <v>640</v>
      </c>
      <c r="D292" s="9" t="s">
        <v>291</v>
      </c>
      <c r="E292" s="34" t="s">
        <v>391</v>
      </c>
    </row>
    <row r="293" spans="1:5" ht="43.5" customHeight="1" x14ac:dyDescent="0.3">
      <c r="A293" s="3">
        <v>292</v>
      </c>
      <c r="B293" s="3" t="s">
        <v>12</v>
      </c>
      <c r="C293" s="34" t="s">
        <v>641</v>
      </c>
      <c r="D293" s="9" t="s">
        <v>291</v>
      </c>
      <c r="E293" s="34" t="s">
        <v>446</v>
      </c>
    </row>
    <row r="294" spans="1:5" ht="43.5" customHeight="1" x14ac:dyDescent="0.3">
      <c r="A294" s="3">
        <v>293</v>
      </c>
      <c r="B294" s="3" t="s">
        <v>12</v>
      </c>
      <c r="C294" s="34" t="s">
        <v>642</v>
      </c>
      <c r="D294" s="9" t="s">
        <v>291</v>
      </c>
      <c r="E294" s="34" t="s">
        <v>446</v>
      </c>
    </row>
    <row r="295" spans="1:5" ht="29.25" customHeight="1" x14ac:dyDescent="0.3">
      <c r="A295" s="3">
        <v>294</v>
      </c>
      <c r="B295" s="3" t="s">
        <v>12</v>
      </c>
      <c r="C295" s="34" t="s">
        <v>643</v>
      </c>
      <c r="D295" s="9" t="s">
        <v>291</v>
      </c>
      <c r="E295" s="34" t="s">
        <v>446</v>
      </c>
    </row>
    <row r="296" spans="1:5" ht="29.25" customHeight="1" x14ac:dyDescent="0.3">
      <c r="A296" s="3">
        <v>295</v>
      </c>
      <c r="B296" s="3" t="s">
        <v>12</v>
      </c>
      <c r="C296" s="34" t="s">
        <v>521</v>
      </c>
      <c r="D296" s="9" t="s">
        <v>299</v>
      </c>
      <c r="E296" s="34" t="s">
        <v>581</v>
      </c>
    </row>
    <row r="297" spans="1:5" ht="29.25" customHeight="1" x14ac:dyDescent="0.3">
      <c r="A297" s="3">
        <v>296</v>
      </c>
      <c r="B297" s="3" t="s">
        <v>12</v>
      </c>
      <c r="C297" s="34" t="s">
        <v>644</v>
      </c>
      <c r="D297" s="9" t="s">
        <v>299</v>
      </c>
      <c r="E297" s="34" t="s">
        <v>345</v>
      </c>
    </row>
    <row r="298" spans="1:5" ht="29.25" customHeight="1" x14ac:dyDescent="0.3">
      <c r="A298" s="3">
        <v>297</v>
      </c>
      <c r="B298" s="3" t="s">
        <v>12</v>
      </c>
      <c r="C298" s="34" t="s">
        <v>526</v>
      </c>
      <c r="D298" s="9" t="s">
        <v>291</v>
      </c>
      <c r="E298" s="34" t="s">
        <v>348</v>
      </c>
    </row>
    <row r="299" spans="1:5" ht="29.25" customHeight="1" x14ac:dyDescent="0.3">
      <c r="A299" s="3">
        <v>298</v>
      </c>
      <c r="B299" s="3" t="s">
        <v>226</v>
      </c>
      <c r="C299" s="34" t="s">
        <v>355</v>
      </c>
      <c r="D299" s="9" t="s">
        <v>299</v>
      </c>
      <c r="E299" s="34" t="s">
        <v>345</v>
      </c>
    </row>
    <row r="300" spans="1:5" ht="29.25" customHeight="1" x14ac:dyDescent="0.3">
      <c r="A300" s="3">
        <v>299</v>
      </c>
      <c r="B300" s="3" t="s">
        <v>226</v>
      </c>
      <c r="C300" s="34" t="s">
        <v>523</v>
      </c>
      <c r="D300" s="9" t="s">
        <v>19</v>
      </c>
      <c r="E300" s="34" t="s">
        <v>404</v>
      </c>
    </row>
    <row r="301" spans="1:5" ht="29.25" customHeight="1" x14ac:dyDescent="0.3">
      <c r="A301" s="3">
        <v>300</v>
      </c>
      <c r="B301" s="3" t="s">
        <v>226</v>
      </c>
      <c r="C301" s="34" t="s">
        <v>526</v>
      </c>
      <c r="D301" s="9" t="s">
        <v>291</v>
      </c>
      <c r="E301" s="34" t="s">
        <v>348</v>
      </c>
    </row>
    <row r="302" spans="1:5" ht="72" x14ac:dyDescent="0.3">
      <c r="A302" s="3">
        <v>301</v>
      </c>
      <c r="B302" s="3" t="s">
        <v>226</v>
      </c>
      <c r="C302" s="76" t="s">
        <v>645</v>
      </c>
      <c r="D302" s="9" t="s">
        <v>291</v>
      </c>
      <c r="E302" s="34" t="s">
        <v>359</v>
      </c>
    </row>
    <row r="303" spans="1:5" ht="43.5" customHeight="1" x14ac:dyDescent="0.3">
      <c r="A303" s="3">
        <v>302</v>
      </c>
      <c r="B303" s="3" t="s">
        <v>226</v>
      </c>
      <c r="C303" s="76" t="s">
        <v>646</v>
      </c>
      <c r="D303" s="9" t="s">
        <v>291</v>
      </c>
      <c r="E303" s="34" t="s">
        <v>384</v>
      </c>
    </row>
    <row r="304" spans="1:5" ht="87" customHeight="1" x14ac:dyDescent="0.3">
      <c r="A304" s="3">
        <v>303</v>
      </c>
      <c r="B304" s="3" t="s">
        <v>226</v>
      </c>
      <c r="C304" s="76" t="s">
        <v>647</v>
      </c>
      <c r="D304" s="9" t="s">
        <v>291</v>
      </c>
      <c r="E304" s="34" t="s">
        <v>441</v>
      </c>
    </row>
    <row r="305" spans="1:5" ht="87" customHeight="1" x14ac:dyDescent="0.3">
      <c r="A305" s="3">
        <v>304</v>
      </c>
      <c r="B305" s="3" t="s">
        <v>226</v>
      </c>
      <c r="C305" s="76" t="s">
        <v>648</v>
      </c>
      <c r="D305" s="9" t="s">
        <v>291</v>
      </c>
      <c r="E305" s="34" t="s">
        <v>425</v>
      </c>
    </row>
    <row r="306" spans="1:5" ht="57.75" customHeight="1" x14ac:dyDescent="0.3">
      <c r="A306" s="3">
        <v>305</v>
      </c>
      <c r="B306" s="3" t="s">
        <v>226</v>
      </c>
      <c r="C306" s="76" t="s">
        <v>649</v>
      </c>
      <c r="D306" s="9" t="s">
        <v>291</v>
      </c>
      <c r="E306" s="34" t="s">
        <v>384</v>
      </c>
    </row>
    <row r="307" spans="1:5" ht="43.5" customHeight="1" x14ac:dyDescent="0.3">
      <c r="A307" s="3">
        <v>306</v>
      </c>
      <c r="B307" s="3" t="s">
        <v>226</v>
      </c>
      <c r="C307" s="76" t="s">
        <v>650</v>
      </c>
      <c r="D307" s="9" t="s">
        <v>291</v>
      </c>
      <c r="E307" s="34" t="s">
        <v>391</v>
      </c>
    </row>
    <row r="308" spans="1:5" ht="57.75" customHeight="1" x14ac:dyDescent="0.3">
      <c r="A308" s="3">
        <v>307</v>
      </c>
      <c r="B308" s="3" t="s">
        <v>226</v>
      </c>
      <c r="C308" s="76" t="s">
        <v>651</v>
      </c>
      <c r="D308" s="9" t="s">
        <v>291</v>
      </c>
      <c r="E308" s="34" t="s">
        <v>391</v>
      </c>
    </row>
    <row r="309" spans="1:5" ht="57.75" customHeight="1" x14ac:dyDescent="0.3">
      <c r="A309" s="3">
        <v>308</v>
      </c>
      <c r="B309" s="3" t="s">
        <v>226</v>
      </c>
      <c r="C309" s="76" t="s">
        <v>652</v>
      </c>
      <c r="D309" s="9" t="s">
        <v>291</v>
      </c>
      <c r="E309" s="34" t="s">
        <v>391</v>
      </c>
    </row>
    <row r="310" spans="1:5" ht="57.75" customHeight="1" x14ac:dyDescent="0.3">
      <c r="A310" s="3">
        <v>309</v>
      </c>
      <c r="B310" s="3" t="s">
        <v>226</v>
      </c>
      <c r="C310" s="76" t="s">
        <v>653</v>
      </c>
      <c r="D310" s="9" t="s">
        <v>291</v>
      </c>
      <c r="E310" s="34" t="s">
        <v>384</v>
      </c>
    </row>
    <row r="311" spans="1:5" ht="57.75" customHeight="1" x14ac:dyDescent="0.3">
      <c r="A311" s="3">
        <v>310</v>
      </c>
      <c r="B311" s="3" t="s">
        <v>226</v>
      </c>
      <c r="C311" s="76" t="s">
        <v>654</v>
      </c>
      <c r="D311" s="9" t="s">
        <v>291</v>
      </c>
      <c r="E311" s="34" t="s">
        <v>391</v>
      </c>
    </row>
    <row r="312" spans="1:5" ht="43.5" customHeight="1" x14ac:dyDescent="0.3">
      <c r="A312" s="3">
        <v>311</v>
      </c>
      <c r="B312" s="3" t="s">
        <v>226</v>
      </c>
      <c r="C312" s="76" t="s">
        <v>655</v>
      </c>
      <c r="D312" s="9" t="s">
        <v>291</v>
      </c>
      <c r="E312" s="34" t="s">
        <v>391</v>
      </c>
    </row>
    <row r="313" spans="1:5" ht="57.75" customHeight="1" x14ac:dyDescent="0.3">
      <c r="A313" s="3">
        <v>312</v>
      </c>
      <c r="B313" s="3" t="s">
        <v>226</v>
      </c>
      <c r="C313" s="76" t="s">
        <v>656</v>
      </c>
      <c r="D313" s="9" t="s">
        <v>291</v>
      </c>
      <c r="E313" s="34" t="s">
        <v>384</v>
      </c>
    </row>
    <row r="314" spans="1:5" ht="57.75" customHeight="1" x14ac:dyDescent="0.3">
      <c r="A314" s="3">
        <v>313</v>
      </c>
      <c r="B314" s="3" t="s">
        <v>226</v>
      </c>
      <c r="C314" s="76" t="s">
        <v>657</v>
      </c>
      <c r="D314" s="9" t="s">
        <v>291</v>
      </c>
      <c r="E314" s="34" t="s">
        <v>391</v>
      </c>
    </row>
    <row r="315" spans="1:5" ht="57.75" customHeight="1" x14ac:dyDescent="0.3">
      <c r="A315" s="3">
        <v>314</v>
      </c>
      <c r="B315" s="3" t="s">
        <v>226</v>
      </c>
      <c r="C315" s="76" t="s">
        <v>658</v>
      </c>
      <c r="D315" s="9" t="s">
        <v>291</v>
      </c>
      <c r="E315" s="34" t="s">
        <v>384</v>
      </c>
    </row>
    <row r="316" spans="1:5" ht="57.75" customHeight="1" x14ac:dyDescent="0.3">
      <c r="A316" s="3">
        <v>315</v>
      </c>
      <c r="B316" s="3" t="s">
        <v>226</v>
      </c>
      <c r="C316" s="76" t="s">
        <v>659</v>
      </c>
      <c r="D316" s="9" t="s">
        <v>291</v>
      </c>
      <c r="E316" s="34" t="s">
        <v>391</v>
      </c>
    </row>
    <row r="317" spans="1:5" ht="57.75" customHeight="1" x14ac:dyDescent="0.3">
      <c r="A317" s="3">
        <v>316</v>
      </c>
      <c r="B317" s="3" t="s">
        <v>226</v>
      </c>
      <c r="C317" s="76" t="s">
        <v>660</v>
      </c>
      <c r="D317" s="9" t="s">
        <v>291</v>
      </c>
      <c r="E317" s="34" t="s">
        <v>384</v>
      </c>
    </row>
    <row r="318" spans="1:5" ht="57.75" customHeight="1" x14ac:dyDescent="0.3">
      <c r="A318" s="3">
        <v>317</v>
      </c>
      <c r="B318" s="3" t="s">
        <v>226</v>
      </c>
      <c r="C318" s="76" t="s">
        <v>661</v>
      </c>
      <c r="D318" s="9" t="s">
        <v>291</v>
      </c>
      <c r="E318" s="34" t="s">
        <v>391</v>
      </c>
    </row>
    <row r="319" spans="1:5" ht="57.75" customHeight="1" x14ac:dyDescent="0.3">
      <c r="A319" s="3">
        <v>318</v>
      </c>
      <c r="B319" s="3" t="s">
        <v>226</v>
      </c>
      <c r="C319" s="76" t="s">
        <v>662</v>
      </c>
      <c r="D319" s="9" t="s">
        <v>291</v>
      </c>
      <c r="E319" s="34" t="s">
        <v>391</v>
      </c>
    </row>
    <row r="320" spans="1:5" ht="57.75" customHeight="1" x14ac:dyDescent="0.3">
      <c r="A320" s="3">
        <v>319</v>
      </c>
      <c r="B320" s="3" t="s">
        <v>226</v>
      </c>
      <c r="C320" s="76" t="s">
        <v>663</v>
      </c>
      <c r="D320" s="9" t="s">
        <v>291</v>
      </c>
      <c r="E320" s="34" t="s">
        <v>384</v>
      </c>
    </row>
    <row r="321" spans="1:5" ht="57.75" customHeight="1" x14ac:dyDescent="0.3">
      <c r="A321" s="3">
        <v>320</v>
      </c>
      <c r="B321" s="3" t="s">
        <v>226</v>
      </c>
      <c r="C321" s="76" t="s">
        <v>664</v>
      </c>
      <c r="D321" s="9" t="s">
        <v>291</v>
      </c>
      <c r="E321" s="34" t="s">
        <v>391</v>
      </c>
    </row>
    <row r="322" spans="1:5" ht="57.75" customHeight="1" x14ac:dyDescent="0.3">
      <c r="A322" s="3">
        <v>321</v>
      </c>
      <c r="B322" s="3" t="s">
        <v>226</v>
      </c>
      <c r="C322" s="76" t="s">
        <v>665</v>
      </c>
      <c r="D322" s="9" t="s">
        <v>291</v>
      </c>
      <c r="E322" s="34" t="s">
        <v>391</v>
      </c>
    </row>
    <row r="323" spans="1:5" ht="57.75" customHeight="1" x14ac:dyDescent="0.3">
      <c r="A323" s="3">
        <v>322</v>
      </c>
      <c r="B323" s="3" t="s">
        <v>226</v>
      </c>
      <c r="C323" s="76" t="s">
        <v>666</v>
      </c>
      <c r="D323" s="9" t="s">
        <v>291</v>
      </c>
      <c r="E323" s="34" t="s">
        <v>391</v>
      </c>
    </row>
    <row r="324" spans="1:5" ht="57.75" customHeight="1" x14ac:dyDescent="0.3">
      <c r="A324" s="3">
        <v>323</v>
      </c>
      <c r="B324" s="3" t="s">
        <v>226</v>
      </c>
      <c r="C324" s="76" t="s">
        <v>667</v>
      </c>
      <c r="D324" s="9" t="s">
        <v>291</v>
      </c>
      <c r="E324" s="34" t="s">
        <v>668</v>
      </c>
    </row>
    <row r="325" spans="1:5" ht="57.75" customHeight="1" x14ac:dyDescent="0.3">
      <c r="A325" s="3">
        <v>324</v>
      </c>
      <c r="B325" s="3" t="s">
        <v>226</v>
      </c>
      <c r="C325" s="76" t="s">
        <v>669</v>
      </c>
      <c r="D325" s="9" t="s">
        <v>291</v>
      </c>
      <c r="E325" s="34" t="s">
        <v>359</v>
      </c>
    </row>
    <row r="326" spans="1:5" ht="57.6" x14ac:dyDescent="0.3">
      <c r="A326" s="3">
        <v>325</v>
      </c>
      <c r="B326" s="3" t="s">
        <v>226</v>
      </c>
      <c r="C326" s="76" t="s">
        <v>670</v>
      </c>
      <c r="D326" s="9" t="s">
        <v>291</v>
      </c>
      <c r="E326" s="34" t="s">
        <v>418</v>
      </c>
    </row>
    <row r="327" spans="1:5" ht="57.75" customHeight="1" x14ac:dyDescent="0.3">
      <c r="A327" s="3">
        <v>326</v>
      </c>
      <c r="B327" s="3" t="s">
        <v>226</v>
      </c>
      <c r="C327" s="76" t="s">
        <v>671</v>
      </c>
      <c r="D327" s="9" t="s">
        <v>291</v>
      </c>
      <c r="E327" s="34" t="s">
        <v>384</v>
      </c>
    </row>
    <row r="328" spans="1:5" ht="57.75" customHeight="1" x14ac:dyDescent="0.3">
      <c r="A328" s="3">
        <v>327</v>
      </c>
      <c r="B328" s="3" t="s">
        <v>226</v>
      </c>
      <c r="C328" s="76" t="s">
        <v>672</v>
      </c>
      <c r="D328" s="9" t="s">
        <v>291</v>
      </c>
      <c r="E328" s="34" t="s">
        <v>384</v>
      </c>
    </row>
    <row r="329" spans="1:5" ht="57.6" x14ac:dyDescent="0.3">
      <c r="A329" s="3">
        <v>328</v>
      </c>
      <c r="B329" s="3" t="s">
        <v>226</v>
      </c>
      <c r="C329" s="76" t="s">
        <v>673</v>
      </c>
      <c r="D329" s="9" t="s">
        <v>291</v>
      </c>
      <c r="E329" s="34" t="s">
        <v>418</v>
      </c>
    </row>
    <row r="330" spans="1:5" ht="57.75" customHeight="1" x14ac:dyDescent="0.3">
      <c r="A330" s="3">
        <v>329</v>
      </c>
      <c r="B330" s="3" t="s">
        <v>226</v>
      </c>
      <c r="C330" s="76" t="s">
        <v>674</v>
      </c>
      <c r="D330" s="9" t="s">
        <v>291</v>
      </c>
      <c r="E330" s="34" t="s">
        <v>384</v>
      </c>
    </row>
    <row r="331" spans="1:5" ht="57.75" customHeight="1" x14ac:dyDescent="0.3">
      <c r="A331" s="3">
        <v>330</v>
      </c>
      <c r="B331" s="3" t="s">
        <v>226</v>
      </c>
      <c r="C331" s="76" t="s">
        <v>675</v>
      </c>
      <c r="D331" s="9" t="s">
        <v>291</v>
      </c>
      <c r="E331" s="34" t="s">
        <v>391</v>
      </c>
    </row>
    <row r="332" spans="1:5" ht="57.75" customHeight="1" x14ac:dyDescent="0.3">
      <c r="A332" s="3">
        <v>331</v>
      </c>
      <c r="B332" s="3" t="s">
        <v>226</v>
      </c>
      <c r="C332" s="76" t="s">
        <v>457</v>
      </c>
      <c r="D332" s="9" t="s">
        <v>291</v>
      </c>
      <c r="E332" s="34" t="s">
        <v>359</v>
      </c>
    </row>
    <row r="333" spans="1:5" ht="57.75" customHeight="1" x14ac:dyDescent="0.3">
      <c r="A333" s="3">
        <v>332</v>
      </c>
      <c r="B333" s="3" t="s">
        <v>226</v>
      </c>
      <c r="C333" s="76" t="s">
        <v>458</v>
      </c>
      <c r="D333" s="9" t="s">
        <v>291</v>
      </c>
      <c r="E333" s="34" t="s">
        <v>359</v>
      </c>
    </row>
    <row r="334" spans="1:5" ht="87" customHeight="1" x14ac:dyDescent="0.3">
      <c r="A334" s="3">
        <v>333</v>
      </c>
      <c r="B334" s="3" t="s">
        <v>226</v>
      </c>
      <c r="C334" s="76" t="s">
        <v>466</v>
      </c>
      <c r="D334" s="9" t="s">
        <v>291</v>
      </c>
      <c r="E334" s="34" t="s">
        <v>354</v>
      </c>
    </row>
    <row r="335" spans="1:5" ht="57.75" customHeight="1" x14ac:dyDescent="0.3">
      <c r="A335" s="3">
        <v>334</v>
      </c>
      <c r="B335" s="3" t="s">
        <v>226</v>
      </c>
      <c r="C335" s="76" t="s">
        <v>459</v>
      </c>
      <c r="D335" s="9" t="s">
        <v>291</v>
      </c>
      <c r="E335" s="34" t="s">
        <v>359</v>
      </c>
    </row>
    <row r="336" spans="1:5" ht="57.75" customHeight="1" x14ac:dyDescent="0.3">
      <c r="A336" s="3">
        <v>335</v>
      </c>
      <c r="B336" s="3" t="s">
        <v>226</v>
      </c>
      <c r="C336" s="76" t="s">
        <v>460</v>
      </c>
      <c r="D336" s="9" t="s">
        <v>291</v>
      </c>
      <c r="E336" s="34" t="s">
        <v>359</v>
      </c>
    </row>
    <row r="337" spans="1:5" ht="57.75" customHeight="1" x14ac:dyDescent="0.3">
      <c r="A337" s="3">
        <v>336</v>
      </c>
      <c r="B337" s="3" t="s">
        <v>226</v>
      </c>
      <c r="C337" s="76" t="s">
        <v>461</v>
      </c>
      <c r="D337" s="9" t="s">
        <v>291</v>
      </c>
      <c r="E337" s="34" t="s">
        <v>359</v>
      </c>
    </row>
    <row r="338" spans="1:5" ht="57.75" customHeight="1" x14ac:dyDescent="0.3">
      <c r="A338" s="3">
        <v>337</v>
      </c>
      <c r="B338" s="3" t="s">
        <v>226</v>
      </c>
      <c r="C338" s="76" t="s">
        <v>462</v>
      </c>
      <c r="D338" s="9" t="s">
        <v>291</v>
      </c>
      <c r="E338" s="34" t="s">
        <v>359</v>
      </c>
    </row>
    <row r="339" spans="1:5" ht="57.75" customHeight="1" x14ac:dyDescent="0.3">
      <c r="A339" s="3">
        <v>338</v>
      </c>
      <c r="B339" s="3" t="s">
        <v>226</v>
      </c>
      <c r="C339" s="76" t="s">
        <v>463</v>
      </c>
      <c r="D339" s="9" t="s">
        <v>291</v>
      </c>
      <c r="E339" s="34" t="s">
        <v>668</v>
      </c>
    </row>
    <row r="340" spans="1:5" ht="130.5" customHeight="1" x14ac:dyDescent="0.3">
      <c r="A340" s="3">
        <v>339</v>
      </c>
      <c r="B340" s="3" t="s">
        <v>226</v>
      </c>
      <c r="C340" s="76" t="s">
        <v>467</v>
      </c>
      <c r="D340" s="9" t="s">
        <v>291</v>
      </c>
      <c r="E340" s="34" t="s">
        <v>354</v>
      </c>
    </row>
    <row r="341" spans="1:5" ht="57.75" customHeight="1" x14ac:dyDescent="0.3">
      <c r="A341" s="3">
        <v>340</v>
      </c>
      <c r="B341" s="3" t="s">
        <v>226</v>
      </c>
      <c r="C341" s="76" t="s">
        <v>498</v>
      </c>
      <c r="D341" s="9" t="s">
        <v>291</v>
      </c>
      <c r="E341" s="34" t="s">
        <v>384</v>
      </c>
    </row>
    <row r="342" spans="1:5" ht="57.75" customHeight="1" x14ac:dyDescent="0.3">
      <c r="A342" s="3">
        <v>341</v>
      </c>
      <c r="B342" s="3" t="s">
        <v>226</v>
      </c>
      <c r="C342" s="76" t="s">
        <v>676</v>
      </c>
      <c r="D342" s="9" t="s">
        <v>291</v>
      </c>
      <c r="E342" s="34" t="s">
        <v>359</v>
      </c>
    </row>
    <row r="343" spans="1:5" ht="57.75" customHeight="1" x14ac:dyDescent="0.3">
      <c r="A343" s="3">
        <v>342</v>
      </c>
      <c r="B343" s="3" t="s">
        <v>226</v>
      </c>
      <c r="C343" s="76" t="s">
        <v>677</v>
      </c>
      <c r="D343" s="9" t="s">
        <v>291</v>
      </c>
      <c r="E343" s="34" t="s">
        <v>384</v>
      </c>
    </row>
    <row r="344" spans="1:5" ht="87" customHeight="1" x14ac:dyDescent="0.3">
      <c r="A344" s="3">
        <v>343</v>
      </c>
      <c r="B344" s="3" t="s">
        <v>226</v>
      </c>
      <c r="C344" s="76" t="s">
        <v>468</v>
      </c>
      <c r="D344" s="9" t="s">
        <v>291</v>
      </c>
      <c r="E344" s="34" t="s">
        <v>354</v>
      </c>
    </row>
    <row r="345" spans="1:5" ht="87" customHeight="1" x14ac:dyDescent="0.3">
      <c r="A345" s="3">
        <v>344</v>
      </c>
      <c r="B345" s="3" t="s">
        <v>226</v>
      </c>
      <c r="C345" s="76" t="s">
        <v>559</v>
      </c>
      <c r="D345" s="9" t="s">
        <v>291</v>
      </c>
      <c r="E345" s="34" t="s">
        <v>425</v>
      </c>
    </row>
    <row r="346" spans="1:5" ht="87" customHeight="1" x14ac:dyDescent="0.3">
      <c r="A346" s="3">
        <v>345</v>
      </c>
      <c r="B346" s="3" t="s">
        <v>226</v>
      </c>
      <c r="C346" s="76" t="s">
        <v>547</v>
      </c>
      <c r="D346" s="9" t="s">
        <v>291</v>
      </c>
      <c r="E346" s="34" t="s">
        <v>354</v>
      </c>
    </row>
    <row r="347" spans="1:5" ht="29.25" customHeight="1" x14ac:dyDescent="0.3">
      <c r="A347" s="3">
        <v>346</v>
      </c>
      <c r="B347" s="3" t="s">
        <v>242</v>
      </c>
      <c r="C347" s="34" t="s">
        <v>355</v>
      </c>
      <c r="D347" s="9" t="s">
        <v>299</v>
      </c>
      <c r="E347" s="34" t="s">
        <v>345</v>
      </c>
    </row>
    <row r="348" spans="1:5" ht="29.25" customHeight="1" x14ac:dyDescent="0.3">
      <c r="A348" s="3">
        <v>347</v>
      </c>
      <c r="B348" s="3" t="s">
        <v>242</v>
      </c>
      <c r="C348" s="34" t="s">
        <v>523</v>
      </c>
      <c r="D348" s="9" t="s">
        <v>19</v>
      </c>
      <c r="E348" s="34" t="s">
        <v>404</v>
      </c>
    </row>
    <row r="349" spans="1:5" ht="29.25" customHeight="1" x14ac:dyDescent="0.3">
      <c r="A349" s="3">
        <v>348</v>
      </c>
      <c r="B349" s="3" t="s">
        <v>242</v>
      </c>
      <c r="C349" s="34" t="s">
        <v>526</v>
      </c>
      <c r="D349" s="9" t="s">
        <v>291</v>
      </c>
      <c r="E349" s="34" t="s">
        <v>348</v>
      </c>
    </row>
    <row r="350" spans="1:5" ht="57.75" customHeight="1" x14ac:dyDescent="0.3">
      <c r="A350" s="3">
        <v>349</v>
      </c>
      <c r="B350" s="3" t="s">
        <v>242</v>
      </c>
      <c r="C350" s="76" t="s">
        <v>678</v>
      </c>
      <c r="D350" s="9" t="s">
        <v>291</v>
      </c>
      <c r="E350" s="34" t="s">
        <v>668</v>
      </c>
    </row>
    <row r="351" spans="1:5" ht="57.75" customHeight="1" x14ac:dyDescent="0.3">
      <c r="A351" s="3">
        <v>350</v>
      </c>
      <c r="B351" s="3" t="s">
        <v>242</v>
      </c>
      <c r="C351" s="76" t="s">
        <v>679</v>
      </c>
      <c r="D351" s="9" t="s">
        <v>291</v>
      </c>
      <c r="E351" s="34" t="s">
        <v>384</v>
      </c>
    </row>
    <row r="352" spans="1:5" ht="57.75" customHeight="1" x14ac:dyDescent="0.3">
      <c r="A352" s="3">
        <v>351</v>
      </c>
      <c r="B352" s="3" t="s">
        <v>242</v>
      </c>
      <c r="C352" s="76" t="s">
        <v>680</v>
      </c>
      <c r="D352" s="9" t="s">
        <v>291</v>
      </c>
      <c r="E352" s="34" t="s">
        <v>384</v>
      </c>
    </row>
    <row r="353" spans="1:5" ht="43.5" customHeight="1" x14ac:dyDescent="0.3">
      <c r="A353" s="3">
        <v>352</v>
      </c>
      <c r="B353" s="3" t="s">
        <v>242</v>
      </c>
      <c r="C353" s="34" t="s">
        <v>681</v>
      </c>
      <c r="D353" s="9" t="s">
        <v>291</v>
      </c>
      <c r="E353" s="34" t="s">
        <v>520</v>
      </c>
    </row>
    <row r="354" spans="1:5" ht="57.75" customHeight="1" x14ac:dyDescent="0.3">
      <c r="A354" s="3">
        <v>353</v>
      </c>
      <c r="B354" s="3" t="s">
        <v>242</v>
      </c>
      <c r="C354" s="76" t="s">
        <v>682</v>
      </c>
      <c r="D354" s="9" t="s">
        <v>291</v>
      </c>
      <c r="E354" s="34" t="s">
        <v>384</v>
      </c>
    </row>
    <row r="355" spans="1:5" ht="57.75" customHeight="1" x14ac:dyDescent="0.3">
      <c r="A355" s="3">
        <v>354</v>
      </c>
      <c r="B355" s="3" t="s">
        <v>242</v>
      </c>
      <c r="C355" s="76" t="s">
        <v>683</v>
      </c>
      <c r="D355" s="9" t="s">
        <v>291</v>
      </c>
      <c r="E355" s="34" t="s">
        <v>668</v>
      </c>
    </row>
    <row r="356" spans="1:5" ht="57.6" x14ac:dyDescent="0.3">
      <c r="A356" s="3">
        <v>355</v>
      </c>
      <c r="B356" s="3" t="s">
        <v>242</v>
      </c>
      <c r="C356" s="76" t="s">
        <v>684</v>
      </c>
      <c r="D356" s="9" t="s">
        <v>291</v>
      </c>
      <c r="E356" s="34" t="s">
        <v>418</v>
      </c>
    </row>
    <row r="357" spans="1:5" ht="57.75" customHeight="1" x14ac:dyDescent="0.3">
      <c r="A357" s="3">
        <v>356</v>
      </c>
      <c r="B357" s="3" t="s">
        <v>242</v>
      </c>
      <c r="C357" s="76" t="s">
        <v>685</v>
      </c>
      <c r="D357" s="9" t="s">
        <v>291</v>
      </c>
      <c r="E357" s="34" t="s">
        <v>359</v>
      </c>
    </row>
    <row r="358" spans="1:5" ht="57.6" x14ac:dyDescent="0.3">
      <c r="A358" s="3">
        <v>357</v>
      </c>
      <c r="B358" s="3" t="s">
        <v>242</v>
      </c>
      <c r="C358" s="76" t="s">
        <v>686</v>
      </c>
      <c r="D358" s="9" t="s">
        <v>291</v>
      </c>
      <c r="E358" s="34" t="s">
        <v>418</v>
      </c>
    </row>
    <row r="359" spans="1:5" ht="57.75" customHeight="1" x14ac:dyDescent="0.3">
      <c r="A359" s="3">
        <v>358</v>
      </c>
      <c r="B359" s="3" t="s">
        <v>242</v>
      </c>
      <c r="C359" s="76" t="s">
        <v>687</v>
      </c>
      <c r="D359" s="9" t="s">
        <v>291</v>
      </c>
      <c r="E359" s="34" t="s">
        <v>359</v>
      </c>
    </row>
    <row r="360" spans="1:5" ht="57.75" customHeight="1" x14ac:dyDescent="0.3">
      <c r="A360" s="3">
        <v>359</v>
      </c>
      <c r="B360" s="3" t="s">
        <v>242</v>
      </c>
      <c r="C360" s="76" t="s">
        <v>688</v>
      </c>
      <c r="D360" s="9" t="s">
        <v>291</v>
      </c>
      <c r="E360" s="34" t="s">
        <v>359</v>
      </c>
    </row>
    <row r="361" spans="1:5" ht="57.75" customHeight="1" x14ac:dyDescent="0.3">
      <c r="A361" s="3">
        <v>360</v>
      </c>
      <c r="B361" s="3" t="s">
        <v>242</v>
      </c>
      <c r="C361" s="76" t="s">
        <v>689</v>
      </c>
      <c r="D361" s="9" t="s">
        <v>291</v>
      </c>
      <c r="E361" s="34" t="s">
        <v>359</v>
      </c>
    </row>
    <row r="362" spans="1:5" ht="57.6" x14ac:dyDescent="0.3">
      <c r="A362" s="3">
        <v>361</v>
      </c>
      <c r="B362" s="3" t="s">
        <v>242</v>
      </c>
      <c r="C362" s="76" t="s">
        <v>690</v>
      </c>
      <c r="D362" s="9" t="s">
        <v>291</v>
      </c>
      <c r="E362" s="34" t="s">
        <v>359</v>
      </c>
    </row>
    <row r="363" spans="1:5" ht="57.75" customHeight="1" x14ac:dyDescent="0.3">
      <c r="A363" s="3">
        <v>362</v>
      </c>
      <c r="B363" s="3" t="s">
        <v>242</v>
      </c>
      <c r="C363" s="76" t="s">
        <v>498</v>
      </c>
      <c r="D363" s="9" t="s">
        <v>291</v>
      </c>
      <c r="E363" s="34" t="s">
        <v>384</v>
      </c>
    </row>
    <row r="364" spans="1:5" ht="87" customHeight="1" x14ac:dyDescent="0.3">
      <c r="A364" s="3">
        <v>363</v>
      </c>
      <c r="B364" s="3" t="s">
        <v>242</v>
      </c>
      <c r="C364" s="76" t="s">
        <v>468</v>
      </c>
      <c r="D364" s="9" t="s">
        <v>291</v>
      </c>
      <c r="E364" s="34" t="s">
        <v>354</v>
      </c>
    </row>
    <row r="365" spans="1:5" ht="43.5" customHeight="1" x14ac:dyDescent="0.3">
      <c r="A365" s="3">
        <v>364</v>
      </c>
      <c r="B365" s="3" t="s">
        <v>242</v>
      </c>
      <c r="C365" s="76" t="s">
        <v>691</v>
      </c>
      <c r="D365" s="9" t="s">
        <v>291</v>
      </c>
      <c r="E365" s="34" t="s">
        <v>384</v>
      </c>
    </row>
    <row r="366" spans="1:5" ht="87" customHeight="1" x14ac:dyDescent="0.3">
      <c r="A366" s="3">
        <v>365</v>
      </c>
      <c r="B366" s="3" t="s">
        <v>242</v>
      </c>
      <c r="C366" s="76" t="s">
        <v>559</v>
      </c>
      <c r="D366" s="9" t="s">
        <v>291</v>
      </c>
      <c r="E366" s="34" t="s">
        <v>425</v>
      </c>
    </row>
    <row r="367" spans="1:5" ht="87" customHeight="1" x14ac:dyDescent="0.3">
      <c r="A367" s="3">
        <v>366</v>
      </c>
      <c r="B367" s="3" t="s">
        <v>242</v>
      </c>
      <c r="C367" s="76" t="s">
        <v>547</v>
      </c>
      <c r="D367" s="9" t="s">
        <v>291</v>
      </c>
      <c r="E367" s="34" t="s">
        <v>354</v>
      </c>
    </row>
  </sheetData>
  <autoFilter ref="B1:E367" xr:uid="{09C75CB3-7624-4577-8C1F-F205B7996D48}"/>
  <mergeCells count="1">
    <mergeCell ref="H2:I2"/>
  </mergeCells>
  <conditionalFormatting sqref="D2:D44">
    <cfRule type="cellIs" dxfId="430" priority="98" operator="equal">
      <formula>"High"</formula>
    </cfRule>
    <cfRule type="cellIs" dxfId="429" priority="100" operator="equal">
      <formula>"Normal"</formula>
    </cfRule>
  </conditionalFormatting>
  <conditionalFormatting sqref="D2:D367">
    <cfRule type="cellIs" dxfId="428" priority="6" operator="equal">
      <formula>"Warning"</formula>
    </cfRule>
  </conditionalFormatting>
  <conditionalFormatting sqref="D7:D44">
    <cfRule type="cellIs" dxfId="427" priority="97" operator="equal">
      <formula>"Info"</formula>
    </cfRule>
  </conditionalFormatting>
  <conditionalFormatting sqref="D46:D367">
    <cfRule type="cellIs" dxfId="426" priority="4" operator="equal">
      <formula>"Info"</formula>
    </cfRule>
    <cfRule type="cellIs" dxfId="425" priority="5" operator="equal">
      <formula>"High"</formula>
    </cfRule>
    <cfRule type="cellIs" dxfId="424" priority="7" operator="equal">
      <formula>"Normal"</formula>
    </cfRule>
  </conditionalFormatting>
  <conditionalFormatting sqref="H4">
    <cfRule type="cellIs" dxfId="423" priority="3" operator="equal">
      <formula>"Info"</formula>
    </cfRule>
  </conditionalFormatting>
  <conditionalFormatting sqref="H5">
    <cfRule type="cellIs" dxfId="422" priority="2" operator="equal">
      <formula>"Warning"</formula>
    </cfRule>
  </conditionalFormatting>
  <conditionalFormatting sqref="H6">
    <cfRule type="cellIs" dxfId="421" priority="1" operator="equal">
      <formula>"High"</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6FE78-8E1A-499A-A6E8-3DA5B7943832}">
  <dimension ref="A1:E367"/>
  <sheetViews>
    <sheetView topLeftCell="C1" workbookViewId="0">
      <selection activeCell="C5" sqref="C5"/>
    </sheetView>
  </sheetViews>
  <sheetFormatPr defaultColWidth="9.109375" defaultRowHeight="14.4" x14ac:dyDescent="0.3"/>
  <cols>
    <col min="1" max="1" width="9.109375" style="1"/>
    <col min="2" max="2" width="14.109375" style="1" bestFit="1" customWidth="1"/>
    <col min="3" max="3" width="57.6640625" style="1" bestFit="1" customWidth="1"/>
    <col min="4" max="4" width="27.109375" style="1" customWidth="1"/>
    <col min="5" max="5" width="31.6640625" style="1" bestFit="1" customWidth="1"/>
    <col min="6" max="6" width="9.33203125" style="1" customWidth="1"/>
    <col min="7" max="7" width="9.109375" style="1"/>
    <col min="8" max="8" width="13.33203125" style="1" customWidth="1"/>
    <col min="9" max="9" width="14.44140625" style="1" customWidth="1"/>
    <col min="10" max="16384" width="9.109375" style="1"/>
  </cols>
  <sheetData>
    <row r="1" spans="1:5" x14ac:dyDescent="0.3">
      <c r="A1" s="42" t="s">
        <v>15</v>
      </c>
      <c r="B1" s="89" t="s">
        <v>16</v>
      </c>
      <c r="C1" s="62" t="s">
        <v>301</v>
      </c>
      <c r="D1" s="62" t="s">
        <v>289</v>
      </c>
      <c r="E1" s="62" t="s">
        <v>20</v>
      </c>
    </row>
    <row r="2" spans="1:5" ht="29.25" customHeight="1" x14ac:dyDescent="0.3">
      <c r="A2" s="78">
        <v>1</v>
      </c>
      <c r="B2" s="3" t="s">
        <v>7</v>
      </c>
      <c r="C2" s="9" t="s">
        <v>692</v>
      </c>
      <c r="D2" s="9" t="s">
        <v>693</v>
      </c>
      <c r="E2" s="9" t="s">
        <v>694</v>
      </c>
    </row>
    <row r="3" spans="1:5" ht="29.25" customHeight="1" x14ac:dyDescent="0.3">
      <c r="A3" s="78">
        <v>2</v>
      </c>
      <c r="B3" s="3" t="s">
        <v>7</v>
      </c>
      <c r="C3" s="9" t="s">
        <v>695</v>
      </c>
      <c r="D3" s="9" t="s">
        <v>696</v>
      </c>
      <c r="E3" s="9" t="s">
        <v>694</v>
      </c>
    </row>
    <row r="4" spans="1:5" ht="29.25" customHeight="1" x14ac:dyDescent="0.3">
      <c r="A4" s="78">
        <v>3</v>
      </c>
      <c r="B4" s="3" t="s">
        <v>7</v>
      </c>
      <c r="C4" s="9" t="s">
        <v>697</v>
      </c>
      <c r="D4" s="9" t="s">
        <v>698</v>
      </c>
      <c r="E4" s="9" t="s">
        <v>694</v>
      </c>
    </row>
    <row r="5" spans="1:5" ht="100.8" x14ac:dyDescent="0.3">
      <c r="A5" s="78">
        <v>4</v>
      </c>
      <c r="B5" s="3" t="s">
        <v>7</v>
      </c>
      <c r="C5" s="9" t="s">
        <v>699</v>
      </c>
      <c r="D5" s="9" t="s">
        <v>700</v>
      </c>
      <c r="E5" s="9" t="s">
        <v>694</v>
      </c>
    </row>
    <row r="6" spans="1:5" ht="130.5" customHeight="1" x14ac:dyDescent="0.3">
      <c r="A6" s="78">
        <v>5</v>
      </c>
      <c r="B6" s="3" t="s">
        <v>7</v>
      </c>
      <c r="C6" s="9" t="s">
        <v>701</v>
      </c>
      <c r="D6" s="9" t="s">
        <v>702</v>
      </c>
      <c r="E6" s="9" t="s">
        <v>694</v>
      </c>
    </row>
    <row r="7" spans="1:5" ht="29.25" customHeight="1" x14ac:dyDescent="0.3">
      <c r="A7" s="78">
        <v>6</v>
      </c>
      <c r="B7" s="3" t="s">
        <v>7</v>
      </c>
      <c r="C7" s="9" t="s">
        <v>703</v>
      </c>
      <c r="D7" s="9" t="s">
        <v>704</v>
      </c>
      <c r="E7" s="9" t="s">
        <v>694</v>
      </c>
    </row>
    <row r="8" spans="1:5" ht="100.8" x14ac:dyDescent="0.3">
      <c r="A8" s="78">
        <v>7</v>
      </c>
      <c r="B8" s="3" t="s">
        <v>7</v>
      </c>
      <c r="C8" s="9" t="s">
        <v>705</v>
      </c>
      <c r="D8" s="9" t="s">
        <v>706</v>
      </c>
      <c r="E8" s="9" t="s">
        <v>694</v>
      </c>
    </row>
    <row r="9" spans="1:5" ht="57.75" customHeight="1" x14ac:dyDescent="0.3">
      <c r="A9" s="78">
        <v>8</v>
      </c>
      <c r="B9" s="3" t="s">
        <v>7</v>
      </c>
      <c r="C9" s="9" t="s">
        <v>707</v>
      </c>
      <c r="D9" s="9" t="s">
        <v>708</v>
      </c>
      <c r="E9" s="9" t="s">
        <v>694</v>
      </c>
    </row>
    <row r="10" spans="1:5" ht="57.75" customHeight="1" x14ac:dyDescent="0.3">
      <c r="A10" s="78">
        <v>9</v>
      </c>
      <c r="B10" s="3" t="s">
        <v>7</v>
      </c>
      <c r="C10" s="9" t="s">
        <v>709</v>
      </c>
      <c r="D10" s="9" t="s">
        <v>710</v>
      </c>
      <c r="E10" s="9" t="s">
        <v>694</v>
      </c>
    </row>
    <row r="11" spans="1:5" ht="57.75" customHeight="1" x14ac:dyDescent="0.3">
      <c r="A11" s="78">
        <v>10</v>
      </c>
      <c r="B11" s="3" t="s">
        <v>7</v>
      </c>
      <c r="C11" s="9" t="s">
        <v>711</v>
      </c>
      <c r="D11" s="9" t="s">
        <v>712</v>
      </c>
      <c r="E11" s="9" t="s">
        <v>694</v>
      </c>
    </row>
    <row r="12" spans="1:5" ht="57.75" customHeight="1" x14ac:dyDescent="0.3">
      <c r="A12" s="78">
        <v>11</v>
      </c>
      <c r="B12" s="3" t="s">
        <v>8</v>
      </c>
      <c r="C12" s="9" t="s">
        <v>713</v>
      </c>
      <c r="D12" s="9" t="s">
        <v>714</v>
      </c>
      <c r="E12" s="9" t="s">
        <v>694</v>
      </c>
    </row>
    <row r="13" spans="1:5" ht="100.8" x14ac:dyDescent="0.3">
      <c r="A13" s="78">
        <v>12</v>
      </c>
      <c r="B13" s="3" t="s">
        <v>8</v>
      </c>
      <c r="C13" s="9" t="s">
        <v>715</v>
      </c>
      <c r="D13" s="9" t="s">
        <v>716</v>
      </c>
      <c r="E13" s="9" t="s">
        <v>694</v>
      </c>
    </row>
    <row r="14" spans="1:5" ht="57.75" customHeight="1" x14ac:dyDescent="0.3">
      <c r="A14" s="78">
        <v>13</v>
      </c>
      <c r="B14" s="3" t="s">
        <v>8</v>
      </c>
      <c r="C14" s="9" t="s">
        <v>717</v>
      </c>
      <c r="D14" s="9" t="s">
        <v>718</v>
      </c>
      <c r="E14" s="9" t="s">
        <v>694</v>
      </c>
    </row>
    <row r="15" spans="1:5" ht="57.75" customHeight="1" x14ac:dyDescent="0.3">
      <c r="A15" s="78">
        <v>14</v>
      </c>
      <c r="B15" s="3" t="s">
        <v>8</v>
      </c>
      <c r="C15" s="9" t="s">
        <v>719</v>
      </c>
      <c r="D15" s="9" t="s">
        <v>720</v>
      </c>
      <c r="E15" s="9" t="s">
        <v>694</v>
      </c>
    </row>
    <row r="16" spans="1:5" ht="57.75" customHeight="1" x14ac:dyDescent="0.3">
      <c r="A16" s="78">
        <v>15</v>
      </c>
      <c r="B16" s="3" t="s">
        <v>8</v>
      </c>
      <c r="C16" s="9" t="s">
        <v>721</v>
      </c>
      <c r="D16" s="9" t="s">
        <v>722</v>
      </c>
      <c r="E16" s="9" t="s">
        <v>694</v>
      </c>
    </row>
    <row r="17" spans="1:5" ht="57.75" customHeight="1" x14ac:dyDescent="0.3">
      <c r="A17" s="78">
        <v>16</v>
      </c>
      <c r="B17" s="3" t="s">
        <v>8</v>
      </c>
      <c r="C17" s="9" t="s">
        <v>723</v>
      </c>
      <c r="D17" s="9" t="s">
        <v>724</v>
      </c>
      <c r="E17" s="9" t="s">
        <v>694</v>
      </c>
    </row>
    <row r="18" spans="1:5" ht="57.75" customHeight="1" x14ac:dyDescent="0.3">
      <c r="A18" s="78">
        <v>17</v>
      </c>
      <c r="B18" s="3" t="s">
        <v>8</v>
      </c>
      <c r="C18" s="9" t="s">
        <v>725</v>
      </c>
      <c r="D18" s="9" t="s">
        <v>726</v>
      </c>
      <c r="E18" s="9" t="s">
        <v>694</v>
      </c>
    </row>
    <row r="19" spans="1:5" ht="57.75" customHeight="1" x14ac:dyDescent="0.3">
      <c r="A19" s="78">
        <v>18</v>
      </c>
      <c r="B19" s="3" t="s">
        <v>8</v>
      </c>
      <c r="C19" s="9" t="s">
        <v>727</v>
      </c>
      <c r="D19" s="9" t="s">
        <v>728</v>
      </c>
      <c r="E19" s="9" t="s">
        <v>694</v>
      </c>
    </row>
    <row r="20" spans="1:5" ht="57.75" customHeight="1" x14ac:dyDescent="0.3">
      <c r="A20" s="78">
        <v>19</v>
      </c>
      <c r="B20" s="3" t="s">
        <v>8</v>
      </c>
      <c r="C20" s="9" t="s">
        <v>729</v>
      </c>
      <c r="D20" s="9" t="s">
        <v>730</v>
      </c>
      <c r="E20" s="9" t="s">
        <v>694</v>
      </c>
    </row>
    <row r="21" spans="1:5" ht="100.8" x14ac:dyDescent="0.3">
      <c r="A21" s="78">
        <v>20</v>
      </c>
      <c r="B21" s="3" t="s">
        <v>8</v>
      </c>
      <c r="C21" s="9" t="s">
        <v>731</v>
      </c>
      <c r="D21" s="9" t="s">
        <v>732</v>
      </c>
      <c r="E21" s="9" t="s">
        <v>694</v>
      </c>
    </row>
    <row r="22" spans="1:5" ht="57.75" customHeight="1" x14ac:dyDescent="0.3">
      <c r="A22" s="78">
        <v>21</v>
      </c>
      <c r="B22" s="3" t="s">
        <v>106</v>
      </c>
      <c r="C22" s="9" t="s">
        <v>713</v>
      </c>
      <c r="D22" s="9" t="s">
        <v>733</v>
      </c>
      <c r="E22" s="9" t="s">
        <v>694</v>
      </c>
    </row>
    <row r="23" spans="1:5" ht="57.75" customHeight="1" x14ac:dyDescent="0.3">
      <c r="A23" s="78">
        <v>22</v>
      </c>
      <c r="B23" s="3" t="s">
        <v>106</v>
      </c>
      <c r="C23" s="9" t="s">
        <v>715</v>
      </c>
      <c r="D23" s="9" t="s">
        <v>714</v>
      </c>
      <c r="E23" s="9" t="s">
        <v>694</v>
      </c>
    </row>
    <row r="24" spans="1:5" ht="57.75" customHeight="1" x14ac:dyDescent="0.3">
      <c r="A24" s="78">
        <v>23</v>
      </c>
      <c r="B24" s="3" t="s">
        <v>106</v>
      </c>
      <c r="C24" s="9" t="s">
        <v>734</v>
      </c>
      <c r="D24" s="9" t="s">
        <v>735</v>
      </c>
      <c r="E24" s="9" t="s">
        <v>694</v>
      </c>
    </row>
    <row r="25" spans="1:5" ht="57.75" customHeight="1" x14ac:dyDescent="0.3">
      <c r="A25" s="78">
        <v>24</v>
      </c>
      <c r="B25" s="3" t="s">
        <v>106</v>
      </c>
      <c r="C25" s="9" t="s">
        <v>736</v>
      </c>
      <c r="D25" s="9" t="s">
        <v>737</v>
      </c>
      <c r="E25" s="9" t="s">
        <v>694</v>
      </c>
    </row>
    <row r="26" spans="1:5" ht="57.75" customHeight="1" x14ac:dyDescent="0.3">
      <c r="A26" s="78">
        <v>25</v>
      </c>
      <c r="B26" s="3" t="s">
        <v>106</v>
      </c>
      <c r="C26" s="9" t="s">
        <v>738</v>
      </c>
      <c r="D26" s="9" t="s">
        <v>739</v>
      </c>
      <c r="E26" s="9" t="s">
        <v>694</v>
      </c>
    </row>
    <row r="27" spans="1:5" ht="57.75" customHeight="1" x14ac:dyDescent="0.3">
      <c r="A27" s="78">
        <v>26</v>
      </c>
      <c r="B27" s="3" t="s">
        <v>106</v>
      </c>
      <c r="C27" s="9" t="s">
        <v>719</v>
      </c>
      <c r="D27" s="9" t="s">
        <v>740</v>
      </c>
      <c r="E27" s="9" t="s">
        <v>694</v>
      </c>
    </row>
    <row r="28" spans="1:5" ht="57.75" customHeight="1" x14ac:dyDescent="0.3">
      <c r="A28" s="78">
        <v>27</v>
      </c>
      <c r="B28" s="3" t="s">
        <v>106</v>
      </c>
      <c r="C28" s="9" t="s">
        <v>741</v>
      </c>
      <c r="D28" s="9" t="s">
        <v>742</v>
      </c>
      <c r="E28" s="9" t="s">
        <v>694</v>
      </c>
    </row>
    <row r="29" spans="1:5" ht="87" customHeight="1" x14ac:dyDescent="0.3">
      <c r="A29" s="78">
        <v>28</v>
      </c>
      <c r="B29" s="3" t="s">
        <v>106</v>
      </c>
      <c r="C29" s="9" t="s">
        <v>743</v>
      </c>
      <c r="D29" s="9" t="s">
        <v>744</v>
      </c>
      <c r="E29" s="9" t="s">
        <v>694</v>
      </c>
    </row>
    <row r="30" spans="1:5" ht="130.5" customHeight="1" x14ac:dyDescent="0.3">
      <c r="A30" s="78">
        <v>29</v>
      </c>
      <c r="B30" s="3" t="s">
        <v>106</v>
      </c>
      <c r="C30" s="9" t="s">
        <v>745</v>
      </c>
      <c r="D30" s="9" t="s">
        <v>746</v>
      </c>
      <c r="E30" s="9" t="s">
        <v>694</v>
      </c>
    </row>
    <row r="31" spans="1:5" ht="100.8" x14ac:dyDescent="0.3">
      <c r="A31" s="78">
        <v>30</v>
      </c>
      <c r="B31" s="3" t="s">
        <v>106</v>
      </c>
      <c r="C31" s="9" t="s">
        <v>747</v>
      </c>
      <c r="D31" s="9" t="s">
        <v>748</v>
      </c>
      <c r="E31" s="9" t="s">
        <v>694</v>
      </c>
    </row>
    <row r="32" spans="1:5" x14ac:dyDescent="0.3">
      <c r="A32" s="78">
        <v>31</v>
      </c>
      <c r="B32" s="3" t="s">
        <v>106</v>
      </c>
      <c r="C32" s="9" t="s">
        <v>749</v>
      </c>
      <c r="D32" s="9" t="s">
        <v>728</v>
      </c>
      <c r="E32" s="9" t="s">
        <v>694</v>
      </c>
    </row>
    <row r="33" spans="1:5" ht="43.5" customHeight="1" x14ac:dyDescent="0.3">
      <c r="A33" s="78">
        <v>32</v>
      </c>
      <c r="B33" s="3" t="s">
        <v>106</v>
      </c>
      <c r="C33" s="9" t="s">
        <v>699</v>
      </c>
      <c r="D33" s="9" t="s">
        <v>748</v>
      </c>
      <c r="E33" s="9" t="s">
        <v>694</v>
      </c>
    </row>
    <row r="34" spans="1:5" ht="43.5" customHeight="1" x14ac:dyDescent="0.3">
      <c r="A34" s="78">
        <v>33</v>
      </c>
      <c r="B34" s="3" t="s">
        <v>106</v>
      </c>
      <c r="C34" s="9" t="s">
        <v>701</v>
      </c>
      <c r="D34" s="9" t="s">
        <v>750</v>
      </c>
      <c r="E34" s="9" t="s">
        <v>694</v>
      </c>
    </row>
    <row r="35" spans="1:5" ht="57.75" customHeight="1" x14ac:dyDescent="0.3">
      <c r="A35" s="78">
        <v>34</v>
      </c>
      <c r="B35" s="3" t="s">
        <v>106</v>
      </c>
      <c r="C35" s="9" t="s">
        <v>721</v>
      </c>
      <c r="D35" s="9" t="s">
        <v>751</v>
      </c>
      <c r="E35" s="9" t="s">
        <v>694</v>
      </c>
    </row>
    <row r="36" spans="1:5" ht="57.75" customHeight="1" x14ac:dyDescent="0.3">
      <c r="A36" s="78">
        <v>35</v>
      </c>
      <c r="B36" s="3" t="s">
        <v>106</v>
      </c>
      <c r="C36" s="9" t="s">
        <v>752</v>
      </c>
      <c r="D36" s="9" t="s">
        <v>753</v>
      </c>
      <c r="E36" s="9" t="s">
        <v>694</v>
      </c>
    </row>
    <row r="37" spans="1:5" ht="43.5" customHeight="1" x14ac:dyDescent="0.3">
      <c r="A37" s="78">
        <v>36</v>
      </c>
      <c r="B37" s="3" t="s">
        <v>106</v>
      </c>
      <c r="C37" s="9" t="s">
        <v>754</v>
      </c>
      <c r="D37" s="9" t="s">
        <v>755</v>
      </c>
      <c r="E37" s="9" t="s">
        <v>694</v>
      </c>
    </row>
    <row r="38" spans="1:5" ht="43.5" customHeight="1" x14ac:dyDescent="0.3">
      <c r="A38" s="78">
        <v>37</v>
      </c>
      <c r="B38" s="3" t="s">
        <v>106</v>
      </c>
      <c r="C38" s="9" t="s">
        <v>725</v>
      </c>
      <c r="D38" s="9" t="s">
        <v>756</v>
      </c>
      <c r="E38" s="9" t="s">
        <v>694</v>
      </c>
    </row>
    <row r="39" spans="1:5" ht="43.5" customHeight="1" x14ac:dyDescent="0.3">
      <c r="A39" s="78">
        <v>38</v>
      </c>
      <c r="B39" s="3" t="s">
        <v>106</v>
      </c>
      <c r="C39" s="9" t="s">
        <v>731</v>
      </c>
      <c r="D39" s="9" t="s">
        <v>757</v>
      </c>
      <c r="E39" s="9" t="s">
        <v>694</v>
      </c>
    </row>
    <row r="40" spans="1:5" ht="43.5" customHeight="1" x14ac:dyDescent="0.3">
      <c r="A40" s="78">
        <v>39</v>
      </c>
      <c r="B40" s="3" t="s">
        <v>106</v>
      </c>
      <c r="C40" s="9" t="s">
        <v>705</v>
      </c>
      <c r="D40" s="9" t="s">
        <v>758</v>
      </c>
      <c r="E40" s="9" t="s">
        <v>694</v>
      </c>
    </row>
    <row r="41" spans="1:5" ht="57.75" customHeight="1" x14ac:dyDescent="0.3">
      <c r="A41" s="78">
        <v>40</v>
      </c>
      <c r="B41" s="3" t="s">
        <v>106</v>
      </c>
      <c r="C41" s="9" t="s">
        <v>759</v>
      </c>
      <c r="D41" s="9" t="s">
        <v>760</v>
      </c>
      <c r="E41" s="9" t="s">
        <v>694</v>
      </c>
    </row>
    <row r="42" spans="1:5" ht="29.25" customHeight="1" x14ac:dyDescent="0.3">
      <c r="A42" s="78">
        <v>41</v>
      </c>
      <c r="B42" s="3" t="s">
        <v>106</v>
      </c>
      <c r="C42" s="9" t="s">
        <v>707</v>
      </c>
      <c r="D42" s="9" t="s">
        <v>728</v>
      </c>
      <c r="E42" s="9" t="s">
        <v>694</v>
      </c>
    </row>
    <row r="43" spans="1:5" ht="43.5" customHeight="1" x14ac:dyDescent="0.3">
      <c r="A43" s="78">
        <v>42</v>
      </c>
      <c r="B43" s="3" t="s">
        <v>106</v>
      </c>
      <c r="C43" s="9" t="s">
        <v>761</v>
      </c>
      <c r="D43" s="9" t="s">
        <v>762</v>
      </c>
      <c r="E43" s="9" t="s">
        <v>694</v>
      </c>
    </row>
    <row r="44" spans="1:5" ht="29.25" customHeight="1" x14ac:dyDescent="0.3">
      <c r="A44" s="78">
        <v>43</v>
      </c>
      <c r="B44" s="3" t="s">
        <v>106</v>
      </c>
      <c r="C44" s="9" t="s">
        <v>763</v>
      </c>
      <c r="D44" s="9" t="s">
        <v>764</v>
      </c>
      <c r="E44" s="9" t="s">
        <v>694</v>
      </c>
    </row>
    <row r="45" spans="1:5" ht="29.25" customHeight="1" x14ac:dyDescent="0.3">
      <c r="A45" s="78">
        <v>44</v>
      </c>
      <c r="B45" s="3" t="s">
        <v>106</v>
      </c>
      <c r="C45" s="9" t="s">
        <v>765</v>
      </c>
      <c r="D45" s="9" t="s">
        <v>766</v>
      </c>
      <c r="E45" s="9" t="s">
        <v>694</v>
      </c>
    </row>
    <row r="46" spans="1:5" ht="57.75" customHeight="1" x14ac:dyDescent="0.3">
      <c r="A46" s="78">
        <v>45</v>
      </c>
      <c r="B46" s="3" t="s">
        <v>106</v>
      </c>
      <c r="C46" s="3" t="s">
        <v>767</v>
      </c>
      <c r="D46" s="9" t="s">
        <v>768</v>
      </c>
      <c r="E46" s="9" t="s">
        <v>694</v>
      </c>
    </row>
    <row r="47" spans="1:5" ht="57.75" customHeight="1" x14ac:dyDescent="0.3">
      <c r="A47" s="78">
        <v>46</v>
      </c>
      <c r="B47" s="3" t="s">
        <v>106</v>
      </c>
      <c r="C47" s="45" t="s">
        <v>769</v>
      </c>
      <c r="D47" s="9" t="s">
        <v>770</v>
      </c>
      <c r="E47" s="9" t="s">
        <v>694</v>
      </c>
    </row>
    <row r="48" spans="1:5" ht="57.75" customHeight="1" x14ac:dyDescent="0.3">
      <c r="A48" s="78">
        <v>47</v>
      </c>
      <c r="B48" s="3" t="s">
        <v>106</v>
      </c>
      <c r="C48" s="45" t="s">
        <v>771</v>
      </c>
      <c r="D48" s="9" t="s">
        <v>772</v>
      </c>
      <c r="E48" s="9" t="s">
        <v>694</v>
      </c>
    </row>
    <row r="49" spans="1:5" ht="57.75" customHeight="1" x14ac:dyDescent="0.3">
      <c r="A49" s="78">
        <v>48</v>
      </c>
      <c r="B49" s="3" t="s">
        <v>106</v>
      </c>
      <c r="C49" s="3" t="s">
        <v>773</v>
      </c>
      <c r="D49" s="9" t="s">
        <v>774</v>
      </c>
      <c r="E49" s="9" t="s">
        <v>694</v>
      </c>
    </row>
    <row r="50" spans="1:5" ht="57.75" customHeight="1" x14ac:dyDescent="0.3">
      <c r="A50" s="78">
        <v>49</v>
      </c>
      <c r="B50" s="3" t="s">
        <v>106</v>
      </c>
      <c r="C50" s="45" t="s">
        <v>775</v>
      </c>
      <c r="D50" s="9" t="s">
        <v>746</v>
      </c>
      <c r="E50" s="9" t="s">
        <v>694</v>
      </c>
    </row>
    <row r="51" spans="1:5" ht="57.75" customHeight="1" x14ac:dyDescent="0.3">
      <c r="A51" s="78">
        <v>50</v>
      </c>
      <c r="B51" s="3" t="s">
        <v>106</v>
      </c>
      <c r="C51" s="45" t="s">
        <v>709</v>
      </c>
      <c r="D51" s="9" t="s">
        <v>710</v>
      </c>
      <c r="E51" s="9" t="s">
        <v>694</v>
      </c>
    </row>
    <row r="52" spans="1:5" ht="57.75" customHeight="1" x14ac:dyDescent="0.3">
      <c r="A52" s="78">
        <v>51</v>
      </c>
      <c r="B52" s="3" t="s">
        <v>106</v>
      </c>
      <c r="C52" s="45" t="s">
        <v>776</v>
      </c>
      <c r="D52" s="9" t="s">
        <v>777</v>
      </c>
      <c r="E52" s="9" t="s">
        <v>694</v>
      </c>
    </row>
    <row r="53" spans="1:5" ht="57.75" customHeight="1" x14ac:dyDescent="0.3">
      <c r="A53" s="78">
        <v>52</v>
      </c>
      <c r="B53" s="3" t="s">
        <v>106</v>
      </c>
      <c r="C53" s="45" t="s">
        <v>778</v>
      </c>
      <c r="D53" s="9" t="s">
        <v>779</v>
      </c>
      <c r="E53" s="9" t="s">
        <v>694</v>
      </c>
    </row>
    <row r="54" spans="1:5" ht="57.75" customHeight="1" x14ac:dyDescent="0.3">
      <c r="A54" s="78">
        <v>53</v>
      </c>
      <c r="B54" s="3" t="s">
        <v>106</v>
      </c>
      <c r="C54" s="45" t="s">
        <v>780</v>
      </c>
      <c r="D54" s="9" t="s">
        <v>781</v>
      </c>
      <c r="E54" s="9" t="s">
        <v>694</v>
      </c>
    </row>
    <row r="55" spans="1:5" ht="87" customHeight="1" x14ac:dyDescent="0.3">
      <c r="A55" s="78">
        <v>54</v>
      </c>
      <c r="B55" s="3" t="s">
        <v>163</v>
      </c>
      <c r="C55" s="9" t="s">
        <v>782</v>
      </c>
      <c r="D55" s="9" t="s">
        <v>783</v>
      </c>
      <c r="E55" s="9" t="s">
        <v>694</v>
      </c>
    </row>
    <row r="56" spans="1:5" ht="57.75" customHeight="1" x14ac:dyDescent="0.3">
      <c r="A56" s="78">
        <v>55</v>
      </c>
      <c r="B56" s="3" t="s">
        <v>163</v>
      </c>
      <c r="C56" s="9" t="s">
        <v>784</v>
      </c>
      <c r="D56" s="9" t="s">
        <v>756</v>
      </c>
      <c r="E56" s="9" t="s">
        <v>694</v>
      </c>
    </row>
    <row r="57" spans="1:5" ht="57.75" customHeight="1" x14ac:dyDescent="0.3">
      <c r="A57" s="78">
        <v>56</v>
      </c>
      <c r="B57" s="3" t="s">
        <v>163</v>
      </c>
      <c r="C57" s="9" t="s">
        <v>713</v>
      </c>
      <c r="D57" s="9" t="s">
        <v>785</v>
      </c>
      <c r="E57" s="9" t="s">
        <v>694</v>
      </c>
    </row>
    <row r="58" spans="1:5" ht="57.75" customHeight="1" x14ac:dyDescent="0.3">
      <c r="A58" s="78">
        <v>57</v>
      </c>
      <c r="B58" s="3" t="s">
        <v>163</v>
      </c>
      <c r="C58" s="9" t="s">
        <v>715</v>
      </c>
      <c r="D58" s="9" t="s">
        <v>762</v>
      </c>
      <c r="E58" s="9" t="s">
        <v>694</v>
      </c>
    </row>
    <row r="59" spans="1:5" ht="57.75" customHeight="1" x14ac:dyDescent="0.3">
      <c r="A59" s="78">
        <v>58</v>
      </c>
      <c r="B59" s="3" t="s">
        <v>163</v>
      </c>
      <c r="C59" s="9" t="s">
        <v>717</v>
      </c>
      <c r="D59" s="9" t="s">
        <v>786</v>
      </c>
      <c r="E59" s="9" t="s">
        <v>694</v>
      </c>
    </row>
    <row r="60" spans="1:5" ht="57.75" customHeight="1" x14ac:dyDescent="0.3">
      <c r="A60" s="78">
        <v>59</v>
      </c>
      <c r="B60" s="3" t="s">
        <v>163</v>
      </c>
      <c r="C60" s="9" t="s">
        <v>787</v>
      </c>
      <c r="D60" s="9" t="s">
        <v>756</v>
      </c>
      <c r="E60" s="9" t="s">
        <v>694</v>
      </c>
    </row>
    <row r="61" spans="1:5" ht="57.75" customHeight="1" x14ac:dyDescent="0.3">
      <c r="A61" s="78">
        <v>60</v>
      </c>
      <c r="B61" s="3" t="s">
        <v>163</v>
      </c>
      <c r="C61" s="9" t="s">
        <v>788</v>
      </c>
      <c r="D61" s="9" t="s">
        <v>789</v>
      </c>
      <c r="E61" s="9" t="s">
        <v>694</v>
      </c>
    </row>
    <row r="62" spans="1:5" ht="57.75" customHeight="1" x14ac:dyDescent="0.3">
      <c r="A62" s="78">
        <v>61</v>
      </c>
      <c r="B62" s="3" t="s">
        <v>163</v>
      </c>
      <c r="C62" s="9" t="s">
        <v>790</v>
      </c>
      <c r="D62" s="9" t="s">
        <v>786</v>
      </c>
      <c r="E62" s="9" t="s">
        <v>694</v>
      </c>
    </row>
    <row r="63" spans="1:5" x14ac:dyDescent="0.3">
      <c r="A63" s="78">
        <v>62</v>
      </c>
      <c r="B63" s="3" t="s">
        <v>163</v>
      </c>
      <c r="C63" s="9" t="s">
        <v>791</v>
      </c>
      <c r="D63" s="9" t="s">
        <v>728</v>
      </c>
      <c r="E63" s="9" t="s">
        <v>694</v>
      </c>
    </row>
    <row r="64" spans="1:5" ht="100.8" x14ac:dyDescent="0.3">
      <c r="A64" s="78">
        <v>63</v>
      </c>
      <c r="B64" s="3" t="s">
        <v>163</v>
      </c>
      <c r="C64" s="9" t="s">
        <v>792</v>
      </c>
      <c r="D64" s="9" t="s">
        <v>793</v>
      </c>
      <c r="E64" s="9" t="s">
        <v>694</v>
      </c>
    </row>
    <row r="65" spans="1:5" ht="100.8" x14ac:dyDescent="0.3">
      <c r="A65" s="78">
        <v>64</v>
      </c>
      <c r="B65" s="3" t="s">
        <v>163</v>
      </c>
      <c r="C65" s="9" t="s">
        <v>794</v>
      </c>
      <c r="D65" s="9" t="s">
        <v>795</v>
      </c>
      <c r="E65" s="9" t="s">
        <v>694</v>
      </c>
    </row>
    <row r="66" spans="1:5" ht="130.5" customHeight="1" x14ac:dyDescent="0.3">
      <c r="A66" s="78">
        <v>65</v>
      </c>
      <c r="B66" s="3" t="s">
        <v>163</v>
      </c>
      <c r="C66" s="9" t="s">
        <v>719</v>
      </c>
      <c r="D66" s="9" t="s">
        <v>796</v>
      </c>
      <c r="E66" s="9" t="s">
        <v>694</v>
      </c>
    </row>
    <row r="67" spans="1:5" ht="115.5" customHeight="1" x14ac:dyDescent="0.3">
      <c r="A67" s="78">
        <v>66</v>
      </c>
      <c r="B67" s="3" t="s">
        <v>163</v>
      </c>
      <c r="C67" s="9" t="s">
        <v>797</v>
      </c>
      <c r="D67" s="9" t="s">
        <v>740</v>
      </c>
      <c r="E67" s="9" t="s">
        <v>694</v>
      </c>
    </row>
    <row r="68" spans="1:5" ht="57.75" customHeight="1" x14ac:dyDescent="0.3">
      <c r="A68" s="78">
        <v>67</v>
      </c>
      <c r="B68" s="3" t="s">
        <v>163</v>
      </c>
      <c r="C68" s="9" t="s">
        <v>798</v>
      </c>
      <c r="D68" s="9" t="s">
        <v>799</v>
      </c>
      <c r="E68" s="9" t="s">
        <v>694</v>
      </c>
    </row>
    <row r="69" spans="1:5" ht="57.75" customHeight="1" x14ac:dyDescent="0.3">
      <c r="A69" s="78">
        <v>68</v>
      </c>
      <c r="B69" s="3" t="s">
        <v>163</v>
      </c>
      <c r="C69" s="9" t="s">
        <v>800</v>
      </c>
      <c r="D69" s="9" t="s">
        <v>793</v>
      </c>
      <c r="E69" s="9" t="s">
        <v>694</v>
      </c>
    </row>
    <row r="70" spans="1:5" ht="43.5" customHeight="1" x14ac:dyDescent="0.3">
      <c r="A70" s="78">
        <v>69</v>
      </c>
      <c r="B70" s="3" t="s">
        <v>163</v>
      </c>
      <c r="C70" s="9" t="s">
        <v>801</v>
      </c>
      <c r="D70" s="9" t="s">
        <v>740</v>
      </c>
      <c r="E70" s="9" t="s">
        <v>694</v>
      </c>
    </row>
    <row r="71" spans="1:5" ht="57.75" customHeight="1" x14ac:dyDescent="0.3">
      <c r="A71" s="78">
        <v>70</v>
      </c>
      <c r="B71" s="3" t="s">
        <v>163</v>
      </c>
      <c r="C71" s="9" t="s">
        <v>802</v>
      </c>
      <c r="D71" s="9" t="s">
        <v>803</v>
      </c>
      <c r="E71" s="9" t="s">
        <v>694</v>
      </c>
    </row>
    <row r="72" spans="1:5" ht="57.75" customHeight="1" x14ac:dyDescent="0.3">
      <c r="A72" s="78">
        <v>71</v>
      </c>
      <c r="B72" s="3" t="s">
        <v>163</v>
      </c>
      <c r="C72" s="9" t="s">
        <v>804</v>
      </c>
      <c r="D72" s="9" t="s">
        <v>805</v>
      </c>
      <c r="E72" s="9" t="s">
        <v>694</v>
      </c>
    </row>
    <row r="73" spans="1:5" ht="57.75" customHeight="1" x14ac:dyDescent="0.3">
      <c r="A73" s="78">
        <v>72</v>
      </c>
      <c r="B73" s="3" t="s">
        <v>163</v>
      </c>
      <c r="C73" s="9" t="s">
        <v>806</v>
      </c>
      <c r="D73" s="9" t="s">
        <v>726</v>
      </c>
      <c r="E73" s="9" t="s">
        <v>694</v>
      </c>
    </row>
    <row r="74" spans="1:5" ht="57.75" customHeight="1" x14ac:dyDescent="0.3">
      <c r="A74" s="78">
        <v>73</v>
      </c>
      <c r="B74" s="3" t="s">
        <v>163</v>
      </c>
      <c r="C74" s="9" t="s">
        <v>807</v>
      </c>
      <c r="D74" s="9" t="s">
        <v>808</v>
      </c>
      <c r="E74" s="9" t="s">
        <v>694</v>
      </c>
    </row>
    <row r="75" spans="1:5" ht="57.75" customHeight="1" x14ac:dyDescent="0.3">
      <c r="A75" s="78">
        <v>74</v>
      </c>
      <c r="B75" s="3" t="s">
        <v>163</v>
      </c>
      <c r="C75" s="9" t="s">
        <v>809</v>
      </c>
      <c r="D75" s="9" t="s">
        <v>810</v>
      </c>
      <c r="E75" s="9" t="s">
        <v>694</v>
      </c>
    </row>
    <row r="76" spans="1:5" ht="57.75" customHeight="1" x14ac:dyDescent="0.3">
      <c r="A76" s="78">
        <v>75</v>
      </c>
      <c r="B76" s="3" t="s">
        <v>163</v>
      </c>
      <c r="C76" s="9" t="s">
        <v>811</v>
      </c>
      <c r="D76" s="9" t="s">
        <v>812</v>
      </c>
      <c r="E76" s="9" t="s">
        <v>694</v>
      </c>
    </row>
    <row r="77" spans="1:5" ht="57.75" customHeight="1" x14ac:dyDescent="0.3">
      <c r="A77" s="78">
        <v>76</v>
      </c>
      <c r="B77" s="3" t="s">
        <v>163</v>
      </c>
      <c r="C77" s="9" t="s">
        <v>813</v>
      </c>
      <c r="D77" s="9" t="s">
        <v>814</v>
      </c>
      <c r="E77" s="9" t="s">
        <v>694</v>
      </c>
    </row>
    <row r="78" spans="1:5" ht="57.75" customHeight="1" x14ac:dyDescent="0.3">
      <c r="A78" s="78">
        <v>77</v>
      </c>
      <c r="B78" s="3" t="s">
        <v>163</v>
      </c>
      <c r="C78" s="9" t="s">
        <v>721</v>
      </c>
      <c r="D78" s="9" t="s">
        <v>815</v>
      </c>
      <c r="E78" s="9" t="s">
        <v>694</v>
      </c>
    </row>
    <row r="79" spans="1:5" ht="57.75" customHeight="1" x14ac:dyDescent="0.3">
      <c r="A79" s="78">
        <v>78</v>
      </c>
      <c r="B79" s="3" t="s">
        <v>163</v>
      </c>
      <c r="C79" s="9" t="s">
        <v>725</v>
      </c>
      <c r="D79" s="9" t="s">
        <v>756</v>
      </c>
      <c r="E79" s="9" t="s">
        <v>694</v>
      </c>
    </row>
    <row r="80" spans="1:5" ht="57.75" customHeight="1" x14ac:dyDescent="0.3">
      <c r="A80" s="78">
        <v>79</v>
      </c>
      <c r="B80" s="3" t="s">
        <v>163</v>
      </c>
      <c r="C80" s="9" t="s">
        <v>727</v>
      </c>
      <c r="D80" s="9" t="s">
        <v>728</v>
      </c>
      <c r="E80" s="9" t="s">
        <v>694</v>
      </c>
    </row>
    <row r="81" spans="1:5" ht="115.5" customHeight="1" x14ac:dyDescent="0.3">
      <c r="A81" s="78">
        <v>80</v>
      </c>
      <c r="B81" s="3" t="s">
        <v>163</v>
      </c>
      <c r="C81" s="9" t="s">
        <v>816</v>
      </c>
      <c r="D81" s="9" t="s">
        <v>817</v>
      </c>
      <c r="E81" s="9" t="s">
        <v>694</v>
      </c>
    </row>
    <row r="82" spans="1:5" ht="57.75" customHeight="1" x14ac:dyDescent="0.3">
      <c r="A82" s="78">
        <v>81</v>
      </c>
      <c r="B82" s="3" t="s">
        <v>163</v>
      </c>
      <c r="C82" s="9" t="s">
        <v>731</v>
      </c>
      <c r="D82" s="9" t="s">
        <v>818</v>
      </c>
      <c r="E82" s="9" t="s">
        <v>694</v>
      </c>
    </row>
    <row r="83" spans="1:5" ht="57.75" customHeight="1" x14ac:dyDescent="0.3">
      <c r="A83" s="78">
        <v>82</v>
      </c>
      <c r="B83" s="3" t="s">
        <v>163</v>
      </c>
      <c r="C83" s="9" t="s">
        <v>705</v>
      </c>
      <c r="D83" s="9" t="s">
        <v>819</v>
      </c>
      <c r="E83" s="9" t="s">
        <v>694</v>
      </c>
    </row>
    <row r="84" spans="1:5" ht="43.5" customHeight="1" x14ac:dyDescent="0.3">
      <c r="A84" s="78">
        <v>83</v>
      </c>
      <c r="B84" s="3" t="s">
        <v>163</v>
      </c>
      <c r="C84" s="9" t="s">
        <v>820</v>
      </c>
      <c r="D84" s="9" t="s">
        <v>720</v>
      </c>
      <c r="E84" s="9" t="s">
        <v>694</v>
      </c>
    </row>
    <row r="85" spans="1:5" ht="29.25" customHeight="1" x14ac:dyDescent="0.3">
      <c r="A85" s="78">
        <v>84</v>
      </c>
      <c r="B85" s="3" t="s">
        <v>163</v>
      </c>
      <c r="C85" s="9" t="s">
        <v>707</v>
      </c>
      <c r="D85" s="9" t="s">
        <v>728</v>
      </c>
      <c r="E85" s="9" t="s">
        <v>694</v>
      </c>
    </row>
    <row r="86" spans="1:5" ht="29.25" customHeight="1" x14ac:dyDescent="0.3">
      <c r="A86" s="78">
        <v>85</v>
      </c>
      <c r="B86" s="3" t="s">
        <v>163</v>
      </c>
      <c r="C86" s="9" t="s">
        <v>821</v>
      </c>
      <c r="D86" s="9" t="s">
        <v>822</v>
      </c>
      <c r="E86" s="9" t="s">
        <v>694</v>
      </c>
    </row>
    <row r="87" spans="1:5" ht="57.75" customHeight="1" x14ac:dyDescent="0.3">
      <c r="A87" s="78">
        <v>86</v>
      </c>
      <c r="B87" s="3" t="s">
        <v>163</v>
      </c>
      <c r="C87" s="9" t="s">
        <v>823</v>
      </c>
      <c r="D87" s="9" t="s">
        <v>824</v>
      </c>
      <c r="E87" s="9" t="s">
        <v>694</v>
      </c>
    </row>
    <row r="88" spans="1:5" ht="57.75" customHeight="1" x14ac:dyDescent="0.3">
      <c r="A88" s="78">
        <v>87</v>
      </c>
      <c r="B88" s="3" t="s">
        <v>163</v>
      </c>
      <c r="C88" s="9" t="s">
        <v>825</v>
      </c>
      <c r="D88" s="9" t="s">
        <v>826</v>
      </c>
      <c r="E88" s="9" t="s">
        <v>694</v>
      </c>
    </row>
    <row r="89" spans="1:5" ht="57.75" customHeight="1" x14ac:dyDescent="0.3">
      <c r="A89" s="78">
        <v>88</v>
      </c>
      <c r="B89" s="3" t="s">
        <v>163</v>
      </c>
      <c r="C89" s="9" t="s">
        <v>827</v>
      </c>
      <c r="D89" s="9" t="s">
        <v>716</v>
      </c>
      <c r="E89" s="9" t="s">
        <v>694</v>
      </c>
    </row>
    <row r="90" spans="1:5" ht="57.75" customHeight="1" x14ac:dyDescent="0.3">
      <c r="A90" s="78">
        <v>89</v>
      </c>
      <c r="B90" s="3" t="s">
        <v>163</v>
      </c>
      <c r="C90" s="9" t="s">
        <v>828</v>
      </c>
      <c r="D90" s="9" t="s">
        <v>829</v>
      </c>
      <c r="E90" s="9" t="s">
        <v>694</v>
      </c>
    </row>
    <row r="91" spans="1:5" ht="57.75" customHeight="1" x14ac:dyDescent="0.3">
      <c r="A91" s="78">
        <v>90</v>
      </c>
      <c r="B91" s="3" t="s">
        <v>163</v>
      </c>
      <c r="C91" s="9" t="s">
        <v>761</v>
      </c>
      <c r="D91" s="9" t="s">
        <v>830</v>
      </c>
      <c r="E91" s="9" t="s">
        <v>694</v>
      </c>
    </row>
    <row r="92" spans="1:5" ht="57.75" customHeight="1" x14ac:dyDescent="0.3">
      <c r="A92" s="78">
        <v>91</v>
      </c>
      <c r="B92" s="3" t="s">
        <v>163</v>
      </c>
      <c r="C92" s="9" t="s">
        <v>831</v>
      </c>
      <c r="D92" s="9" t="s">
        <v>793</v>
      </c>
      <c r="E92" s="9" t="s">
        <v>694</v>
      </c>
    </row>
    <row r="93" spans="1:5" ht="57.75" customHeight="1" x14ac:dyDescent="0.3">
      <c r="A93" s="78">
        <v>92</v>
      </c>
      <c r="B93" s="3" t="s">
        <v>163</v>
      </c>
      <c r="C93" s="9" t="s">
        <v>763</v>
      </c>
      <c r="D93" s="9" t="s">
        <v>832</v>
      </c>
      <c r="E93" s="9" t="s">
        <v>694</v>
      </c>
    </row>
    <row r="94" spans="1:5" ht="100.8" x14ac:dyDescent="0.3">
      <c r="A94" s="78">
        <v>93</v>
      </c>
      <c r="B94" s="3" t="s">
        <v>163</v>
      </c>
      <c r="C94" s="9" t="s">
        <v>765</v>
      </c>
      <c r="D94" s="9" t="s">
        <v>740</v>
      </c>
      <c r="E94" s="9" t="s">
        <v>694</v>
      </c>
    </row>
    <row r="95" spans="1:5" ht="57.75" customHeight="1" x14ac:dyDescent="0.3">
      <c r="A95" s="78">
        <v>94</v>
      </c>
      <c r="B95" s="3" t="s">
        <v>163</v>
      </c>
      <c r="C95" s="9" t="s">
        <v>833</v>
      </c>
      <c r="D95" s="9" t="s">
        <v>834</v>
      </c>
      <c r="E95" s="9" t="s">
        <v>694</v>
      </c>
    </row>
    <row r="96" spans="1:5" x14ac:dyDescent="0.3">
      <c r="A96" s="78">
        <v>95</v>
      </c>
      <c r="B96" s="3" t="s">
        <v>163</v>
      </c>
      <c r="C96" s="9" t="s">
        <v>835</v>
      </c>
      <c r="D96" s="9" t="s">
        <v>728</v>
      </c>
      <c r="E96" s="9" t="s">
        <v>694</v>
      </c>
    </row>
    <row r="97" spans="1:5" ht="57.75" customHeight="1" x14ac:dyDescent="0.3">
      <c r="A97" s="78">
        <v>96</v>
      </c>
      <c r="B97" s="3" t="s">
        <v>163</v>
      </c>
      <c r="C97" s="9" t="s">
        <v>836</v>
      </c>
      <c r="D97" s="9" t="s">
        <v>837</v>
      </c>
      <c r="E97" s="9" t="s">
        <v>694</v>
      </c>
    </row>
    <row r="98" spans="1:5" ht="57.75" customHeight="1" x14ac:dyDescent="0.3">
      <c r="A98" s="78">
        <v>97</v>
      </c>
      <c r="B98" s="3" t="s">
        <v>163</v>
      </c>
      <c r="C98" s="9" t="s">
        <v>709</v>
      </c>
      <c r="D98" s="9" t="s">
        <v>838</v>
      </c>
      <c r="E98" s="9" t="s">
        <v>694</v>
      </c>
    </row>
    <row r="99" spans="1:5" ht="57.75" customHeight="1" x14ac:dyDescent="0.3">
      <c r="A99" s="78">
        <v>98</v>
      </c>
      <c r="B99" s="3" t="s">
        <v>163</v>
      </c>
      <c r="C99" s="9" t="s">
        <v>839</v>
      </c>
      <c r="D99" s="9" t="s">
        <v>840</v>
      </c>
      <c r="E99" s="9" t="s">
        <v>694</v>
      </c>
    </row>
    <row r="100" spans="1:5" ht="57.75" customHeight="1" x14ac:dyDescent="0.3">
      <c r="A100" s="78">
        <v>99</v>
      </c>
      <c r="B100" s="3" t="s">
        <v>11</v>
      </c>
      <c r="C100" s="9" t="s">
        <v>841</v>
      </c>
      <c r="D100" s="9" t="s">
        <v>842</v>
      </c>
      <c r="E100" s="9" t="s">
        <v>694</v>
      </c>
    </row>
    <row r="101" spans="1:5" ht="57.75" customHeight="1" x14ac:dyDescent="0.3">
      <c r="A101" s="78">
        <v>100</v>
      </c>
      <c r="B101" s="3" t="s">
        <v>12</v>
      </c>
      <c r="C101" s="9" t="s">
        <v>843</v>
      </c>
      <c r="D101" s="9" t="s">
        <v>728</v>
      </c>
      <c r="E101" s="9" t="s">
        <v>694</v>
      </c>
    </row>
    <row r="102" spans="1:5" ht="57.75" customHeight="1" x14ac:dyDescent="0.3">
      <c r="A102" s="78">
        <v>101</v>
      </c>
      <c r="B102" s="3" t="s">
        <v>12</v>
      </c>
      <c r="C102" s="9" t="s">
        <v>844</v>
      </c>
      <c r="D102" s="9" t="s">
        <v>845</v>
      </c>
      <c r="E102" s="9" t="s">
        <v>694</v>
      </c>
    </row>
    <row r="103" spans="1:5" ht="57.75" customHeight="1" x14ac:dyDescent="0.3">
      <c r="A103" s="78">
        <v>102</v>
      </c>
      <c r="B103" s="3" t="s">
        <v>12</v>
      </c>
      <c r="C103" s="9" t="s">
        <v>846</v>
      </c>
      <c r="D103" s="9" t="s">
        <v>847</v>
      </c>
      <c r="E103" s="9" t="s">
        <v>694</v>
      </c>
    </row>
    <row r="104" spans="1:5" ht="101.25" customHeight="1" x14ac:dyDescent="0.3">
      <c r="A104" s="78">
        <v>103</v>
      </c>
      <c r="B104" s="3" t="s">
        <v>12</v>
      </c>
      <c r="C104" s="9" t="s">
        <v>848</v>
      </c>
      <c r="D104" s="9" t="s">
        <v>849</v>
      </c>
      <c r="E104" s="9" t="s">
        <v>694</v>
      </c>
    </row>
    <row r="105" spans="1:5" ht="87" customHeight="1" x14ac:dyDescent="0.3">
      <c r="A105" s="78">
        <v>104</v>
      </c>
      <c r="B105" s="3" t="s">
        <v>12</v>
      </c>
      <c r="C105" s="9" t="s">
        <v>850</v>
      </c>
      <c r="D105" s="9" t="s">
        <v>851</v>
      </c>
      <c r="E105" s="9" t="s">
        <v>694</v>
      </c>
    </row>
    <row r="106" spans="1:5" ht="87" customHeight="1" x14ac:dyDescent="0.3">
      <c r="A106" s="78">
        <v>105</v>
      </c>
      <c r="B106" s="3" t="s">
        <v>12</v>
      </c>
      <c r="C106" s="9" t="s">
        <v>852</v>
      </c>
      <c r="D106" s="9" t="s">
        <v>853</v>
      </c>
      <c r="E106" s="9" t="s">
        <v>694</v>
      </c>
    </row>
    <row r="107" spans="1:5" ht="130.5" customHeight="1" x14ac:dyDescent="0.3">
      <c r="A107" s="78">
        <v>106</v>
      </c>
      <c r="B107" s="3" t="s">
        <v>12</v>
      </c>
      <c r="C107" s="9" t="s">
        <v>854</v>
      </c>
      <c r="D107" s="9" t="s">
        <v>855</v>
      </c>
      <c r="E107" s="9" t="s">
        <v>694</v>
      </c>
    </row>
    <row r="108" spans="1:5" ht="87" customHeight="1" x14ac:dyDescent="0.3">
      <c r="A108" s="78">
        <v>107</v>
      </c>
      <c r="B108" s="3" t="s">
        <v>12</v>
      </c>
      <c r="C108" s="9" t="s">
        <v>743</v>
      </c>
      <c r="D108" s="9" t="s">
        <v>856</v>
      </c>
      <c r="E108" s="9" t="s">
        <v>694</v>
      </c>
    </row>
    <row r="109" spans="1:5" ht="100.8" x14ac:dyDescent="0.3">
      <c r="A109" s="78">
        <v>108</v>
      </c>
      <c r="B109" s="3" t="s">
        <v>12</v>
      </c>
      <c r="C109" s="9" t="s">
        <v>857</v>
      </c>
      <c r="D109" s="9" t="s">
        <v>858</v>
      </c>
      <c r="E109" s="9" t="s">
        <v>694</v>
      </c>
    </row>
    <row r="110" spans="1:5" ht="57.75" customHeight="1" x14ac:dyDescent="0.3">
      <c r="A110" s="78">
        <v>109</v>
      </c>
      <c r="B110" s="3" t="s">
        <v>12</v>
      </c>
      <c r="C110" s="9" t="s">
        <v>859</v>
      </c>
      <c r="D110" s="9" t="s">
        <v>860</v>
      </c>
      <c r="E110" s="9" t="s">
        <v>694</v>
      </c>
    </row>
    <row r="111" spans="1:5" ht="57.75" customHeight="1" x14ac:dyDescent="0.3">
      <c r="A111" s="78">
        <v>110</v>
      </c>
      <c r="B111" s="3" t="s">
        <v>12</v>
      </c>
      <c r="C111" s="9" t="s">
        <v>861</v>
      </c>
      <c r="D111" s="9" t="s">
        <v>862</v>
      </c>
      <c r="E111" s="9" t="s">
        <v>694</v>
      </c>
    </row>
    <row r="112" spans="1:5" ht="57.75" customHeight="1" x14ac:dyDescent="0.3">
      <c r="A112" s="78">
        <v>111</v>
      </c>
      <c r="B112" s="3" t="s">
        <v>12</v>
      </c>
      <c r="C112" s="9" t="s">
        <v>863</v>
      </c>
      <c r="D112" s="9" t="s">
        <v>864</v>
      </c>
      <c r="E112" s="9" t="s">
        <v>694</v>
      </c>
    </row>
    <row r="113" spans="1:5" ht="57.75" customHeight="1" x14ac:dyDescent="0.3">
      <c r="A113" s="78">
        <v>112</v>
      </c>
      <c r="B113" s="3" t="s">
        <v>12</v>
      </c>
      <c r="C113" s="9" t="s">
        <v>865</v>
      </c>
      <c r="D113" s="9" t="s">
        <v>866</v>
      </c>
      <c r="E113" s="9" t="s">
        <v>694</v>
      </c>
    </row>
    <row r="114" spans="1:5" ht="57.75" customHeight="1" x14ac:dyDescent="0.3">
      <c r="A114" s="78">
        <v>113</v>
      </c>
      <c r="B114" s="3" t="s">
        <v>12</v>
      </c>
      <c r="C114" s="9" t="s">
        <v>867</v>
      </c>
      <c r="D114" s="9" t="s">
        <v>868</v>
      </c>
      <c r="E114" s="9" t="s">
        <v>694</v>
      </c>
    </row>
    <row r="115" spans="1:5" ht="87" customHeight="1" x14ac:dyDescent="0.3">
      <c r="A115" s="78">
        <v>114</v>
      </c>
      <c r="B115" s="3" t="s">
        <v>12</v>
      </c>
      <c r="C115" s="9" t="s">
        <v>869</v>
      </c>
      <c r="D115" s="9" t="s">
        <v>728</v>
      </c>
      <c r="E115" s="9" t="s">
        <v>694</v>
      </c>
    </row>
    <row r="116" spans="1:5" ht="86.4" x14ac:dyDescent="0.3">
      <c r="A116" s="78">
        <v>115</v>
      </c>
      <c r="B116" s="3" t="s">
        <v>12</v>
      </c>
      <c r="C116" s="9" t="s">
        <v>870</v>
      </c>
      <c r="D116" s="9" t="s">
        <v>871</v>
      </c>
      <c r="E116" s="9" t="s">
        <v>694</v>
      </c>
    </row>
    <row r="117" spans="1:5" ht="100.8" x14ac:dyDescent="0.3">
      <c r="A117" s="78">
        <v>116</v>
      </c>
      <c r="B117" s="3" t="s">
        <v>12</v>
      </c>
      <c r="C117" s="9" t="s">
        <v>872</v>
      </c>
      <c r="D117" s="9" t="s">
        <v>873</v>
      </c>
      <c r="E117" s="9" t="s">
        <v>694</v>
      </c>
    </row>
    <row r="118" spans="1:5" ht="100.8" x14ac:dyDescent="0.3">
      <c r="A118" s="78">
        <v>117</v>
      </c>
      <c r="B118" s="3" t="s">
        <v>12</v>
      </c>
      <c r="C118" s="9" t="s">
        <v>874</v>
      </c>
      <c r="D118" s="9" t="s">
        <v>875</v>
      </c>
      <c r="E118" s="9" t="s">
        <v>694</v>
      </c>
    </row>
    <row r="119" spans="1:5" ht="115.5" customHeight="1" x14ac:dyDescent="0.3">
      <c r="A119" s="78">
        <v>118</v>
      </c>
      <c r="B119" s="3" t="s">
        <v>12</v>
      </c>
      <c r="C119" s="9" t="s">
        <v>876</v>
      </c>
      <c r="D119" s="9" t="s">
        <v>877</v>
      </c>
      <c r="E119" s="9" t="s">
        <v>694</v>
      </c>
    </row>
    <row r="120" spans="1:5" ht="57.75" customHeight="1" x14ac:dyDescent="0.3">
      <c r="A120" s="78">
        <v>119</v>
      </c>
      <c r="B120" s="3" t="s">
        <v>12</v>
      </c>
      <c r="C120" s="9" t="s">
        <v>878</v>
      </c>
      <c r="D120" s="9" t="s">
        <v>879</v>
      </c>
      <c r="E120" s="9" t="s">
        <v>694</v>
      </c>
    </row>
    <row r="121" spans="1:5" ht="57.75" customHeight="1" x14ac:dyDescent="0.3">
      <c r="A121" s="78">
        <v>120</v>
      </c>
      <c r="B121" s="3" t="s">
        <v>12</v>
      </c>
      <c r="C121" s="3" t="s">
        <v>880</v>
      </c>
      <c r="D121" s="9" t="s">
        <v>881</v>
      </c>
      <c r="E121" s="9" t="s">
        <v>694</v>
      </c>
    </row>
    <row r="122" spans="1:5" ht="57.75" customHeight="1" x14ac:dyDescent="0.3">
      <c r="A122" s="78">
        <v>121</v>
      </c>
      <c r="B122" s="3" t="s">
        <v>12</v>
      </c>
      <c r="C122" s="3" t="s">
        <v>882</v>
      </c>
      <c r="D122" s="9" t="s">
        <v>883</v>
      </c>
      <c r="E122" s="9" t="s">
        <v>694</v>
      </c>
    </row>
    <row r="123" spans="1:5" ht="57.75" customHeight="1" x14ac:dyDescent="0.3">
      <c r="A123" s="78">
        <v>122</v>
      </c>
      <c r="B123" s="3" t="s">
        <v>12</v>
      </c>
      <c r="C123" s="3" t="s">
        <v>884</v>
      </c>
      <c r="D123" s="9" t="s">
        <v>885</v>
      </c>
      <c r="E123" s="9" t="s">
        <v>694</v>
      </c>
    </row>
    <row r="124" spans="1:5" ht="57.75" customHeight="1" x14ac:dyDescent="0.3">
      <c r="A124" s="78">
        <v>123</v>
      </c>
      <c r="B124" s="3" t="s">
        <v>12</v>
      </c>
      <c r="C124" s="3" t="s">
        <v>886</v>
      </c>
      <c r="D124" s="9" t="s">
        <v>887</v>
      </c>
      <c r="E124" s="9" t="s">
        <v>694</v>
      </c>
    </row>
    <row r="125" spans="1:5" ht="57.75" customHeight="1" x14ac:dyDescent="0.3">
      <c r="A125" s="78">
        <v>124</v>
      </c>
      <c r="B125" s="3" t="s">
        <v>12</v>
      </c>
      <c r="C125" s="3" t="s">
        <v>888</v>
      </c>
      <c r="D125" s="9" t="s">
        <v>889</v>
      </c>
      <c r="E125" s="9" t="s">
        <v>694</v>
      </c>
    </row>
    <row r="126" spans="1:5" ht="57.75" customHeight="1" x14ac:dyDescent="0.3">
      <c r="A126" s="78">
        <v>125</v>
      </c>
      <c r="B126" s="3" t="s">
        <v>12</v>
      </c>
      <c r="C126" s="3" t="s">
        <v>890</v>
      </c>
      <c r="D126" s="9" t="s">
        <v>891</v>
      </c>
      <c r="E126" s="9" t="s">
        <v>694</v>
      </c>
    </row>
    <row r="127" spans="1:5" ht="57.75" customHeight="1" x14ac:dyDescent="0.3">
      <c r="A127" s="78">
        <v>126</v>
      </c>
      <c r="B127" s="3" t="s">
        <v>12</v>
      </c>
      <c r="C127" s="3" t="s">
        <v>727</v>
      </c>
      <c r="D127" s="9" t="s">
        <v>728</v>
      </c>
      <c r="E127" s="9" t="s">
        <v>694</v>
      </c>
    </row>
    <row r="128" spans="1:5" ht="57.75" customHeight="1" x14ac:dyDescent="0.3">
      <c r="A128" s="78">
        <v>127</v>
      </c>
      <c r="B128" s="3" t="s">
        <v>12</v>
      </c>
      <c r="C128" s="3" t="s">
        <v>892</v>
      </c>
      <c r="D128" s="9" t="s">
        <v>893</v>
      </c>
      <c r="E128" s="9" t="s">
        <v>694</v>
      </c>
    </row>
    <row r="129" spans="1:5" ht="57.75" customHeight="1" x14ac:dyDescent="0.3">
      <c r="A129" s="78">
        <v>128</v>
      </c>
      <c r="B129" s="3" t="s">
        <v>12</v>
      </c>
      <c r="C129" s="3" t="s">
        <v>894</v>
      </c>
      <c r="D129" s="9" t="s">
        <v>895</v>
      </c>
      <c r="E129" s="9" t="s">
        <v>694</v>
      </c>
    </row>
    <row r="130" spans="1:5" ht="57.75" customHeight="1" x14ac:dyDescent="0.3">
      <c r="A130" s="78">
        <v>129</v>
      </c>
      <c r="B130" s="3" t="s">
        <v>12</v>
      </c>
      <c r="C130" s="3" t="s">
        <v>896</v>
      </c>
      <c r="D130" s="9" t="s">
        <v>897</v>
      </c>
      <c r="E130" s="9" t="s">
        <v>694</v>
      </c>
    </row>
    <row r="131" spans="1:5" ht="57.75" customHeight="1" x14ac:dyDescent="0.3">
      <c r="A131" s="78">
        <v>130</v>
      </c>
      <c r="B131" s="3" t="s">
        <v>12</v>
      </c>
      <c r="C131" s="3" t="s">
        <v>898</v>
      </c>
      <c r="D131" s="9" t="s">
        <v>789</v>
      </c>
      <c r="E131" s="9" t="s">
        <v>694</v>
      </c>
    </row>
    <row r="132" spans="1:5" ht="43.5" customHeight="1" x14ac:dyDescent="0.3">
      <c r="A132" s="78">
        <v>131</v>
      </c>
      <c r="B132" s="3" t="s">
        <v>12</v>
      </c>
      <c r="C132" s="3" t="s">
        <v>899</v>
      </c>
      <c r="D132" s="9" t="s">
        <v>900</v>
      </c>
      <c r="E132" s="9" t="s">
        <v>694</v>
      </c>
    </row>
    <row r="133" spans="1:5" ht="43.5" customHeight="1" x14ac:dyDescent="0.3">
      <c r="A133" s="78">
        <v>132</v>
      </c>
      <c r="B133" s="3" t="s">
        <v>12</v>
      </c>
      <c r="C133" s="3" t="s">
        <v>901</v>
      </c>
      <c r="D133" s="9" t="s">
        <v>902</v>
      </c>
      <c r="E133" s="9" t="s">
        <v>694</v>
      </c>
    </row>
    <row r="134" spans="1:5" ht="57.75" customHeight="1" x14ac:dyDescent="0.3">
      <c r="A134" s="78">
        <v>133</v>
      </c>
      <c r="B134" s="3" t="s">
        <v>12</v>
      </c>
      <c r="C134" s="3" t="s">
        <v>765</v>
      </c>
      <c r="D134" s="9" t="s">
        <v>903</v>
      </c>
      <c r="E134" s="9" t="s">
        <v>694</v>
      </c>
    </row>
    <row r="135" spans="1:5" ht="57.75" customHeight="1" x14ac:dyDescent="0.3">
      <c r="A135" s="78">
        <v>134</v>
      </c>
      <c r="B135" s="3" t="s">
        <v>12</v>
      </c>
      <c r="C135" s="3" t="s">
        <v>904</v>
      </c>
      <c r="D135" s="9" t="s">
        <v>905</v>
      </c>
      <c r="E135" s="9" t="s">
        <v>694</v>
      </c>
    </row>
    <row r="136" spans="1:5" ht="57.75" customHeight="1" x14ac:dyDescent="0.3">
      <c r="A136" s="78">
        <v>135</v>
      </c>
      <c r="B136" s="3" t="s">
        <v>12</v>
      </c>
      <c r="C136" s="3" t="s">
        <v>906</v>
      </c>
      <c r="D136" s="9" t="s">
        <v>907</v>
      </c>
      <c r="E136" s="9" t="s">
        <v>694</v>
      </c>
    </row>
    <row r="137" spans="1:5" ht="57.75" customHeight="1" x14ac:dyDescent="0.3">
      <c r="A137" s="78">
        <v>136</v>
      </c>
      <c r="B137" s="3" t="s">
        <v>12</v>
      </c>
      <c r="C137" s="3" t="s">
        <v>709</v>
      </c>
      <c r="D137" s="9" t="s">
        <v>908</v>
      </c>
      <c r="E137" s="9" t="s">
        <v>694</v>
      </c>
    </row>
    <row r="138" spans="1:5" ht="57.75" customHeight="1" x14ac:dyDescent="0.3">
      <c r="A138" s="78">
        <v>137</v>
      </c>
      <c r="B138" s="3" t="s">
        <v>12</v>
      </c>
      <c r="C138" s="3" t="s">
        <v>909</v>
      </c>
      <c r="D138" s="9" t="s">
        <v>826</v>
      </c>
      <c r="E138" s="9" t="s">
        <v>694</v>
      </c>
    </row>
    <row r="139" spans="1:5" ht="57.75" customHeight="1" x14ac:dyDescent="0.3">
      <c r="A139" s="78">
        <v>138</v>
      </c>
      <c r="B139" s="3" t="s">
        <v>12</v>
      </c>
      <c r="C139" s="3" t="s">
        <v>910</v>
      </c>
      <c r="D139" s="9" t="s">
        <v>911</v>
      </c>
      <c r="E139" s="9" t="s">
        <v>694</v>
      </c>
    </row>
    <row r="140" spans="1:5" ht="57.75" customHeight="1" x14ac:dyDescent="0.3">
      <c r="A140" s="78">
        <v>139</v>
      </c>
      <c r="B140" s="3" t="s">
        <v>12</v>
      </c>
      <c r="C140" s="3" t="s">
        <v>912</v>
      </c>
      <c r="D140" s="9" t="s">
        <v>913</v>
      </c>
      <c r="E140" s="9" t="s">
        <v>694</v>
      </c>
    </row>
    <row r="141" spans="1:5" ht="57.75" customHeight="1" x14ac:dyDescent="0.3">
      <c r="A141" s="78">
        <v>140</v>
      </c>
      <c r="B141" s="3" t="s">
        <v>12</v>
      </c>
      <c r="C141" s="9" t="s">
        <v>914</v>
      </c>
      <c r="D141" s="9" t="s">
        <v>915</v>
      </c>
      <c r="E141" s="9" t="s">
        <v>694</v>
      </c>
    </row>
    <row r="142" spans="1:5" ht="57.75" customHeight="1" x14ac:dyDescent="0.3">
      <c r="A142" s="78">
        <v>141</v>
      </c>
      <c r="B142" s="3" t="s">
        <v>12</v>
      </c>
      <c r="C142" s="9" t="s">
        <v>916</v>
      </c>
      <c r="D142" s="9" t="s">
        <v>917</v>
      </c>
      <c r="E142" s="9" t="s">
        <v>694</v>
      </c>
    </row>
    <row r="143" spans="1:5" ht="57.75" customHeight="1" x14ac:dyDescent="0.3">
      <c r="A143" s="78">
        <v>142</v>
      </c>
      <c r="B143" s="3" t="s">
        <v>12</v>
      </c>
      <c r="C143" s="9" t="s">
        <v>780</v>
      </c>
      <c r="D143" s="9" t="s">
        <v>918</v>
      </c>
      <c r="E143" s="9" t="s">
        <v>694</v>
      </c>
    </row>
    <row r="144" spans="1:5" ht="57.75" customHeight="1" x14ac:dyDescent="0.3">
      <c r="A144" s="78">
        <v>143</v>
      </c>
      <c r="B144" s="3" t="s">
        <v>226</v>
      </c>
      <c r="C144" s="3" t="s">
        <v>843</v>
      </c>
      <c r="D144" s="9" t="s">
        <v>728</v>
      </c>
      <c r="E144" s="9" t="s">
        <v>694</v>
      </c>
    </row>
    <row r="145" spans="1:5" ht="57.75" customHeight="1" x14ac:dyDescent="0.3">
      <c r="A145" s="78">
        <v>144</v>
      </c>
      <c r="B145" s="3" t="s">
        <v>226</v>
      </c>
      <c r="C145" s="3" t="s">
        <v>919</v>
      </c>
      <c r="D145" s="9" t="s">
        <v>920</v>
      </c>
      <c r="E145" s="9" t="s">
        <v>694</v>
      </c>
    </row>
    <row r="146" spans="1:5" ht="57.75" customHeight="1" x14ac:dyDescent="0.3">
      <c r="A146" s="78">
        <v>145</v>
      </c>
      <c r="B146" s="3" t="s">
        <v>226</v>
      </c>
      <c r="C146" s="3" t="s">
        <v>846</v>
      </c>
      <c r="D146" s="9" t="s">
        <v>921</v>
      </c>
      <c r="E146" s="9" t="s">
        <v>694</v>
      </c>
    </row>
    <row r="147" spans="1:5" ht="57.75" customHeight="1" x14ac:dyDescent="0.3">
      <c r="A147" s="78">
        <v>146</v>
      </c>
      <c r="B147" s="3" t="s">
        <v>226</v>
      </c>
      <c r="C147" s="3" t="s">
        <v>848</v>
      </c>
      <c r="D147" s="9" t="s">
        <v>922</v>
      </c>
      <c r="E147" s="9" t="s">
        <v>694</v>
      </c>
    </row>
    <row r="148" spans="1:5" ht="57.75" customHeight="1" x14ac:dyDescent="0.3">
      <c r="A148" s="78">
        <v>147</v>
      </c>
      <c r="B148" s="3" t="s">
        <v>226</v>
      </c>
      <c r="C148" s="3" t="s">
        <v>852</v>
      </c>
      <c r="D148" s="9" t="s">
        <v>923</v>
      </c>
      <c r="E148" s="9" t="s">
        <v>694</v>
      </c>
    </row>
    <row r="149" spans="1:5" ht="57.75" customHeight="1" x14ac:dyDescent="0.3">
      <c r="A149" s="78">
        <v>148</v>
      </c>
      <c r="B149" s="3" t="s">
        <v>226</v>
      </c>
      <c r="C149" s="3" t="s">
        <v>924</v>
      </c>
      <c r="D149" s="9" t="s">
        <v>925</v>
      </c>
      <c r="E149" s="9" t="s">
        <v>694</v>
      </c>
    </row>
    <row r="150" spans="1:5" ht="57.75" customHeight="1" x14ac:dyDescent="0.3">
      <c r="A150" s="78">
        <v>149</v>
      </c>
      <c r="B150" s="3" t="s">
        <v>226</v>
      </c>
      <c r="C150" s="3" t="s">
        <v>926</v>
      </c>
      <c r="D150" s="9" t="s">
        <v>927</v>
      </c>
      <c r="E150" s="9" t="s">
        <v>694</v>
      </c>
    </row>
    <row r="151" spans="1:5" ht="57.75" customHeight="1" x14ac:dyDescent="0.3">
      <c r="A151" s="78">
        <v>150</v>
      </c>
      <c r="B151" s="3" t="s">
        <v>226</v>
      </c>
      <c r="C151" s="3" t="s">
        <v>854</v>
      </c>
      <c r="D151" s="9" t="s">
        <v>928</v>
      </c>
      <c r="E151" s="9" t="s">
        <v>694</v>
      </c>
    </row>
    <row r="152" spans="1:5" ht="57.75" customHeight="1" x14ac:dyDescent="0.3">
      <c r="A152" s="78">
        <v>151</v>
      </c>
      <c r="B152" s="3" t="s">
        <v>226</v>
      </c>
      <c r="C152" s="3" t="s">
        <v>743</v>
      </c>
      <c r="D152" s="9" t="s">
        <v>819</v>
      </c>
      <c r="E152" s="9" t="s">
        <v>694</v>
      </c>
    </row>
    <row r="153" spans="1:5" ht="57.75" customHeight="1" x14ac:dyDescent="0.3">
      <c r="A153" s="78">
        <v>152</v>
      </c>
      <c r="B153" s="3" t="s">
        <v>226</v>
      </c>
      <c r="C153" s="3" t="s">
        <v>857</v>
      </c>
      <c r="D153" s="9" t="s">
        <v>929</v>
      </c>
      <c r="E153" s="9" t="s">
        <v>694</v>
      </c>
    </row>
    <row r="154" spans="1:5" ht="72.75" customHeight="1" x14ac:dyDescent="0.3">
      <c r="A154" s="78">
        <v>153</v>
      </c>
      <c r="B154" s="3" t="s">
        <v>226</v>
      </c>
      <c r="C154" s="3" t="s">
        <v>859</v>
      </c>
      <c r="D154" s="9" t="s">
        <v>930</v>
      </c>
      <c r="E154" s="9" t="s">
        <v>694</v>
      </c>
    </row>
    <row r="155" spans="1:5" ht="29.25" customHeight="1" x14ac:dyDescent="0.3">
      <c r="A155" s="78">
        <v>154</v>
      </c>
      <c r="B155" s="3" t="s">
        <v>226</v>
      </c>
      <c r="C155" s="3" t="s">
        <v>861</v>
      </c>
      <c r="D155" s="9" t="s">
        <v>862</v>
      </c>
      <c r="E155" s="9" t="s">
        <v>694</v>
      </c>
    </row>
    <row r="156" spans="1:5" ht="29.25" customHeight="1" x14ac:dyDescent="0.3">
      <c r="A156" s="78">
        <v>155</v>
      </c>
      <c r="B156" s="3" t="s">
        <v>226</v>
      </c>
      <c r="C156" s="3" t="s">
        <v>863</v>
      </c>
      <c r="D156" s="9" t="s">
        <v>931</v>
      </c>
      <c r="E156" s="9" t="s">
        <v>694</v>
      </c>
    </row>
    <row r="157" spans="1:5" ht="29.25" customHeight="1" x14ac:dyDescent="0.3">
      <c r="A157" s="78">
        <v>156</v>
      </c>
      <c r="B157" s="3" t="s">
        <v>226</v>
      </c>
      <c r="C157" s="3" t="s">
        <v>865</v>
      </c>
      <c r="D157" s="9" t="s">
        <v>932</v>
      </c>
      <c r="E157" s="9" t="s">
        <v>694</v>
      </c>
    </row>
    <row r="158" spans="1:5" ht="29.25" customHeight="1" x14ac:dyDescent="0.3">
      <c r="A158" s="78">
        <v>157</v>
      </c>
      <c r="B158" s="3" t="s">
        <v>226</v>
      </c>
      <c r="C158" s="3" t="s">
        <v>867</v>
      </c>
      <c r="D158" s="9" t="s">
        <v>933</v>
      </c>
      <c r="E158" s="9" t="s">
        <v>694</v>
      </c>
    </row>
    <row r="159" spans="1:5" ht="29.25" customHeight="1" x14ac:dyDescent="0.3">
      <c r="A159" s="78">
        <v>158</v>
      </c>
      <c r="B159" s="3" t="s">
        <v>226</v>
      </c>
      <c r="C159" s="3" t="s">
        <v>869</v>
      </c>
      <c r="D159" s="9" t="s">
        <v>728</v>
      </c>
      <c r="E159" s="9" t="s">
        <v>694</v>
      </c>
    </row>
    <row r="160" spans="1:5" ht="86.4" x14ac:dyDescent="0.3">
      <c r="A160" s="78">
        <v>159</v>
      </c>
      <c r="B160" s="3" t="s">
        <v>226</v>
      </c>
      <c r="C160" s="3" t="s">
        <v>870</v>
      </c>
      <c r="D160" s="9" t="s">
        <v>871</v>
      </c>
      <c r="E160" s="9" t="s">
        <v>694</v>
      </c>
    </row>
    <row r="161" spans="1:5" ht="57.75" customHeight="1" x14ac:dyDescent="0.3">
      <c r="A161" s="78">
        <v>160</v>
      </c>
      <c r="B161" s="3" t="s">
        <v>226</v>
      </c>
      <c r="C161" s="3" t="s">
        <v>872</v>
      </c>
      <c r="D161" s="9" t="s">
        <v>873</v>
      </c>
      <c r="E161" s="9" t="s">
        <v>694</v>
      </c>
    </row>
    <row r="162" spans="1:5" ht="57.75" customHeight="1" x14ac:dyDescent="0.3">
      <c r="A162" s="78">
        <v>161</v>
      </c>
      <c r="B162" s="3" t="s">
        <v>226</v>
      </c>
      <c r="C162" s="3" t="s">
        <v>874</v>
      </c>
      <c r="D162" s="9" t="s">
        <v>934</v>
      </c>
      <c r="E162" s="9" t="s">
        <v>694</v>
      </c>
    </row>
    <row r="163" spans="1:5" ht="57.75" customHeight="1" x14ac:dyDescent="0.3">
      <c r="A163" s="78">
        <v>162</v>
      </c>
      <c r="B163" s="3" t="s">
        <v>226</v>
      </c>
      <c r="C163" s="3" t="s">
        <v>876</v>
      </c>
      <c r="D163" s="9" t="s">
        <v>935</v>
      </c>
      <c r="E163" s="9" t="s">
        <v>694</v>
      </c>
    </row>
    <row r="164" spans="1:5" ht="57.75" customHeight="1" x14ac:dyDescent="0.3">
      <c r="A164" s="78">
        <v>163</v>
      </c>
      <c r="B164" s="3" t="s">
        <v>226</v>
      </c>
      <c r="C164" s="3" t="s">
        <v>878</v>
      </c>
      <c r="D164" s="9" t="s">
        <v>936</v>
      </c>
      <c r="E164" s="9" t="s">
        <v>694</v>
      </c>
    </row>
    <row r="165" spans="1:5" ht="57.75" customHeight="1" x14ac:dyDescent="0.3">
      <c r="A165" s="78">
        <v>164</v>
      </c>
      <c r="B165" s="3" t="s">
        <v>226</v>
      </c>
      <c r="C165" s="3" t="s">
        <v>880</v>
      </c>
      <c r="D165" s="9" t="s">
        <v>937</v>
      </c>
      <c r="E165" s="9" t="s">
        <v>694</v>
      </c>
    </row>
    <row r="166" spans="1:5" ht="115.2" x14ac:dyDescent="0.3">
      <c r="A166" s="78">
        <v>165</v>
      </c>
      <c r="B166" s="3" t="s">
        <v>226</v>
      </c>
      <c r="C166" s="3" t="s">
        <v>882</v>
      </c>
      <c r="D166" s="9" t="s">
        <v>883</v>
      </c>
      <c r="E166" s="9" t="s">
        <v>694</v>
      </c>
    </row>
    <row r="167" spans="1:5" ht="86.4" x14ac:dyDescent="0.3">
      <c r="A167" s="78">
        <v>166</v>
      </c>
      <c r="B167" s="3" t="s">
        <v>226</v>
      </c>
      <c r="C167" s="3" t="s">
        <v>884</v>
      </c>
      <c r="D167" s="9" t="s">
        <v>938</v>
      </c>
      <c r="E167" s="9" t="s">
        <v>694</v>
      </c>
    </row>
    <row r="168" spans="1:5" ht="57.75" customHeight="1" x14ac:dyDescent="0.3">
      <c r="A168" s="78">
        <v>167</v>
      </c>
      <c r="B168" s="3" t="s">
        <v>226</v>
      </c>
      <c r="C168" s="3" t="s">
        <v>886</v>
      </c>
      <c r="D168" s="9" t="s">
        <v>887</v>
      </c>
      <c r="E168" s="9" t="s">
        <v>694</v>
      </c>
    </row>
    <row r="169" spans="1:5" ht="57.75" customHeight="1" x14ac:dyDescent="0.3">
      <c r="A169" s="78">
        <v>168</v>
      </c>
      <c r="B169" s="3" t="s">
        <v>226</v>
      </c>
      <c r="C169" s="3" t="s">
        <v>890</v>
      </c>
      <c r="D169" s="9" t="s">
        <v>939</v>
      </c>
      <c r="E169" s="9" t="s">
        <v>694</v>
      </c>
    </row>
    <row r="170" spans="1:5" ht="57.75" customHeight="1" x14ac:dyDescent="0.3">
      <c r="A170" s="78">
        <v>169</v>
      </c>
      <c r="B170" s="3" t="s">
        <v>226</v>
      </c>
      <c r="C170" s="3" t="s">
        <v>896</v>
      </c>
      <c r="D170" s="9" t="s">
        <v>940</v>
      </c>
      <c r="E170" s="9" t="s">
        <v>694</v>
      </c>
    </row>
    <row r="171" spans="1:5" ht="57.75" customHeight="1" x14ac:dyDescent="0.3">
      <c r="A171" s="78">
        <v>170</v>
      </c>
      <c r="B171" s="3" t="s">
        <v>226</v>
      </c>
      <c r="C171" s="3" t="s">
        <v>899</v>
      </c>
      <c r="D171" s="9" t="s">
        <v>941</v>
      </c>
      <c r="E171" s="9" t="s">
        <v>694</v>
      </c>
    </row>
    <row r="172" spans="1:5" ht="57.75" customHeight="1" x14ac:dyDescent="0.3">
      <c r="A172" s="78">
        <v>171</v>
      </c>
      <c r="B172" s="3" t="s">
        <v>226</v>
      </c>
      <c r="C172" s="3" t="s">
        <v>942</v>
      </c>
      <c r="D172" s="9" t="s">
        <v>943</v>
      </c>
      <c r="E172" s="9" t="s">
        <v>694</v>
      </c>
    </row>
    <row r="173" spans="1:5" ht="57.75" customHeight="1" x14ac:dyDescent="0.3">
      <c r="A173" s="78">
        <v>172</v>
      </c>
      <c r="B173" s="3" t="s">
        <v>226</v>
      </c>
      <c r="C173" s="3" t="s">
        <v>763</v>
      </c>
      <c r="D173" s="9" t="s">
        <v>944</v>
      </c>
      <c r="E173" s="9" t="s">
        <v>694</v>
      </c>
    </row>
    <row r="174" spans="1:5" ht="57.75" customHeight="1" x14ac:dyDescent="0.3">
      <c r="A174" s="78">
        <v>173</v>
      </c>
      <c r="B174" s="3" t="s">
        <v>226</v>
      </c>
      <c r="C174" s="3" t="s">
        <v>765</v>
      </c>
      <c r="D174" s="9" t="s">
        <v>740</v>
      </c>
      <c r="E174" s="9" t="s">
        <v>694</v>
      </c>
    </row>
    <row r="175" spans="1:5" ht="57.75" customHeight="1" x14ac:dyDescent="0.3">
      <c r="A175" s="78">
        <v>174</v>
      </c>
      <c r="B175" s="3" t="s">
        <v>226</v>
      </c>
      <c r="C175" s="3" t="s">
        <v>906</v>
      </c>
      <c r="D175" s="9" t="s">
        <v>945</v>
      </c>
      <c r="E175" s="9" t="s">
        <v>694</v>
      </c>
    </row>
    <row r="176" spans="1:5" ht="57.75" customHeight="1" x14ac:dyDescent="0.3">
      <c r="A176" s="78">
        <v>175</v>
      </c>
      <c r="B176" s="3" t="s">
        <v>226</v>
      </c>
      <c r="C176" s="3" t="s">
        <v>709</v>
      </c>
      <c r="D176" s="9" t="s">
        <v>946</v>
      </c>
      <c r="E176" s="9" t="s">
        <v>694</v>
      </c>
    </row>
    <row r="177" spans="1:5" ht="57.75" customHeight="1" x14ac:dyDescent="0.3">
      <c r="A177" s="78">
        <v>176</v>
      </c>
      <c r="B177" s="3" t="s">
        <v>226</v>
      </c>
      <c r="C177" s="3" t="s">
        <v>909</v>
      </c>
      <c r="D177" s="9" t="s">
        <v>947</v>
      </c>
      <c r="E177" s="9" t="s">
        <v>694</v>
      </c>
    </row>
    <row r="178" spans="1:5" ht="57.75" customHeight="1" x14ac:dyDescent="0.3">
      <c r="A178" s="78">
        <v>177</v>
      </c>
      <c r="B178" s="3" t="s">
        <v>226</v>
      </c>
      <c r="C178" s="3" t="s">
        <v>948</v>
      </c>
      <c r="D178" s="9" t="s">
        <v>949</v>
      </c>
      <c r="E178" s="9" t="s">
        <v>694</v>
      </c>
    </row>
    <row r="179" spans="1:5" ht="57.75" customHeight="1" x14ac:dyDescent="0.3">
      <c r="A179" s="78">
        <v>178</v>
      </c>
      <c r="B179" s="3" t="s">
        <v>226</v>
      </c>
      <c r="C179" s="3" t="s">
        <v>912</v>
      </c>
      <c r="D179" s="9" t="s">
        <v>913</v>
      </c>
      <c r="E179" s="9" t="s">
        <v>694</v>
      </c>
    </row>
    <row r="180" spans="1:5" ht="87" customHeight="1" x14ac:dyDescent="0.3">
      <c r="A180" s="78">
        <v>179</v>
      </c>
      <c r="B180" s="3" t="s">
        <v>226</v>
      </c>
      <c r="C180" s="3" t="s">
        <v>916</v>
      </c>
      <c r="D180" s="9" t="s">
        <v>917</v>
      </c>
      <c r="E180" s="9" t="s">
        <v>694</v>
      </c>
    </row>
    <row r="181" spans="1:5" ht="101.25" customHeight="1" x14ac:dyDescent="0.3">
      <c r="A181" s="78">
        <v>180</v>
      </c>
      <c r="B181" s="3" t="s">
        <v>226</v>
      </c>
      <c r="C181" s="3" t="s">
        <v>950</v>
      </c>
      <c r="D181" s="9" t="s">
        <v>951</v>
      </c>
      <c r="E181" s="9" t="s">
        <v>694</v>
      </c>
    </row>
    <row r="182" spans="1:5" ht="130.5" customHeight="1" x14ac:dyDescent="0.3">
      <c r="A182" s="78">
        <v>181</v>
      </c>
      <c r="B182" s="3" t="s">
        <v>226</v>
      </c>
      <c r="C182" s="3" t="s">
        <v>952</v>
      </c>
      <c r="D182" s="9" t="s">
        <v>953</v>
      </c>
      <c r="E182" s="9" t="s">
        <v>694</v>
      </c>
    </row>
    <row r="183" spans="1:5" ht="130.5" customHeight="1" x14ac:dyDescent="0.3">
      <c r="A183" s="78">
        <v>182</v>
      </c>
      <c r="B183" s="3" t="s">
        <v>242</v>
      </c>
      <c r="C183" s="9" t="s">
        <v>846</v>
      </c>
      <c r="D183" s="9" t="s">
        <v>847</v>
      </c>
      <c r="E183" s="9" t="s">
        <v>694</v>
      </c>
    </row>
    <row r="184" spans="1:5" ht="87" customHeight="1" x14ac:dyDescent="0.3">
      <c r="A184" s="78">
        <v>183</v>
      </c>
      <c r="B184" s="3" t="s">
        <v>242</v>
      </c>
      <c r="C184" s="9" t="s">
        <v>852</v>
      </c>
      <c r="D184" s="9" t="s">
        <v>853</v>
      </c>
      <c r="E184" s="9" t="s">
        <v>694</v>
      </c>
    </row>
    <row r="185" spans="1:5" ht="100.8" x14ac:dyDescent="0.3">
      <c r="A185" s="78">
        <v>184</v>
      </c>
      <c r="B185" s="3" t="s">
        <v>242</v>
      </c>
      <c r="C185" s="9" t="s">
        <v>854</v>
      </c>
      <c r="D185" s="9" t="s">
        <v>954</v>
      </c>
      <c r="E185" s="9" t="s">
        <v>694</v>
      </c>
    </row>
    <row r="186" spans="1:5" ht="100.8" x14ac:dyDescent="0.3">
      <c r="A186" s="78">
        <v>185</v>
      </c>
      <c r="B186" s="3" t="s">
        <v>242</v>
      </c>
      <c r="C186" s="9" t="s">
        <v>743</v>
      </c>
      <c r="D186" s="9" t="s">
        <v>706</v>
      </c>
      <c r="E186" s="9" t="s">
        <v>694</v>
      </c>
    </row>
    <row r="187" spans="1:5" ht="100.8" x14ac:dyDescent="0.3">
      <c r="A187" s="78">
        <v>186</v>
      </c>
      <c r="B187" s="3" t="s">
        <v>242</v>
      </c>
      <c r="C187" s="9" t="s">
        <v>857</v>
      </c>
      <c r="D187" s="9" t="s">
        <v>929</v>
      </c>
      <c r="E187" s="9" t="s">
        <v>694</v>
      </c>
    </row>
    <row r="188" spans="1:5" ht="100.8" x14ac:dyDescent="0.3">
      <c r="A188" s="78">
        <v>187</v>
      </c>
      <c r="B188" s="3" t="s">
        <v>242</v>
      </c>
      <c r="C188" s="9" t="s">
        <v>859</v>
      </c>
      <c r="D188" s="9" t="s">
        <v>930</v>
      </c>
      <c r="E188" s="9" t="s">
        <v>694</v>
      </c>
    </row>
    <row r="189" spans="1:5" ht="100.8" x14ac:dyDescent="0.3">
      <c r="A189" s="78">
        <v>188</v>
      </c>
      <c r="B189" s="3" t="s">
        <v>242</v>
      </c>
      <c r="C189" s="9" t="s">
        <v>861</v>
      </c>
      <c r="D189" s="9" t="s">
        <v>955</v>
      </c>
      <c r="E189" s="9" t="s">
        <v>694</v>
      </c>
    </row>
    <row r="190" spans="1:5" ht="100.8" x14ac:dyDescent="0.3">
      <c r="A190" s="78">
        <v>189</v>
      </c>
      <c r="B190" s="3" t="s">
        <v>242</v>
      </c>
      <c r="C190" s="9" t="s">
        <v>865</v>
      </c>
      <c r="D190" s="9" t="s">
        <v>932</v>
      </c>
      <c r="E190" s="9" t="s">
        <v>694</v>
      </c>
    </row>
    <row r="191" spans="1:5" ht="100.8" x14ac:dyDescent="0.3">
      <c r="A191" s="78">
        <v>190</v>
      </c>
      <c r="B191" s="3" t="s">
        <v>242</v>
      </c>
      <c r="C191" s="9" t="s">
        <v>867</v>
      </c>
      <c r="D191" s="9" t="s">
        <v>933</v>
      </c>
      <c r="E191" s="9" t="s">
        <v>694</v>
      </c>
    </row>
    <row r="192" spans="1:5" ht="100.8" x14ac:dyDescent="0.3">
      <c r="A192" s="78">
        <v>191</v>
      </c>
      <c r="B192" s="3" t="s">
        <v>242</v>
      </c>
      <c r="C192" s="9" t="s">
        <v>876</v>
      </c>
      <c r="D192" s="9" t="s">
        <v>877</v>
      </c>
      <c r="E192" s="9" t="s">
        <v>694</v>
      </c>
    </row>
    <row r="193" spans="1:5" ht="87" customHeight="1" x14ac:dyDescent="0.3">
      <c r="A193" s="78">
        <v>192</v>
      </c>
      <c r="B193" s="3" t="s">
        <v>242</v>
      </c>
      <c r="C193" s="9" t="s">
        <v>878</v>
      </c>
      <c r="D193" s="9" t="s">
        <v>936</v>
      </c>
      <c r="E193" s="9" t="s">
        <v>694</v>
      </c>
    </row>
    <row r="194" spans="1:5" ht="87" customHeight="1" x14ac:dyDescent="0.3">
      <c r="A194" s="78">
        <v>193</v>
      </c>
      <c r="B194" s="3" t="s">
        <v>242</v>
      </c>
      <c r="C194" s="9" t="s">
        <v>880</v>
      </c>
      <c r="D194" s="9" t="s">
        <v>956</v>
      </c>
      <c r="E194" s="9" t="s">
        <v>694</v>
      </c>
    </row>
    <row r="195" spans="1:5" ht="87" customHeight="1" x14ac:dyDescent="0.3">
      <c r="A195" s="78">
        <v>194</v>
      </c>
      <c r="B195" s="3" t="s">
        <v>242</v>
      </c>
      <c r="C195" s="9" t="s">
        <v>882</v>
      </c>
      <c r="D195" s="9" t="s">
        <v>957</v>
      </c>
      <c r="E195" s="9" t="s">
        <v>694</v>
      </c>
    </row>
    <row r="196" spans="1:5" ht="115.5" customHeight="1" x14ac:dyDescent="0.3">
      <c r="A196" s="78">
        <v>195</v>
      </c>
      <c r="B196" s="3" t="s">
        <v>242</v>
      </c>
      <c r="C196" s="9" t="s">
        <v>886</v>
      </c>
      <c r="D196" s="9" t="s">
        <v>887</v>
      </c>
      <c r="E196" s="9" t="s">
        <v>694</v>
      </c>
    </row>
    <row r="197" spans="1:5" ht="57.75" customHeight="1" x14ac:dyDescent="0.3">
      <c r="A197" s="78">
        <v>196</v>
      </c>
      <c r="B197" s="3" t="s">
        <v>242</v>
      </c>
      <c r="C197" s="9" t="s">
        <v>958</v>
      </c>
      <c r="D197" s="9" t="s">
        <v>842</v>
      </c>
      <c r="E197" s="9" t="s">
        <v>694</v>
      </c>
    </row>
    <row r="198" spans="1:5" ht="57.75" customHeight="1" x14ac:dyDescent="0.3">
      <c r="A198" s="78">
        <v>197</v>
      </c>
      <c r="B198" s="3" t="s">
        <v>242</v>
      </c>
      <c r="C198" s="9" t="s">
        <v>959</v>
      </c>
      <c r="D198" s="9" t="s">
        <v>753</v>
      </c>
      <c r="E198" s="9" t="s">
        <v>694</v>
      </c>
    </row>
    <row r="199" spans="1:5" ht="57.75" customHeight="1" x14ac:dyDescent="0.3">
      <c r="A199" s="78">
        <v>198</v>
      </c>
      <c r="B199" s="3" t="s">
        <v>242</v>
      </c>
      <c r="C199" s="9" t="s">
        <v>899</v>
      </c>
      <c r="D199" s="9" t="s">
        <v>900</v>
      </c>
      <c r="E199" s="9" t="s">
        <v>694</v>
      </c>
    </row>
    <row r="200" spans="1:5" ht="57.75" customHeight="1" x14ac:dyDescent="0.3">
      <c r="A200" s="78">
        <v>199</v>
      </c>
      <c r="B200" s="3" t="s">
        <v>242</v>
      </c>
      <c r="C200" s="9" t="s">
        <v>709</v>
      </c>
      <c r="D200" s="9" t="s">
        <v>838</v>
      </c>
      <c r="E200" s="9" t="s">
        <v>694</v>
      </c>
    </row>
    <row r="201" spans="1:5" ht="57.75" customHeight="1" x14ac:dyDescent="0.3">
      <c r="A201" s="78">
        <v>200</v>
      </c>
      <c r="B201" s="3" t="s">
        <v>242</v>
      </c>
      <c r="C201" s="9" t="s">
        <v>909</v>
      </c>
      <c r="D201" s="9" t="s">
        <v>947</v>
      </c>
      <c r="E201" s="9" t="s">
        <v>694</v>
      </c>
    </row>
    <row r="202" spans="1:5" ht="57.75" customHeight="1" x14ac:dyDescent="0.3">
      <c r="A202" s="78">
        <v>201</v>
      </c>
      <c r="B202" s="3" t="s">
        <v>242</v>
      </c>
      <c r="C202" s="9" t="s">
        <v>916</v>
      </c>
      <c r="D202" s="9" t="s">
        <v>960</v>
      </c>
      <c r="E202" s="9" t="s">
        <v>694</v>
      </c>
    </row>
    <row r="203" spans="1:5" ht="57.75" customHeight="1" x14ac:dyDescent="0.3">
      <c r="A203" s="78">
        <v>202</v>
      </c>
      <c r="B203" s="3" t="s">
        <v>242</v>
      </c>
      <c r="C203" s="45" t="s">
        <v>952</v>
      </c>
      <c r="D203" s="9" t="s">
        <v>961</v>
      </c>
      <c r="E203" s="9" t="s">
        <v>694</v>
      </c>
    </row>
    <row r="204" spans="1:5" ht="57.75" customHeight="1" x14ac:dyDescent="0.3"/>
    <row r="205" spans="1:5" ht="57.75" customHeight="1" x14ac:dyDescent="0.3"/>
    <row r="206" spans="1:5" ht="57.75" customHeight="1" x14ac:dyDescent="0.3"/>
    <row r="207" spans="1:5" ht="57.75" customHeight="1" x14ac:dyDescent="0.3"/>
    <row r="208" spans="1:5" ht="57.75" customHeight="1" x14ac:dyDescent="0.3"/>
    <row r="209" ht="57.75" customHeight="1" x14ac:dyDescent="0.3"/>
    <row r="210" ht="57.75" customHeight="1" x14ac:dyDescent="0.3"/>
    <row r="211" ht="57.75" customHeight="1" x14ac:dyDescent="0.3"/>
    <row r="212" ht="57.75" customHeight="1" x14ac:dyDescent="0.3"/>
    <row r="213" ht="57.75" customHeight="1" x14ac:dyDescent="0.3"/>
    <row r="214" ht="57.75" customHeight="1" x14ac:dyDescent="0.3"/>
    <row r="215" ht="57.75" customHeight="1" x14ac:dyDescent="0.3"/>
    <row r="216" ht="57.75" customHeight="1" x14ac:dyDescent="0.3"/>
    <row r="217" ht="43.5" customHeight="1" x14ac:dyDescent="0.3"/>
    <row r="218" ht="29.25" customHeight="1" x14ac:dyDescent="0.3"/>
    <row r="219" ht="29.25" customHeight="1" x14ac:dyDescent="0.3"/>
    <row r="220" ht="29.25" customHeight="1" x14ac:dyDescent="0.3"/>
    <row r="221" ht="57.75" customHeight="1" x14ac:dyDescent="0.3"/>
    <row r="222" ht="57.75" customHeight="1" x14ac:dyDescent="0.3"/>
    <row r="223" ht="57.75" customHeight="1" x14ac:dyDescent="0.3"/>
    <row r="224" ht="57.75" customHeight="1" x14ac:dyDescent="0.3"/>
    <row r="225" ht="57.75" customHeight="1" x14ac:dyDescent="0.3"/>
    <row r="226" ht="57.75" customHeight="1" x14ac:dyDescent="0.3"/>
    <row r="227" ht="57.75" customHeight="1" x14ac:dyDescent="0.3"/>
    <row r="228" ht="57.75" customHeight="1" x14ac:dyDescent="0.3"/>
    <row r="229" ht="57.75" customHeight="1" x14ac:dyDescent="0.3"/>
    <row r="230" ht="57.75" customHeight="1" x14ac:dyDescent="0.3"/>
    <row r="231" ht="57.75" customHeight="1" x14ac:dyDescent="0.3"/>
    <row r="232" ht="57.75" customHeight="1" x14ac:dyDescent="0.3"/>
    <row r="233" ht="57.75" customHeight="1" x14ac:dyDescent="0.3"/>
    <row r="234" ht="57.75" customHeight="1" x14ac:dyDescent="0.3"/>
    <row r="235" ht="57.75" customHeight="1" x14ac:dyDescent="0.3"/>
    <row r="236" ht="57.75" customHeight="1" x14ac:dyDescent="0.3"/>
    <row r="237" ht="57.75" customHeight="1" x14ac:dyDescent="0.3"/>
    <row r="238" ht="57.75" customHeight="1" x14ac:dyDescent="0.3"/>
    <row r="239" ht="57.75" customHeight="1" x14ac:dyDescent="0.3"/>
    <row r="240" ht="57.75" customHeight="1" x14ac:dyDescent="0.3"/>
    <row r="241" ht="57.75" customHeight="1" x14ac:dyDescent="0.3"/>
    <row r="242" ht="57.75" customHeight="1" x14ac:dyDescent="0.3"/>
    <row r="243" ht="57.75" customHeight="1" x14ac:dyDescent="0.3"/>
    <row r="244" ht="57.75" customHeight="1" x14ac:dyDescent="0.3"/>
    <row r="245" ht="57.75" customHeight="1" x14ac:dyDescent="0.3"/>
    <row r="246" ht="57.75" customHeight="1" x14ac:dyDescent="0.3"/>
    <row r="247" ht="57.75" customHeight="1" x14ac:dyDescent="0.3"/>
    <row r="248" ht="87" customHeight="1" x14ac:dyDescent="0.3"/>
    <row r="249" ht="130.5" customHeight="1" x14ac:dyDescent="0.3"/>
    <row r="250" ht="87" customHeight="1" x14ac:dyDescent="0.3"/>
    <row r="251" ht="57.75" customHeight="1" x14ac:dyDescent="0.3"/>
    <row r="252" ht="57.75" customHeight="1" x14ac:dyDescent="0.3"/>
    <row r="253" ht="57.75" customHeight="1" x14ac:dyDescent="0.3"/>
    <row r="254" ht="87" customHeight="1" x14ac:dyDescent="0.3"/>
    <row r="261" ht="87" customHeight="1" x14ac:dyDescent="0.3"/>
    <row r="262" ht="87" customHeight="1" x14ac:dyDescent="0.3"/>
    <row r="263" ht="57.75" customHeight="1" x14ac:dyDescent="0.3"/>
    <row r="264" ht="57.75" customHeight="1" x14ac:dyDescent="0.3"/>
    <row r="265" ht="57.75" customHeight="1" x14ac:dyDescent="0.3"/>
    <row r="266" ht="57.75" customHeight="1" x14ac:dyDescent="0.3"/>
    <row r="267" ht="57.75" customHeight="1" x14ac:dyDescent="0.3"/>
    <row r="268" ht="57.75" customHeight="1" x14ac:dyDescent="0.3"/>
    <row r="269" ht="57.75" customHeight="1" x14ac:dyDescent="0.3"/>
    <row r="270" ht="57.75" customHeight="1" x14ac:dyDescent="0.3"/>
    <row r="271" ht="57.75" customHeight="1" x14ac:dyDescent="0.3"/>
    <row r="272" ht="57.75" customHeight="1" x14ac:dyDescent="0.3"/>
    <row r="273" ht="57.75" customHeight="1" x14ac:dyDescent="0.3"/>
    <row r="274" ht="57.75" customHeight="1" x14ac:dyDescent="0.3"/>
    <row r="275" ht="57.75" customHeight="1" x14ac:dyDescent="0.3"/>
    <row r="276" ht="57.75" customHeight="1" x14ac:dyDescent="0.3"/>
    <row r="277" ht="57.75" customHeight="1" x14ac:dyDescent="0.3"/>
    <row r="278" ht="57.75" customHeight="1" x14ac:dyDescent="0.3"/>
    <row r="279" ht="57.75" customHeight="1" x14ac:dyDescent="0.3"/>
    <row r="280" ht="57.75" customHeight="1" x14ac:dyDescent="0.3"/>
    <row r="281" ht="57.75" customHeight="1" x14ac:dyDescent="0.3"/>
    <row r="282" ht="57.75" customHeight="1" x14ac:dyDescent="0.3"/>
    <row r="283" ht="57.75" customHeight="1" x14ac:dyDescent="0.3"/>
    <row r="284" ht="57.75" customHeight="1" x14ac:dyDescent="0.3"/>
    <row r="285" ht="57.75" customHeight="1" x14ac:dyDescent="0.3"/>
    <row r="286" ht="57.75" customHeight="1" x14ac:dyDescent="0.3"/>
    <row r="288" ht="57.75" customHeight="1" x14ac:dyDescent="0.3"/>
    <row r="290" ht="57.75" customHeight="1" x14ac:dyDescent="0.3"/>
    <row r="291" ht="57.75" customHeight="1" x14ac:dyDescent="0.3"/>
    <row r="292" ht="57.75" customHeight="1" x14ac:dyDescent="0.3"/>
    <row r="293" ht="43.5" customHeight="1" x14ac:dyDescent="0.3"/>
    <row r="294" ht="43.5" customHeight="1" x14ac:dyDescent="0.3"/>
    <row r="295" ht="29.25" customHeight="1" x14ac:dyDescent="0.3"/>
    <row r="296" ht="29.25" customHeight="1" x14ac:dyDescent="0.3"/>
    <row r="297" ht="29.25" customHeight="1" x14ac:dyDescent="0.3"/>
    <row r="298" ht="29.25" customHeight="1" x14ac:dyDescent="0.3"/>
    <row r="299" ht="29.25" customHeight="1" x14ac:dyDescent="0.3"/>
    <row r="300" ht="29.25" customHeight="1" x14ac:dyDescent="0.3"/>
    <row r="301" ht="29.25" customHeight="1" x14ac:dyDescent="0.3"/>
    <row r="303" ht="43.5" customHeight="1" x14ac:dyDescent="0.3"/>
    <row r="304" ht="87" customHeight="1" x14ac:dyDescent="0.3"/>
    <row r="305" ht="87" customHeight="1" x14ac:dyDescent="0.3"/>
    <row r="306" ht="57.75" customHeight="1" x14ac:dyDescent="0.3"/>
    <row r="307" ht="43.5" customHeight="1" x14ac:dyDescent="0.3"/>
    <row r="308" ht="57.75" customHeight="1" x14ac:dyDescent="0.3"/>
    <row r="309" ht="57.75" customHeight="1" x14ac:dyDescent="0.3"/>
    <row r="310" ht="57.75" customHeight="1" x14ac:dyDescent="0.3"/>
    <row r="311" ht="57.75" customHeight="1" x14ac:dyDescent="0.3"/>
    <row r="312" ht="43.5" customHeight="1" x14ac:dyDescent="0.3"/>
    <row r="313" ht="57.75" customHeight="1" x14ac:dyDescent="0.3"/>
    <row r="314" ht="57.75" customHeight="1" x14ac:dyDescent="0.3"/>
    <row r="315" ht="57.75" customHeight="1" x14ac:dyDescent="0.3"/>
    <row r="316" ht="57.75" customHeight="1" x14ac:dyDescent="0.3"/>
    <row r="317" ht="57.75" customHeight="1" x14ac:dyDescent="0.3"/>
    <row r="318" ht="57.75" customHeight="1" x14ac:dyDescent="0.3"/>
    <row r="319" ht="57.75" customHeight="1" x14ac:dyDescent="0.3"/>
    <row r="320" ht="57.75" customHeight="1" x14ac:dyDescent="0.3"/>
    <row r="321" ht="57.75" customHeight="1" x14ac:dyDescent="0.3"/>
    <row r="322" ht="57.75" customHeight="1" x14ac:dyDescent="0.3"/>
    <row r="323" ht="57.75" customHeight="1" x14ac:dyDescent="0.3"/>
    <row r="324" ht="57.75" customHeight="1" x14ac:dyDescent="0.3"/>
    <row r="325" ht="57.75" customHeight="1" x14ac:dyDescent="0.3"/>
    <row r="327" ht="57.75" customHeight="1" x14ac:dyDescent="0.3"/>
    <row r="328" ht="57.75" customHeight="1" x14ac:dyDescent="0.3"/>
    <row r="330" ht="57.75" customHeight="1" x14ac:dyDescent="0.3"/>
    <row r="331" ht="57.75" customHeight="1" x14ac:dyDescent="0.3"/>
    <row r="332" ht="57.75" customHeight="1" x14ac:dyDescent="0.3"/>
    <row r="333" ht="57.75" customHeight="1" x14ac:dyDescent="0.3"/>
    <row r="334" ht="87" customHeight="1" x14ac:dyDescent="0.3"/>
    <row r="335" ht="57.75" customHeight="1" x14ac:dyDescent="0.3"/>
    <row r="336" ht="57.75" customHeight="1" x14ac:dyDescent="0.3"/>
    <row r="337" ht="57.75" customHeight="1" x14ac:dyDescent="0.3"/>
    <row r="338" ht="57.75" customHeight="1" x14ac:dyDescent="0.3"/>
    <row r="339" ht="57.75" customHeight="1" x14ac:dyDescent="0.3"/>
    <row r="340" ht="130.5" customHeight="1" x14ac:dyDescent="0.3"/>
    <row r="341" ht="57.75" customHeight="1" x14ac:dyDescent="0.3"/>
    <row r="342" ht="57.75" customHeight="1" x14ac:dyDescent="0.3"/>
    <row r="343" ht="57.75" customHeight="1" x14ac:dyDescent="0.3"/>
    <row r="344" ht="87" customHeight="1" x14ac:dyDescent="0.3"/>
    <row r="345" ht="87" customHeight="1" x14ac:dyDescent="0.3"/>
    <row r="346" ht="87" customHeight="1" x14ac:dyDescent="0.3"/>
    <row r="347" ht="29.25" customHeight="1" x14ac:dyDescent="0.3"/>
    <row r="348" ht="29.25" customHeight="1" x14ac:dyDescent="0.3"/>
    <row r="349" ht="29.25" customHeight="1" x14ac:dyDescent="0.3"/>
    <row r="350" ht="57.75" customHeight="1" x14ac:dyDescent="0.3"/>
    <row r="351" ht="57.75" customHeight="1" x14ac:dyDescent="0.3"/>
    <row r="352" ht="57.75" customHeight="1" x14ac:dyDescent="0.3"/>
    <row r="353" ht="43.5" customHeight="1" x14ac:dyDescent="0.3"/>
    <row r="354" ht="57.75" customHeight="1" x14ac:dyDescent="0.3"/>
    <row r="355" ht="57.75" customHeight="1" x14ac:dyDescent="0.3"/>
    <row r="357" ht="57.75" customHeight="1" x14ac:dyDescent="0.3"/>
    <row r="359" ht="57.75" customHeight="1" x14ac:dyDescent="0.3"/>
    <row r="360" ht="57.75" customHeight="1" x14ac:dyDescent="0.3"/>
    <row r="361" ht="57.75" customHeight="1" x14ac:dyDescent="0.3"/>
    <row r="363" ht="57.75" customHeight="1" x14ac:dyDescent="0.3"/>
    <row r="364" ht="87" customHeight="1" x14ac:dyDescent="0.3"/>
    <row r="365" ht="43.5" customHeight="1" x14ac:dyDescent="0.3"/>
    <row r="366" ht="87" customHeight="1" x14ac:dyDescent="0.3"/>
    <row r="367" ht="87" customHeight="1" x14ac:dyDescent="0.3"/>
  </sheetData>
  <autoFilter ref="B1:E1" xr:uid="{D376FE78-8E1A-499A-A6E8-3DA5B7943832}"/>
  <conditionalFormatting sqref="E2:E203">
    <cfRule type="cellIs" dxfId="420" priority="1" operator="equal">
      <formula>"OK"</formula>
    </cfRule>
  </conditionalFormatting>
  <hyperlinks>
    <hyperlink ref="C47" r:id="rId1" xr:uid="{95A1CC83-D5F8-4AD4-B687-DAACD3418490}"/>
    <hyperlink ref="C48" r:id="rId2" xr:uid="{5445C8A5-43C2-4CC6-AED3-8F1E989450A7}"/>
    <hyperlink ref="C50" r:id="rId3" xr:uid="{21E8972D-CBFB-4EB4-92A2-09208A6C4CA4}"/>
    <hyperlink ref="C51" r:id="rId4" xr:uid="{1CD24874-1C92-4660-AC6B-DFEB7C51A7DD}"/>
    <hyperlink ref="C52" r:id="rId5" xr:uid="{150BEA60-F8E4-42B4-B334-5204D467145A}"/>
    <hyperlink ref="C53" r:id="rId6" xr:uid="{4EFFD0F0-8F94-477F-ACC2-9E894C1E1CC3}"/>
    <hyperlink ref="C54" r:id="rId7" xr:uid="{EBE75574-6108-4360-A3C5-A378510DC317}"/>
    <hyperlink ref="C203" r:id="rId8" xr:uid="{C19B9E49-CF88-4526-AB87-89BECE6BC83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954D2-3B10-45D9-9777-84F384614093}">
  <dimension ref="A1:V151"/>
  <sheetViews>
    <sheetView topLeftCell="A123" workbookViewId="0">
      <selection activeCell="C128" sqref="C128"/>
    </sheetView>
  </sheetViews>
  <sheetFormatPr defaultColWidth="9.109375" defaultRowHeight="14.4" x14ac:dyDescent="0.3"/>
  <cols>
    <col min="1" max="1" width="24.109375" style="7" customWidth="1"/>
    <col min="2" max="2" width="57.33203125" style="7" customWidth="1"/>
    <col min="3" max="3" width="15.109375" style="6" customWidth="1"/>
    <col min="4" max="4" width="26.88671875" style="6" customWidth="1"/>
    <col min="5" max="5" width="21.6640625" style="7" customWidth="1"/>
    <col min="6" max="6" width="42.109375" style="7" customWidth="1"/>
    <col min="7" max="7" width="12.44140625" style="7" customWidth="1"/>
    <col min="8" max="8" width="19.109375" style="7" customWidth="1"/>
    <col min="9" max="9" width="44.5546875" style="7" bestFit="1" customWidth="1"/>
    <col min="10" max="10" width="23.88671875" style="7" customWidth="1"/>
    <col min="11" max="11" width="44.5546875" style="7" bestFit="1" customWidth="1"/>
    <col min="12" max="12" width="35.33203125" style="7" customWidth="1"/>
    <col min="13" max="13" width="45.33203125" style="7" customWidth="1"/>
    <col min="14" max="14" width="23.44140625" style="7" customWidth="1"/>
    <col min="15" max="15" width="18.33203125" style="7" customWidth="1"/>
    <col min="16" max="16" width="18.44140625" style="7" customWidth="1"/>
    <col min="17" max="17" width="30.33203125" style="7" customWidth="1"/>
    <col min="18" max="18" width="23.88671875" style="7" customWidth="1"/>
    <col min="19" max="19" width="33" style="7" customWidth="1"/>
    <col min="20" max="21" width="9.109375" style="7"/>
    <col min="22" max="22" width="14.6640625" style="7" customWidth="1"/>
    <col min="23" max="16384" width="9.109375" style="7"/>
  </cols>
  <sheetData>
    <row r="1" spans="1:21" s="6" customFormat="1" ht="30" customHeight="1" x14ac:dyDescent="0.3">
      <c r="A1" s="15" t="s">
        <v>962</v>
      </c>
      <c r="B1" s="11"/>
      <c r="C1" s="11" t="s">
        <v>963</v>
      </c>
      <c r="D1" s="11" t="s">
        <v>964</v>
      </c>
      <c r="F1" s="27" t="s">
        <v>27</v>
      </c>
      <c r="G1" s="28"/>
      <c r="H1" s="28"/>
      <c r="I1" s="28"/>
      <c r="J1" s="28"/>
      <c r="K1" s="28"/>
      <c r="L1" s="28"/>
      <c r="M1" s="29"/>
      <c r="N1" s="28"/>
      <c r="O1" s="28"/>
      <c r="P1" s="28"/>
      <c r="Q1" s="29"/>
      <c r="R1" s="7"/>
      <c r="S1" s="84" t="s">
        <v>965</v>
      </c>
      <c r="T1" s="7"/>
      <c r="U1" s="7"/>
    </row>
    <row r="2" spans="1:21" x14ac:dyDescent="0.3">
      <c r="A2" s="8" t="s">
        <v>966</v>
      </c>
      <c r="B2" s="9" t="s">
        <v>106</v>
      </c>
      <c r="C2" s="165" t="s">
        <v>967</v>
      </c>
      <c r="D2" s="165" t="s">
        <v>968</v>
      </c>
      <c r="F2" s="41" t="s">
        <v>17</v>
      </c>
      <c r="G2" s="41" t="s">
        <v>18</v>
      </c>
      <c r="H2" s="41" t="s">
        <v>19</v>
      </c>
      <c r="I2" s="41" t="s">
        <v>20</v>
      </c>
      <c r="J2" s="41" t="s">
        <v>17</v>
      </c>
      <c r="K2" s="41" t="s">
        <v>18</v>
      </c>
      <c r="L2" s="41" t="s">
        <v>19</v>
      </c>
      <c r="M2" s="41" t="s">
        <v>20</v>
      </c>
      <c r="N2" s="41" t="s">
        <v>17</v>
      </c>
      <c r="O2" s="41" t="s">
        <v>18</v>
      </c>
      <c r="P2" s="41" t="s">
        <v>19</v>
      </c>
      <c r="Q2" s="41" t="s">
        <v>20</v>
      </c>
      <c r="S2" s="76" t="s">
        <v>969</v>
      </c>
    </row>
    <row r="3" spans="1:21" ht="72" x14ac:dyDescent="0.3">
      <c r="A3" s="8" t="s">
        <v>970</v>
      </c>
      <c r="B3" s="9" t="s">
        <v>971</v>
      </c>
      <c r="C3" s="165"/>
      <c r="D3" s="165"/>
      <c r="F3" s="8" t="s">
        <v>46</v>
      </c>
      <c r="G3" s="9" t="s">
        <v>44</v>
      </c>
      <c r="H3" s="9" t="s">
        <v>47</v>
      </c>
      <c r="I3" s="16" t="s">
        <v>48</v>
      </c>
      <c r="J3" s="8" t="s">
        <v>117</v>
      </c>
      <c r="K3" s="9" t="s">
        <v>23</v>
      </c>
      <c r="L3" s="9" t="s">
        <v>118</v>
      </c>
      <c r="M3" s="16" t="s">
        <v>119</v>
      </c>
      <c r="N3" s="8" t="s">
        <v>41</v>
      </c>
      <c r="O3" s="9" t="s">
        <v>23</v>
      </c>
      <c r="P3" s="9" t="s">
        <v>42</v>
      </c>
      <c r="Q3" s="16" t="s">
        <v>43</v>
      </c>
      <c r="S3" s="76" t="s">
        <v>138</v>
      </c>
    </row>
    <row r="4" spans="1:21" ht="72" x14ac:dyDescent="0.3">
      <c r="A4" s="8" t="s">
        <v>972</v>
      </c>
      <c r="B4" s="9" t="s">
        <v>973</v>
      </c>
      <c r="C4" s="165"/>
      <c r="D4" s="165"/>
      <c r="F4" s="8" t="s">
        <v>107</v>
      </c>
      <c r="G4" s="9" t="s">
        <v>44</v>
      </c>
      <c r="H4" s="9" t="s">
        <v>108</v>
      </c>
      <c r="I4" s="16" t="s">
        <v>109</v>
      </c>
      <c r="J4" s="8" t="s">
        <v>120</v>
      </c>
      <c r="K4" s="9" t="s">
        <v>23</v>
      </c>
      <c r="L4" s="9" t="s">
        <v>121</v>
      </c>
      <c r="M4" s="16" t="s">
        <v>122</v>
      </c>
      <c r="N4" s="8" t="s">
        <v>159</v>
      </c>
      <c r="O4" s="9" t="s">
        <v>44</v>
      </c>
      <c r="P4" s="9" t="s">
        <v>160</v>
      </c>
      <c r="Q4" s="16" t="s">
        <v>161</v>
      </c>
      <c r="S4" s="76" t="s">
        <v>974</v>
      </c>
    </row>
    <row r="5" spans="1:21" ht="57.6" x14ac:dyDescent="0.3">
      <c r="A5" s="8" t="s">
        <v>975</v>
      </c>
      <c r="B5" s="9" t="s">
        <v>976</v>
      </c>
      <c r="C5" s="165"/>
      <c r="D5" s="165"/>
      <c r="F5" s="8" t="s">
        <v>33</v>
      </c>
      <c r="G5" s="9" t="s">
        <v>23</v>
      </c>
      <c r="H5" s="9" t="s">
        <v>34</v>
      </c>
      <c r="I5" s="16" t="s">
        <v>35</v>
      </c>
      <c r="J5" s="8" t="s">
        <v>95</v>
      </c>
      <c r="K5" s="9" t="s">
        <v>44</v>
      </c>
      <c r="L5" s="9" t="s">
        <v>96</v>
      </c>
      <c r="M5" s="16" t="s">
        <v>97</v>
      </c>
      <c r="N5" s="8" t="s">
        <v>73</v>
      </c>
      <c r="O5" s="9" t="s">
        <v>23</v>
      </c>
      <c r="P5" s="9" t="s">
        <v>74</v>
      </c>
      <c r="Q5" s="16" t="s">
        <v>75</v>
      </c>
      <c r="S5" s="76" t="s">
        <v>977</v>
      </c>
    </row>
    <row r="6" spans="1:21" ht="28.8" x14ac:dyDescent="0.3">
      <c r="A6" s="8" t="s">
        <v>978</v>
      </c>
      <c r="B6" s="9" t="s">
        <v>979</v>
      </c>
      <c r="C6" s="165"/>
      <c r="D6" s="165"/>
      <c r="F6" s="8" t="s">
        <v>110</v>
      </c>
      <c r="G6" s="9" t="s">
        <v>23</v>
      </c>
      <c r="H6" s="9" t="s">
        <v>111</v>
      </c>
      <c r="I6" s="16" t="s">
        <v>112</v>
      </c>
      <c r="J6" s="8" t="s">
        <v>150</v>
      </c>
      <c r="K6" s="9" t="s">
        <v>44</v>
      </c>
      <c r="L6" s="9" t="s">
        <v>151</v>
      </c>
      <c r="M6" s="16" t="s">
        <v>152</v>
      </c>
      <c r="N6" s="8" t="s">
        <v>138</v>
      </c>
      <c r="O6" s="9" t="s">
        <v>29</v>
      </c>
      <c r="P6" s="9" t="s">
        <v>30</v>
      </c>
      <c r="Q6" s="16" t="s">
        <v>31</v>
      </c>
      <c r="S6" s="76" t="s">
        <v>139</v>
      </c>
    </row>
    <row r="7" spans="1:21" ht="43.2" x14ac:dyDescent="0.3">
      <c r="A7" s="15" t="s">
        <v>980</v>
      </c>
      <c r="B7" s="11"/>
      <c r="C7" s="165"/>
      <c r="D7" s="165"/>
      <c r="F7" s="8" t="s">
        <v>114</v>
      </c>
      <c r="G7" s="9" t="s">
        <v>23</v>
      </c>
      <c r="H7" s="9" t="s">
        <v>115</v>
      </c>
      <c r="I7" s="16" t="s">
        <v>116</v>
      </c>
      <c r="J7" s="8" t="s">
        <v>55</v>
      </c>
      <c r="K7" s="9" t="s">
        <v>23</v>
      </c>
      <c r="L7" s="9" t="s">
        <v>56</v>
      </c>
      <c r="M7" s="16" t="s">
        <v>57</v>
      </c>
      <c r="N7" s="8" t="s">
        <v>139</v>
      </c>
      <c r="O7" s="9" t="s">
        <v>29</v>
      </c>
      <c r="P7" s="9" t="s">
        <v>30</v>
      </c>
      <c r="Q7" s="16" t="s">
        <v>31</v>
      </c>
      <c r="S7" s="76" t="s">
        <v>981</v>
      </c>
    </row>
    <row r="8" spans="1:21" ht="28.8" x14ac:dyDescent="0.3">
      <c r="A8" s="8" t="s">
        <v>0</v>
      </c>
      <c r="B8" s="9" t="s">
        <v>982</v>
      </c>
      <c r="C8" s="165"/>
      <c r="D8" s="165"/>
      <c r="F8" s="8" t="s">
        <v>123</v>
      </c>
      <c r="G8" s="9" t="s">
        <v>23</v>
      </c>
      <c r="H8" s="9" t="s">
        <v>124</v>
      </c>
      <c r="I8" s="16" t="s">
        <v>125</v>
      </c>
      <c r="J8" s="8" t="s">
        <v>58</v>
      </c>
      <c r="K8" s="9" t="s">
        <v>23</v>
      </c>
      <c r="L8" s="9" t="s">
        <v>59</v>
      </c>
      <c r="M8" s="16" t="s">
        <v>60</v>
      </c>
      <c r="N8" s="8" t="s">
        <v>140</v>
      </c>
      <c r="O8" s="9" t="s">
        <v>29</v>
      </c>
      <c r="P8" s="9" t="s">
        <v>30</v>
      </c>
      <c r="Q8" s="16" t="s">
        <v>31</v>
      </c>
      <c r="S8" s="76" t="s">
        <v>983</v>
      </c>
    </row>
    <row r="9" spans="1:21" ht="57.6" x14ac:dyDescent="0.3">
      <c r="A9" s="8" t="s">
        <v>1</v>
      </c>
      <c r="B9" s="9" t="s">
        <v>984</v>
      </c>
      <c r="C9" s="165"/>
      <c r="D9" s="165"/>
      <c r="F9" s="8" t="s">
        <v>135</v>
      </c>
      <c r="G9" s="9" t="s">
        <v>44</v>
      </c>
      <c r="H9" s="9" t="s">
        <v>136</v>
      </c>
      <c r="I9" s="16" t="s">
        <v>137</v>
      </c>
      <c r="J9" s="8" t="s">
        <v>82</v>
      </c>
      <c r="K9" s="9" t="s">
        <v>23</v>
      </c>
      <c r="L9" s="9" t="s">
        <v>98</v>
      </c>
      <c r="M9" s="16" t="s">
        <v>99</v>
      </c>
      <c r="N9" s="8" t="s">
        <v>162</v>
      </c>
      <c r="O9" s="9" t="s">
        <v>29</v>
      </c>
      <c r="P9" s="9" t="s">
        <v>30</v>
      </c>
      <c r="Q9" s="16" t="s">
        <v>31</v>
      </c>
    </row>
    <row r="10" spans="1:21" ht="28.8" x14ac:dyDescent="0.3">
      <c r="A10" s="8" t="s">
        <v>985</v>
      </c>
      <c r="B10" s="9" t="s">
        <v>728</v>
      </c>
      <c r="C10" s="165"/>
      <c r="D10" s="165"/>
      <c r="F10" s="8" t="s">
        <v>143</v>
      </c>
      <c r="G10" s="9" t="s">
        <v>23</v>
      </c>
      <c r="H10" s="9" t="s">
        <v>144</v>
      </c>
      <c r="I10" s="16" t="s">
        <v>145</v>
      </c>
      <c r="J10" s="8" t="s">
        <v>153</v>
      </c>
      <c r="K10" s="9" t="s">
        <v>44</v>
      </c>
      <c r="L10" s="9" t="s">
        <v>154</v>
      </c>
      <c r="M10" s="16" t="s">
        <v>155</v>
      </c>
      <c r="N10" s="8" t="s">
        <v>141</v>
      </c>
      <c r="O10" s="9" t="s">
        <v>29</v>
      </c>
      <c r="P10" s="9" t="s">
        <v>30</v>
      </c>
      <c r="Q10" s="16" t="s">
        <v>31</v>
      </c>
    </row>
    <row r="11" spans="1:21" ht="43.2" x14ac:dyDescent="0.3">
      <c r="A11" s="8" t="s">
        <v>986</v>
      </c>
      <c r="B11" s="9" t="s">
        <v>987</v>
      </c>
      <c r="C11" s="165"/>
      <c r="D11" s="165"/>
      <c r="F11" s="8" t="s">
        <v>113</v>
      </c>
      <c r="G11" s="9" t="s">
        <v>29</v>
      </c>
      <c r="H11" s="9" t="s">
        <v>30</v>
      </c>
      <c r="I11" s="16" t="s">
        <v>31</v>
      </c>
      <c r="J11" s="8" t="s">
        <v>126</v>
      </c>
      <c r="K11" s="9" t="s">
        <v>23</v>
      </c>
      <c r="L11" s="9" t="s">
        <v>127</v>
      </c>
      <c r="M11" s="16" t="s">
        <v>128</v>
      </c>
      <c r="N11" s="8" t="s">
        <v>142</v>
      </c>
      <c r="O11" s="9" t="s">
        <v>29</v>
      </c>
      <c r="P11" s="9" t="s">
        <v>30</v>
      </c>
      <c r="Q11" s="16" t="s">
        <v>31</v>
      </c>
    </row>
    <row r="12" spans="1:21" ht="57.6" x14ac:dyDescent="0.3">
      <c r="A12" s="8" t="s">
        <v>988</v>
      </c>
      <c r="B12" s="9" t="s">
        <v>989</v>
      </c>
      <c r="C12" s="165"/>
      <c r="D12" s="165"/>
      <c r="F12" s="8" t="s">
        <v>86</v>
      </c>
      <c r="G12" s="9" t="s">
        <v>23</v>
      </c>
      <c r="H12" s="9" t="s">
        <v>87</v>
      </c>
      <c r="I12" s="16" t="s">
        <v>88</v>
      </c>
      <c r="J12" s="8" t="s">
        <v>156</v>
      </c>
      <c r="K12" s="9" t="s">
        <v>44</v>
      </c>
      <c r="L12" s="9" t="s">
        <v>157</v>
      </c>
      <c r="M12" s="16" t="s">
        <v>158</v>
      </c>
      <c r="N12" s="8" t="s">
        <v>103</v>
      </c>
      <c r="O12" s="9" t="s">
        <v>23</v>
      </c>
      <c r="P12" s="9" t="s">
        <v>104</v>
      </c>
      <c r="Q12" s="16" t="s">
        <v>105</v>
      </c>
    </row>
    <row r="13" spans="1:21" ht="43.2" x14ac:dyDescent="0.3">
      <c r="A13" s="8" t="s">
        <v>990</v>
      </c>
      <c r="B13" s="9">
        <v>447211483</v>
      </c>
      <c r="C13" s="165"/>
      <c r="D13" s="165"/>
      <c r="F13" s="8" t="s">
        <v>89</v>
      </c>
      <c r="G13" s="9" t="s">
        <v>44</v>
      </c>
      <c r="H13" s="9" t="s">
        <v>90</v>
      </c>
      <c r="I13" s="16" t="s">
        <v>91</v>
      </c>
      <c r="J13" s="8" t="s">
        <v>129</v>
      </c>
      <c r="K13" s="9" t="s">
        <v>23</v>
      </c>
      <c r="L13" s="9" t="s">
        <v>130</v>
      </c>
      <c r="M13" s="16" t="s">
        <v>131</v>
      </c>
      <c r="N13" s="8" t="s">
        <v>28</v>
      </c>
      <c r="O13" s="9" t="s">
        <v>29</v>
      </c>
      <c r="P13" s="9" t="s">
        <v>30</v>
      </c>
      <c r="Q13" s="16" t="s">
        <v>31</v>
      </c>
    </row>
    <row r="14" spans="1:21" ht="43.2" x14ac:dyDescent="0.3">
      <c r="A14" s="10" t="s">
        <v>991</v>
      </c>
      <c r="B14" s="11"/>
      <c r="C14" s="11" t="s">
        <v>992</v>
      </c>
      <c r="D14" s="11" t="s">
        <v>993</v>
      </c>
      <c r="F14" s="8" t="s">
        <v>38</v>
      </c>
      <c r="G14" s="9" t="s">
        <v>23</v>
      </c>
      <c r="H14" s="9" t="s">
        <v>39</v>
      </c>
      <c r="I14" s="16" t="s">
        <v>40</v>
      </c>
      <c r="J14" s="8" t="s">
        <v>67</v>
      </c>
      <c r="K14" s="9" t="s">
        <v>44</v>
      </c>
      <c r="L14" s="9" t="s">
        <v>68</v>
      </c>
      <c r="M14" s="16" t="s">
        <v>69</v>
      </c>
      <c r="N14" s="8" t="s">
        <v>146</v>
      </c>
      <c r="O14" s="9" t="s">
        <v>29</v>
      </c>
      <c r="P14" s="9" t="s">
        <v>30</v>
      </c>
      <c r="Q14" s="16" t="s">
        <v>31</v>
      </c>
    </row>
    <row r="15" spans="1:21" ht="43.2" x14ac:dyDescent="0.3">
      <c r="A15" s="8" t="s">
        <v>288</v>
      </c>
      <c r="B15" s="9" t="s">
        <v>994</v>
      </c>
      <c r="C15" s="165">
        <v>4.0622990000000003</v>
      </c>
      <c r="D15" s="165" t="s">
        <v>995</v>
      </c>
      <c r="F15" s="8" t="s">
        <v>52</v>
      </c>
      <c r="G15" s="9" t="s">
        <v>44</v>
      </c>
      <c r="H15" s="9" t="s">
        <v>53</v>
      </c>
      <c r="I15" s="16" t="s">
        <v>54</v>
      </c>
      <c r="J15" s="6" t="s">
        <v>132</v>
      </c>
      <c r="K15" s="9" t="s">
        <v>23</v>
      </c>
      <c r="L15" s="9" t="s">
        <v>133</v>
      </c>
      <c r="M15" s="16" t="s">
        <v>134</v>
      </c>
      <c r="N15" s="6"/>
      <c r="O15" s="9"/>
      <c r="P15" s="9"/>
      <c r="Q15" s="16"/>
    </row>
    <row r="16" spans="1:21" ht="28.8" x14ac:dyDescent="0.3">
      <c r="A16" s="8" t="s">
        <v>996</v>
      </c>
      <c r="B16" s="9" t="s">
        <v>984</v>
      </c>
      <c r="C16" s="165"/>
      <c r="D16" s="165"/>
      <c r="F16" s="8" t="s">
        <v>147</v>
      </c>
      <c r="G16" s="9" t="s">
        <v>23</v>
      </c>
      <c r="H16" s="9" t="s">
        <v>148</v>
      </c>
      <c r="I16" s="16" t="s">
        <v>149</v>
      </c>
      <c r="J16" s="8" t="s">
        <v>100</v>
      </c>
      <c r="K16" s="9" t="s">
        <v>23</v>
      </c>
      <c r="L16" s="9" t="s">
        <v>101</v>
      </c>
      <c r="M16" s="16" t="s">
        <v>102</v>
      </c>
      <c r="N16" s="8"/>
      <c r="O16" s="9"/>
      <c r="P16" s="9"/>
      <c r="Q16" s="16"/>
    </row>
    <row r="17" spans="1:22" x14ac:dyDescent="0.3">
      <c r="A17" s="8" t="s">
        <v>5</v>
      </c>
      <c r="B17" s="7" t="s">
        <v>997</v>
      </c>
      <c r="C17" s="165"/>
      <c r="D17" s="165"/>
    </row>
    <row r="18" spans="1:22" ht="15.6" x14ac:dyDescent="0.3">
      <c r="A18" s="8" t="s">
        <v>3</v>
      </c>
      <c r="B18" s="12" t="s">
        <v>998</v>
      </c>
      <c r="C18" s="165"/>
      <c r="D18" s="165"/>
      <c r="F18" s="147" t="s">
        <v>27</v>
      </c>
      <c r="G18" s="147"/>
      <c r="I18" s="50" t="s">
        <v>243</v>
      </c>
      <c r="J18" s="52"/>
      <c r="L18" s="20" t="s">
        <v>999</v>
      </c>
      <c r="M18" s="63"/>
      <c r="N18" s="63"/>
      <c r="O18" s="172"/>
      <c r="P18" s="173"/>
    </row>
    <row r="19" spans="1:22" x14ac:dyDescent="0.3">
      <c r="A19" s="8" t="s">
        <v>1000</v>
      </c>
      <c r="B19" s="9" t="s">
        <v>1001</v>
      </c>
      <c r="C19" s="165"/>
      <c r="D19" s="165"/>
      <c r="F19" s="42" t="s">
        <v>18</v>
      </c>
      <c r="G19" s="42" t="s">
        <v>32</v>
      </c>
      <c r="I19" s="174" t="s">
        <v>1002</v>
      </c>
      <c r="J19" s="173"/>
      <c r="L19" s="18" t="s">
        <v>15</v>
      </c>
      <c r="M19" s="18" t="s">
        <v>1003</v>
      </c>
      <c r="N19" s="64" t="s">
        <v>289</v>
      </c>
      <c r="O19" s="177" t="s">
        <v>20</v>
      </c>
      <c r="P19" s="177"/>
      <c r="R19" s="147" t="s">
        <v>999</v>
      </c>
      <c r="S19" s="147"/>
    </row>
    <row r="20" spans="1:22" ht="72.75" customHeight="1" x14ac:dyDescent="0.3">
      <c r="A20" s="8" t="s">
        <v>1004</v>
      </c>
      <c r="B20" s="44" t="s">
        <v>1005</v>
      </c>
      <c r="C20" s="165"/>
      <c r="D20" s="165"/>
      <c r="F20" s="9" t="s">
        <v>37</v>
      </c>
      <c r="G20" s="9">
        <f>SUM(COUNTIF(G3:G16,"Signature"),COUNTIF(K3:K16,"Signature"),COUNTIF(O3:O14,"Signature"))</f>
        <v>0</v>
      </c>
      <c r="I20" s="53" t="s">
        <v>267</v>
      </c>
      <c r="J20" s="16" t="s">
        <v>273</v>
      </c>
      <c r="L20" s="9">
        <v>1</v>
      </c>
      <c r="M20" s="9" t="s">
        <v>1006</v>
      </c>
      <c r="N20" s="38" t="s">
        <v>299</v>
      </c>
      <c r="O20" s="165" t="s">
        <v>1007</v>
      </c>
      <c r="P20" s="165"/>
      <c r="R20" s="42" t="s">
        <v>18</v>
      </c>
      <c r="S20" s="42" t="s">
        <v>32</v>
      </c>
    </row>
    <row r="21" spans="1:22" ht="57.75" customHeight="1" x14ac:dyDescent="0.3">
      <c r="A21" s="8" t="s">
        <v>1008</v>
      </c>
      <c r="B21" s="45" t="s">
        <v>1009</v>
      </c>
      <c r="C21" s="165"/>
      <c r="D21" s="165"/>
      <c r="F21" s="3" t="s">
        <v>23</v>
      </c>
      <c r="G21" s="3">
        <f>SUM(COUNTIF(G3:G16,"Normal"),COUNTIF(K3:K16,"Normal"),COUNTIF(O3:O14,"Normal"))</f>
        <v>20</v>
      </c>
      <c r="I21" s="16" t="s">
        <v>245</v>
      </c>
      <c r="J21" s="16" t="s">
        <v>1010</v>
      </c>
      <c r="L21" s="9">
        <v>2</v>
      </c>
      <c r="M21" s="9" t="s">
        <v>1006</v>
      </c>
      <c r="N21" s="38" t="s">
        <v>299</v>
      </c>
      <c r="O21" s="165" t="s">
        <v>1011</v>
      </c>
      <c r="P21" s="165"/>
      <c r="R21" s="3" t="s">
        <v>291</v>
      </c>
      <c r="S21" s="3">
        <f>COUNTIF(N20:N22,"Warning")</f>
        <v>1</v>
      </c>
    </row>
    <row r="22" spans="1:22" ht="43.5" customHeight="1" x14ac:dyDescent="0.3">
      <c r="A22" s="8" t="s">
        <v>4</v>
      </c>
      <c r="B22" s="14">
        <v>40946</v>
      </c>
      <c r="C22" s="165"/>
      <c r="D22" s="165"/>
      <c r="F22" s="3" t="s">
        <v>44</v>
      </c>
      <c r="G22" s="3">
        <f>SUM(COUNTIF(G3:G16,"Dangerous"),COUNTIF(K3:K16,"Dangerous"),COUNTIF(O3:O14,"Dangerous"))</f>
        <v>11</v>
      </c>
      <c r="I22" s="16" t="s">
        <v>268</v>
      </c>
      <c r="J22" s="47" t="s">
        <v>252</v>
      </c>
      <c r="L22" s="9">
        <v>3</v>
      </c>
      <c r="M22" s="9" t="s">
        <v>1006</v>
      </c>
      <c r="N22" s="38" t="s">
        <v>291</v>
      </c>
      <c r="O22" s="165" t="s">
        <v>1012</v>
      </c>
      <c r="P22" s="165"/>
      <c r="R22" s="3" t="s">
        <v>299</v>
      </c>
      <c r="S22" s="3">
        <f>COUNTIF(N20:N22,"High")</f>
        <v>2</v>
      </c>
    </row>
    <row r="23" spans="1:22" ht="28.8" x14ac:dyDescent="0.3">
      <c r="A23" s="8" t="s">
        <v>1013</v>
      </c>
      <c r="B23" s="14" t="s">
        <v>1014</v>
      </c>
      <c r="C23" s="165"/>
      <c r="D23" s="165"/>
      <c r="F23" s="9" t="s">
        <v>29</v>
      </c>
      <c r="G23" s="3">
        <f>SUM(COUNTIF(G3:G16,"Unknown"),COUNTIF(K3:K16,"Unknown"),COUNTIF(O3:O14,"Unknown"))</f>
        <v>9</v>
      </c>
      <c r="I23" s="16" t="s">
        <v>269</v>
      </c>
      <c r="J23" s="16" t="s">
        <v>275</v>
      </c>
      <c r="R23" s="43" t="s">
        <v>45</v>
      </c>
      <c r="S23" s="9">
        <f>SUM(S21:S22)</f>
        <v>3</v>
      </c>
    </row>
    <row r="24" spans="1:22" x14ac:dyDescent="0.3">
      <c r="C24" s="7"/>
      <c r="D24" s="7"/>
      <c r="F24" s="43" t="s">
        <v>45</v>
      </c>
      <c r="G24" s="9">
        <f>SUM(G20:G23)</f>
        <v>40</v>
      </c>
      <c r="I24" s="16" t="s">
        <v>270</v>
      </c>
      <c r="J24" s="16"/>
    </row>
    <row r="25" spans="1:22" ht="15.6" x14ac:dyDescent="0.3">
      <c r="A25" s="27" t="s">
        <v>1015</v>
      </c>
      <c r="B25" s="29"/>
      <c r="C25" s="7"/>
      <c r="D25" s="7"/>
      <c r="F25" s="48"/>
      <c r="I25" s="16" t="s">
        <v>247</v>
      </c>
      <c r="J25" s="16"/>
    </row>
    <row r="26" spans="1:22" x14ac:dyDescent="0.3">
      <c r="A26" s="41" t="s">
        <v>1016</v>
      </c>
      <c r="B26" s="41" t="s">
        <v>1017</v>
      </c>
      <c r="C26" s="7"/>
      <c r="D26" s="7"/>
      <c r="F26" s="48"/>
      <c r="I26" s="16" t="s">
        <v>271</v>
      </c>
      <c r="J26" s="16"/>
    </row>
    <row r="27" spans="1:22" ht="180.75" customHeight="1" x14ac:dyDescent="0.3">
      <c r="A27" s="9" t="s">
        <v>1018</v>
      </c>
      <c r="B27" s="16" t="s">
        <v>1019</v>
      </c>
      <c r="C27" s="7"/>
      <c r="D27" s="7"/>
      <c r="F27" s="49"/>
    </row>
    <row r="28" spans="1:22" x14ac:dyDescent="0.3">
      <c r="C28" s="7"/>
      <c r="D28" s="7"/>
      <c r="F28" s="48"/>
    </row>
    <row r="29" spans="1:22" s="31" customFormat="1" ht="21" x14ac:dyDescent="0.3">
      <c r="A29" s="30" t="s">
        <v>1020</v>
      </c>
    </row>
    <row r="30" spans="1:22" ht="15.6" x14ac:dyDescent="0.3">
      <c r="A30" s="27" t="s">
        <v>1021</v>
      </c>
      <c r="B30" s="23"/>
      <c r="C30" s="24"/>
      <c r="D30" s="7"/>
      <c r="E30" s="56" t="s">
        <v>346</v>
      </c>
      <c r="F30" s="57"/>
      <c r="G30" s="57"/>
      <c r="H30" s="57"/>
      <c r="I30" s="57"/>
      <c r="J30" s="57"/>
      <c r="K30" s="57"/>
      <c r="L30" s="57"/>
      <c r="M30" s="57"/>
      <c r="N30" s="57"/>
      <c r="O30" s="57"/>
      <c r="P30" s="58"/>
      <c r="Q30" s="57"/>
      <c r="R30" s="57"/>
      <c r="S30" s="57"/>
      <c r="T30" s="57"/>
      <c r="U30" s="57"/>
      <c r="V30" s="58"/>
    </row>
    <row r="31" spans="1:22" ht="30.75" customHeight="1" x14ac:dyDescent="0.3">
      <c r="A31" s="32" t="s">
        <v>1022</v>
      </c>
      <c r="B31" s="175" t="s">
        <v>1023</v>
      </c>
      <c r="C31" s="176"/>
      <c r="D31" s="7"/>
      <c r="E31" s="19" t="s">
        <v>15</v>
      </c>
      <c r="F31" s="19" t="s">
        <v>301</v>
      </c>
      <c r="G31" s="19" t="s">
        <v>289</v>
      </c>
      <c r="H31" s="157" t="s">
        <v>20</v>
      </c>
      <c r="I31" s="157"/>
      <c r="J31" s="157"/>
      <c r="K31" s="19" t="s">
        <v>15</v>
      </c>
      <c r="L31" s="19" t="s">
        <v>301</v>
      </c>
      <c r="M31" s="19" t="s">
        <v>289</v>
      </c>
      <c r="N31" s="157" t="s">
        <v>20</v>
      </c>
      <c r="O31" s="157"/>
      <c r="P31" s="157"/>
      <c r="Q31" s="61" t="s">
        <v>15</v>
      </c>
      <c r="R31" s="61" t="s">
        <v>301</v>
      </c>
      <c r="S31" s="61" t="s">
        <v>289</v>
      </c>
      <c r="T31" s="169" t="s">
        <v>20</v>
      </c>
      <c r="U31" s="169"/>
      <c r="V31" s="169"/>
    </row>
    <row r="32" spans="1:22" ht="144.75" customHeight="1" x14ac:dyDescent="0.3">
      <c r="A32" s="27" t="s">
        <v>293</v>
      </c>
      <c r="B32" s="25"/>
      <c r="C32" s="26"/>
      <c r="D32" s="7"/>
      <c r="E32" s="9">
        <v>1</v>
      </c>
      <c r="F32" s="34" t="s">
        <v>399</v>
      </c>
      <c r="G32" s="9" t="s">
        <v>19</v>
      </c>
      <c r="H32" s="164" t="s">
        <v>400</v>
      </c>
      <c r="I32" s="164"/>
      <c r="J32" s="164"/>
      <c r="K32" s="9">
        <v>20</v>
      </c>
      <c r="L32" s="16" t="s">
        <v>424</v>
      </c>
      <c r="M32" s="9" t="s">
        <v>291</v>
      </c>
      <c r="N32" s="148" t="s">
        <v>425</v>
      </c>
      <c r="O32" s="149"/>
      <c r="P32" s="150"/>
      <c r="Q32" s="33">
        <v>39</v>
      </c>
      <c r="R32" s="16" t="s">
        <v>444</v>
      </c>
      <c r="S32" s="9" t="s">
        <v>291</v>
      </c>
      <c r="T32" s="164" t="s">
        <v>391</v>
      </c>
      <c r="U32" s="164"/>
      <c r="V32" s="164"/>
    </row>
    <row r="33" spans="1:22" ht="129.6" x14ac:dyDescent="0.3">
      <c r="A33" s="19" t="s">
        <v>288</v>
      </c>
      <c r="B33" s="19" t="s">
        <v>20</v>
      </c>
      <c r="C33" s="19" t="s">
        <v>289</v>
      </c>
      <c r="E33" s="9">
        <v>2</v>
      </c>
      <c r="F33" s="59" t="s">
        <v>401</v>
      </c>
      <c r="G33" s="9" t="s">
        <v>19</v>
      </c>
      <c r="H33" s="167" t="s">
        <v>402</v>
      </c>
      <c r="I33" s="167"/>
      <c r="J33" s="167"/>
      <c r="K33" s="9">
        <v>21</v>
      </c>
      <c r="L33" s="16" t="s">
        <v>426</v>
      </c>
      <c r="M33" s="9" t="s">
        <v>291</v>
      </c>
      <c r="N33" s="148" t="s">
        <v>425</v>
      </c>
      <c r="O33" s="149"/>
      <c r="P33" s="150"/>
      <c r="Q33" s="9">
        <v>40</v>
      </c>
      <c r="R33" s="16" t="s">
        <v>445</v>
      </c>
      <c r="S33" s="9" t="s">
        <v>291</v>
      </c>
      <c r="T33" s="164" t="s">
        <v>446</v>
      </c>
      <c r="U33" s="164"/>
      <c r="V33" s="164"/>
    </row>
    <row r="34" spans="1:22" ht="144" x14ac:dyDescent="0.3">
      <c r="A34" s="9" t="s">
        <v>298</v>
      </c>
      <c r="B34" s="34" t="s">
        <v>300</v>
      </c>
      <c r="C34" s="9" t="s">
        <v>299</v>
      </c>
      <c r="E34" s="9">
        <v>3</v>
      </c>
      <c r="F34" s="34" t="s">
        <v>403</v>
      </c>
      <c r="G34" s="9" t="s">
        <v>19</v>
      </c>
      <c r="H34" s="167" t="s">
        <v>404</v>
      </c>
      <c r="I34" s="167"/>
      <c r="J34" s="167"/>
      <c r="K34" s="9">
        <v>22</v>
      </c>
      <c r="L34" s="16" t="s">
        <v>427</v>
      </c>
      <c r="M34" s="9" t="s">
        <v>291</v>
      </c>
      <c r="N34" s="148" t="s">
        <v>425</v>
      </c>
      <c r="O34" s="149"/>
      <c r="P34" s="150"/>
      <c r="Q34" s="65">
        <v>41</v>
      </c>
      <c r="R34" s="16" t="s">
        <v>347</v>
      </c>
      <c r="S34" s="9" t="s">
        <v>291</v>
      </c>
      <c r="T34" s="164" t="s">
        <v>348</v>
      </c>
      <c r="U34" s="164"/>
      <c r="V34" s="164"/>
    </row>
    <row r="35" spans="1:22" ht="72.75" customHeight="1" x14ac:dyDescent="0.3">
      <c r="A35" s="9" t="s">
        <v>296</v>
      </c>
      <c r="B35" s="34" t="s">
        <v>297</v>
      </c>
      <c r="C35" s="9" t="s">
        <v>19</v>
      </c>
      <c r="E35" s="9">
        <v>4</v>
      </c>
      <c r="F35" s="34" t="s">
        <v>405</v>
      </c>
      <c r="G35" s="9" t="s">
        <v>291</v>
      </c>
      <c r="H35" s="148" t="s">
        <v>359</v>
      </c>
      <c r="I35" s="149"/>
      <c r="J35" s="150"/>
      <c r="K35" s="9">
        <v>23</v>
      </c>
      <c r="L35" s="16" t="s">
        <v>428</v>
      </c>
      <c r="M35" s="9" t="s">
        <v>291</v>
      </c>
      <c r="N35" s="148" t="s">
        <v>384</v>
      </c>
      <c r="O35" s="149"/>
      <c r="P35" s="150"/>
    </row>
    <row r="36" spans="1:22" ht="57.6" x14ac:dyDescent="0.3">
      <c r="A36" s="6"/>
      <c r="B36" s="6"/>
      <c r="E36" s="9">
        <v>5</v>
      </c>
      <c r="F36" s="34" t="s">
        <v>406</v>
      </c>
      <c r="G36" s="9" t="s">
        <v>291</v>
      </c>
      <c r="H36" s="148" t="s">
        <v>359</v>
      </c>
      <c r="I36" s="149"/>
      <c r="J36" s="150"/>
      <c r="K36" s="9">
        <v>24</v>
      </c>
      <c r="L36" s="16" t="s">
        <v>429</v>
      </c>
      <c r="M36" s="9" t="s">
        <v>291</v>
      </c>
      <c r="N36" s="148" t="s">
        <v>384</v>
      </c>
      <c r="O36" s="149"/>
      <c r="P36" s="150"/>
    </row>
    <row r="37" spans="1:22" ht="57.6" x14ac:dyDescent="0.3">
      <c r="A37" s="22" t="s">
        <v>304</v>
      </c>
      <c r="B37" s="35"/>
      <c r="C37" s="29"/>
      <c r="E37" s="9">
        <v>6</v>
      </c>
      <c r="F37" s="34" t="s">
        <v>407</v>
      </c>
      <c r="G37" s="9" t="s">
        <v>291</v>
      </c>
      <c r="H37" s="148" t="s">
        <v>359</v>
      </c>
      <c r="I37" s="149"/>
      <c r="J37" s="150"/>
      <c r="K37" s="9">
        <v>25</v>
      </c>
      <c r="L37" s="16" t="s">
        <v>430</v>
      </c>
      <c r="M37" s="9" t="s">
        <v>291</v>
      </c>
      <c r="N37" s="148" t="s">
        <v>384</v>
      </c>
      <c r="O37" s="149"/>
      <c r="P37" s="150"/>
    </row>
    <row r="38" spans="1:22" ht="72" x14ac:dyDescent="0.3">
      <c r="A38" s="11" t="s">
        <v>15</v>
      </c>
      <c r="B38" s="19" t="s">
        <v>301</v>
      </c>
      <c r="C38" s="19" t="s">
        <v>289</v>
      </c>
      <c r="E38" s="9">
        <v>7</v>
      </c>
      <c r="F38" s="34" t="s">
        <v>408</v>
      </c>
      <c r="G38" s="9" t="s">
        <v>291</v>
      </c>
      <c r="H38" s="148" t="s">
        <v>359</v>
      </c>
      <c r="I38" s="149"/>
      <c r="J38" s="150"/>
      <c r="K38" s="9">
        <v>26</v>
      </c>
      <c r="L38" s="16" t="s">
        <v>431</v>
      </c>
      <c r="M38" s="9" t="s">
        <v>291</v>
      </c>
      <c r="N38" s="148" t="s">
        <v>384</v>
      </c>
      <c r="O38" s="149"/>
      <c r="P38" s="150"/>
    </row>
    <row r="39" spans="1:22" ht="72" x14ac:dyDescent="0.3">
      <c r="A39" s="9">
        <v>1</v>
      </c>
      <c r="B39" s="16" t="s">
        <v>312</v>
      </c>
      <c r="C39" s="9" t="s">
        <v>19</v>
      </c>
      <c r="E39" s="9">
        <v>8</v>
      </c>
      <c r="F39" s="34" t="s">
        <v>409</v>
      </c>
      <c r="G39" s="9" t="s">
        <v>291</v>
      </c>
      <c r="H39" s="148" t="s">
        <v>359</v>
      </c>
      <c r="I39" s="149"/>
      <c r="J39" s="150"/>
      <c r="K39" s="9">
        <v>27</v>
      </c>
      <c r="L39" s="16" t="s">
        <v>432</v>
      </c>
      <c r="M39" s="9" t="s">
        <v>291</v>
      </c>
      <c r="N39" s="148" t="s">
        <v>384</v>
      </c>
      <c r="O39" s="149"/>
      <c r="P39" s="150"/>
    </row>
    <row r="40" spans="1:22" ht="57.6" x14ac:dyDescent="0.3">
      <c r="A40" s="33">
        <v>2</v>
      </c>
      <c r="B40" s="46" t="s">
        <v>303</v>
      </c>
      <c r="C40" s="33" t="s">
        <v>291</v>
      </c>
      <c r="E40" s="9">
        <v>9</v>
      </c>
      <c r="F40" s="34" t="s">
        <v>410</v>
      </c>
      <c r="G40" s="9" t="s">
        <v>291</v>
      </c>
      <c r="H40" s="148" t="s">
        <v>359</v>
      </c>
      <c r="I40" s="149"/>
      <c r="J40" s="150"/>
      <c r="K40" s="9">
        <v>28</v>
      </c>
      <c r="L40" s="16" t="s">
        <v>433</v>
      </c>
      <c r="M40" s="9" t="s">
        <v>291</v>
      </c>
      <c r="N40" s="148" t="s">
        <v>384</v>
      </c>
      <c r="O40" s="149"/>
      <c r="P40" s="150"/>
    </row>
    <row r="41" spans="1:22" ht="130.5" customHeight="1" x14ac:dyDescent="0.3">
      <c r="A41" s="9">
        <v>3</v>
      </c>
      <c r="B41" s="16" t="s">
        <v>313</v>
      </c>
      <c r="C41" s="33" t="s">
        <v>291</v>
      </c>
      <c r="E41" s="9">
        <v>10</v>
      </c>
      <c r="F41" s="34" t="s">
        <v>411</v>
      </c>
      <c r="G41" s="9" t="s">
        <v>291</v>
      </c>
      <c r="H41" s="148" t="s">
        <v>354</v>
      </c>
      <c r="I41" s="149"/>
      <c r="J41" s="150"/>
      <c r="K41" s="9">
        <v>29</v>
      </c>
      <c r="L41" s="16" t="s">
        <v>434</v>
      </c>
      <c r="M41" s="9" t="s">
        <v>291</v>
      </c>
      <c r="N41" s="148" t="s">
        <v>384</v>
      </c>
      <c r="O41" s="149"/>
      <c r="P41" s="150"/>
    </row>
    <row r="42" spans="1:22" ht="115.2" x14ac:dyDescent="0.3">
      <c r="A42" s="9">
        <v>4</v>
      </c>
      <c r="B42" s="16" t="s">
        <v>317</v>
      </c>
      <c r="C42" s="33" t="s">
        <v>291</v>
      </c>
      <c r="E42" s="9">
        <v>11</v>
      </c>
      <c r="F42" s="34" t="s">
        <v>412</v>
      </c>
      <c r="G42" s="9" t="s">
        <v>291</v>
      </c>
      <c r="H42" s="148" t="s">
        <v>354</v>
      </c>
      <c r="I42" s="149"/>
      <c r="J42" s="150"/>
      <c r="K42" s="9">
        <v>30</v>
      </c>
      <c r="L42" s="16" t="s">
        <v>435</v>
      </c>
      <c r="M42" s="9" t="s">
        <v>291</v>
      </c>
      <c r="N42" s="148" t="s">
        <v>384</v>
      </c>
      <c r="O42" s="149"/>
      <c r="P42" s="150"/>
    </row>
    <row r="43" spans="1:22" ht="72.75" customHeight="1" x14ac:dyDescent="0.3">
      <c r="A43" s="9">
        <v>5</v>
      </c>
      <c r="B43" s="16" t="s">
        <v>310</v>
      </c>
      <c r="C43" s="33" t="s">
        <v>291</v>
      </c>
      <c r="E43" s="9">
        <v>12</v>
      </c>
      <c r="F43" s="34" t="s">
        <v>413</v>
      </c>
      <c r="G43" s="9" t="s">
        <v>291</v>
      </c>
      <c r="H43" s="148" t="s">
        <v>414</v>
      </c>
      <c r="I43" s="149"/>
      <c r="J43" s="150"/>
      <c r="K43" s="9">
        <v>31</v>
      </c>
      <c r="L43" s="16" t="s">
        <v>436</v>
      </c>
      <c r="M43" s="9" t="s">
        <v>291</v>
      </c>
      <c r="N43" s="148" t="s">
        <v>384</v>
      </c>
      <c r="O43" s="149"/>
      <c r="P43" s="150"/>
    </row>
    <row r="44" spans="1:22" ht="72" x14ac:dyDescent="0.3">
      <c r="A44" s="9">
        <v>6</v>
      </c>
      <c r="B44" s="54" t="s">
        <v>308</v>
      </c>
      <c r="C44" s="9" t="s">
        <v>291</v>
      </c>
      <c r="E44" s="9">
        <v>13</v>
      </c>
      <c r="F44" s="34" t="s">
        <v>415</v>
      </c>
      <c r="G44" s="9" t="s">
        <v>291</v>
      </c>
      <c r="H44" s="148" t="s">
        <v>414</v>
      </c>
      <c r="I44" s="149"/>
      <c r="J44" s="150"/>
      <c r="K44" s="9">
        <v>32</v>
      </c>
      <c r="L44" s="16" t="s">
        <v>437</v>
      </c>
      <c r="M44" s="9" t="s">
        <v>291</v>
      </c>
      <c r="N44" s="148" t="s">
        <v>384</v>
      </c>
      <c r="O44" s="149"/>
      <c r="P44" s="150"/>
    </row>
    <row r="45" spans="1:22" ht="57.6" x14ac:dyDescent="0.3">
      <c r="E45" s="9">
        <v>14</v>
      </c>
      <c r="F45" s="34" t="s">
        <v>416</v>
      </c>
      <c r="G45" s="9" t="s">
        <v>291</v>
      </c>
      <c r="H45" s="148" t="s">
        <v>414</v>
      </c>
      <c r="I45" s="149"/>
      <c r="J45" s="150"/>
      <c r="K45" s="9">
        <v>33</v>
      </c>
      <c r="L45" s="16" t="s">
        <v>438</v>
      </c>
      <c r="M45" s="9" t="s">
        <v>291</v>
      </c>
      <c r="N45" s="148" t="s">
        <v>384</v>
      </c>
      <c r="O45" s="149"/>
      <c r="P45" s="150"/>
    </row>
    <row r="46" spans="1:22" ht="72.75" customHeight="1" x14ac:dyDescent="0.3">
      <c r="C46" s="7"/>
      <c r="E46" s="9">
        <v>15</v>
      </c>
      <c r="F46" s="34" t="s">
        <v>417</v>
      </c>
      <c r="G46" s="9" t="s">
        <v>291</v>
      </c>
      <c r="H46" s="148" t="s">
        <v>418</v>
      </c>
      <c r="I46" s="149"/>
      <c r="J46" s="150"/>
      <c r="K46" s="9">
        <v>34</v>
      </c>
      <c r="L46" s="16" t="s">
        <v>439</v>
      </c>
      <c r="M46" s="9" t="s">
        <v>291</v>
      </c>
      <c r="N46" s="148" t="s">
        <v>384</v>
      </c>
      <c r="O46" s="149"/>
      <c r="P46" s="150"/>
    </row>
    <row r="47" spans="1:22" ht="57.6" x14ac:dyDescent="0.3">
      <c r="C47" s="7"/>
      <c r="E47" s="9">
        <v>16</v>
      </c>
      <c r="F47" s="34" t="s">
        <v>419</v>
      </c>
      <c r="G47" s="9" t="s">
        <v>291</v>
      </c>
      <c r="H47" s="148" t="s">
        <v>418</v>
      </c>
      <c r="I47" s="149"/>
      <c r="J47" s="150"/>
      <c r="K47" s="9">
        <v>35</v>
      </c>
      <c r="L47" s="16" t="s">
        <v>387</v>
      </c>
      <c r="M47" s="9" t="s">
        <v>291</v>
      </c>
      <c r="N47" s="148" t="s">
        <v>384</v>
      </c>
      <c r="O47" s="149"/>
      <c r="P47" s="150"/>
    </row>
    <row r="48" spans="1:22" ht="144" x14ac:dyDescent="0.3">
      <c r="C48" s="7"/>
      <c r="E48" s="9">
        <v>17</v>
      </c>
      <c r="F48" s="34" t="s">
        <v>420</v>
      </c>
      <c r="G48" s="9" t="s">
        <v>291</v>
      </c>
      <c r="H48" s="148" t="s">
        <v>418</v>
      </c>
      <c r="I48" s="149"/>
      <c r="J48" s="150"/>
      <c r="K48" s="9">
        <v>36</v>
      </c>
      <c r="L48" s="16" t="s">
        <v>440</v>
      </c>
      <c r="M48" s="9" t="s">
        <v>291</v>
      </c>
      <c r="N48" s="164" t="s">
        <v>441</v>
      </c>
      <c r="O48" s="164"/>
      <c r="P48" s="164"/>
    </row>
    <row r="49" spans="1:16" ht="72.75" customHeight="1" x14ac:dyDescent="0.3">
      <c r="B49" s="55"/>
      <c r="C49" s="7"/>
      <c r="E49" s="9">
        <v>18</v>
      </c>
      <c r="F49" s="34" t="s">
        <v>421</v>
      </c>
      <c r="G49" s="9" t="s">
        <v>291</v>
      </c>
      <c r="H49" s="148" t="s">
        <v>418</v>
      </c>
      <c r="I49" s="149"/>
      <c r="J49" s="150"/>
      <c r="K49" s="9">
        <v>37</v>
      </c>
      <c r="L49" s="16" t="s">
        <v>442</v>
      </c>
      <c r="M49" s="9" t="s">
        <v>291</v>
      </c>
      <c r="N49" s="148" t="s">
        <v>391</v>
      </c>
      <c r="O49" s="149"/>
      <c r="P49" s="150"/>
    </row>
    <row r="50" spans="1:16" ht="129.6" x14ac:dyDescent="0.3">
      <c r="C50" s="7"/>
      <c r="E50" s="9">
        <v>19</v>
      </c>
      <c r="F50" s="16" t="s">
        <v>422</v>
      </c>
      <c r="G50" s="9" t="s">
        <v>291</v>
      </c>
      <c r="H50" s="167" t="s">
        <v>423</v>
      </c>
      <c r="I50" s="167"/>
      <c r="J50" s="167"/>
      <c r="K50" s="9">
        <v>38</v>
      </c>
      <c r="L50" s="16" t="s">
        <v>443</v>
      </c>
      <c r="M50" s="9" t="s">
        <v>291</v>
      </c>
      <c r="N50" s="148" t="s">
        <v>391</v>
      </c>
      <c r="O50" s="149"/>
      <c r="P50" s="150"/>
    </row>
    <row r="51" spans="1:16" x14ac:dyDescent="0.3">
      <c r="C51" s="7"/>
    </row>
    <row r="52" spans="1:16" x14ac:dyDescent="0.3">
      <c r="C52" s="7"/>
      <c r="D52" s="35" t="s">
        <v>293</v>
      </c>
      <c r="E52" s="29"/>
      <c r="F52" s="42" t="s">
        <v>346</v>
      </c>
      <c r="G52" s="42"/>
      <c r="H52" s="147" t="s">
        <v>304</v>
      </c>
      <c r="I52" s="147"/>
    </row>
    <row r="53" spans="1:16" x14ac:dyDescent="0.3">
      <c r="C53" s="7"/>
      <c r="D53" s="18" t="s">
        <v>18</v>
      </c>
      <c r="E53" s="18" t="s">
        <v>32</v>
      </c>
      <c r="F53" s="18" t="s">
        <v>18</v>
      </c>
      <c r="G53" s="18" t="s">
        <v>32</v>
      </c>
      <c r="H53" s="18" t="s">
        <v>18</v>
      </c>
      <c r="I53" s="18" t="s">
        <v>32</v>
      </c>
    </row>
    <row r="54" spans="1:16" x14ac:dyDescent="0.3">
      <c r="C54" s="7"/>
      <c r="D54" s="3" t="s">
        <v>19</v>
      </c>
      <c r="E54" s="3">
        <f>COUNTIF(C34:C36,"Info")</f>
        <v>1</v>
      </c>
      <c r="F54" s="3" t="s">
        <v>19</v>
      </c>
      <c r="G54" s="3">
        <f>SUM(COUNTIF(G32:G50,"Info"),COUNTIF(M30:M50,"Info"),COUNTIF(S32:S34,"Info"))</f>
        <v>3</v>
      </c>
      <c r="H54" s="7" t="s">
        <v>307</v>
      </c>
      <c r="I54" s="3">
        <f>COUNTIF(C39:C48,"Secure")</f>
        <v>0</v>
      </c>
    </row>
    <row r="55" spans="1:16" x14ac:dyDescent="0.3">
      <c r="C55" s="7"/>
      <c r="D55" s="3" t="s">
        <v>291</v>
      </c>
      <c r="E55" s="3">
        <f>COUNTIF(C34:C36,"Warning")</f>
        <v>0</v>
      </c>
      <c r="F55" s="3" t="s">
        <v>291</v>
      </c>
      <c r="G55" s="3">
        <f>SUM(COUNTIF(G32:G50,"Warning"),COUNTIF(M30:M50,"Warning"),COUNTIF(S32:S34,"Warning"))</f>
        <v>38</v>
      </c>
      <c r="H55" s="3" t="s">
        <v>19</v>
      </c>
      <c r="I55" s="3">
        <f>COUNTIF(C39:C48,"Info")</f>
        <v>1</v>
      </c>
    </row>
    <row r="56" spans="1:16" x14ac:dyDescent="0.3">
      <c r="C56" s="7"/>
      <c r="D56" s="9" t="s">
        <v>299</v>
      </c>
      <c r="E56" s="3">
        <f>COUNTIF(C34:C36,"High")</f>
        <v>1</v>
      </c>
      <c r="F56" s="9" t="s">
        <v>299</v>
      </c>
      <c r="G56" s="3">
        <f>SUM(COUNTIF(G32:G50,"High"),COUNTIF(M30:M50,"High"),COUNTIF(S32:S34,"High"))</f>
        <v>0</v>
      </c>
      <c r="H56" s="3" t="s">
        <v>291</v>
      </c>
      <c r="I56" s="3">
        <f>COUNTIF(C39:C48,"Warning")</f>
        <v>5</v>
      </c>
    </row>
    <row r="57" spans="1:16" x14ac:dyDescent="0.3">
      <c r="C57" s="7"/>
      <c r="D57" s="43" t="s">
        <v>45</v>
      </c>
      <c r="E57" s="9">
        <f>SUM(E54:E56)</f>
        <v>2</v>
      </c>
      <c r="F57" s="43" t="s">
        <v>45</v>
      </c>
      <c r="G57" s="9">
        <f>SUM(G54:G56)</f>
        <v>41</v>
      </c>
      <c r="H57" s="9" t="s">
        <v>299</v>
      </c>
      <c r="I57" s="3">
        <f>COUNTIF(C39:C48,"High")</f>
        <v>0</v>
      </c>
    </row>
    <row r="58" spans="1:16" x14ac:dyDescent="0.3">
      <c r="C58" s="7"/>
      <c r="D58" s="48"/>
      <c r="F58" s="48"/>
      <c r="H58" s="70" t="s">
        <v>45</v>
      </c>
      <c r="I58" s="33">
        <f>SUM(I54:I57)</f>
        <v>6</v>
      </c>
    </row>
    <row r="59" spans="1:16" ht="15.6" x14ac:dyDescent="0.3">
      <c r="A59" s="56" t="s">
        <v>1024</v>
      </c>
      <c r="B59" s="57"/>
      <c r="C59" s="57"/>
      <c r="D59" s="57"/>
      <c r="E59" s="57"/>
      <c r="F59" s="57"/>
      <c r="G59" s="57"/>
      <c r="H59" s="57"/>
      <c r="I59" s="57"/>
      <c r="J59" s="57"/>
      <c r="K59" s="57"/>
      <c r="L59" s="57"/>
      <c r="M59" s="58"/>
    </row>
    <row r="60" spans="1:16" x14ac:dyDescent="0.3">
      <c r="A60" s="19" t="s">
        <v>15</v>
      </c>
      <c r="B60" s="19" t="s">
        <v>1025</v>
      </c>
      <c r="C60" s="157" t="s">
        <v>1026</v>
      </c>
      <c r="D60" s="157"/>
      <c r="E60" s="157" t="s">
        <v>1027</v>
      </c>
      <c r="F60" s="157"/>
      <c r="G60" s="157" t="s">
        <v>1028</v>
      </c>
      <c r="H60" s="157"/>
      <c r="I60" s="19" t="s">
        <v>1029</v>
      </c>
      <c r="J60" s="19" t="s">
        <v>1030</v>
      </c>
      <c r="K60" s="157" t="s">
        <v>1031</v>
      </c>
      <c r="L60" s="157"/>
      <c r="M60" s="19" t="s">
        <v>1032</v>
      </c>
    </row>
    <row r="61" spans="1:16" ht="135.75" customHeight="1" x14ac:dyDescent="0.3">
      <c r="A61" s="9">
        <v>1</v>
      </c>
      <c r="B61" s="9" t="s">
        <v>1033</v>
      </c>
      <c r="C61" s="168" t="s">
        <v>1034</v>
      </c>
      <c r="D61" s="164"/>
      <c r="E61" s="168" t="s">
        <v>1035</v>
      </c>
      <c r="F61" s="164"/>
      <c r="G61" s="168" t="s">
        <v>1036</v>
      </c>
      <c r="H61" s="164"/>
      <c r="I61" s="68" t="s">
        <v>1037</v>
      </c>
      <c r="J61" s="68" t="s">
        <v>1038</v>
      </c>
      <c r="K61" s="168" t="s">
        <v>1039</v>
      </c>
      <c r="L61" s="164"/>
      <c r="M61" s="68" t="s">
        <v>1040</v>
      </c>
    </row>
    <row r="62" spans="1:16" ht="126.75" customHeight="1" x14ac:dyDescent="0.3">
      <c r="A62" s="9">
        <v>2</v>
      </c>
      <c r="B62" s="33" t="s">
        <v>1041</v>
      </c>
      <c r="C62" s="170" t="s">
        <v>1034</v>
      </c>
      <c r="D62" s="171"/>
      <c r="E62" s="170" t="s">
        <v>1035</v>
      </c>
      <c r="F62" s="171"/>
      <c r="G62" s="170" t="s">
        <v>1036</v>
      </c>
      <c r="H62" s="171"/>
      <c r="I62" s="71" t="s">
        <v>1037</v>
      </c>
      <c r="J62" s="71" t="s">
        <v>1038</v>
      </c>
      <c r="K62" s="170" t="s">
        <v>1039</v>
      </c>
      <c r="L62" s="171"/>
      <c r="M62" s="71" t="s">
        <v>1040</v>
      </c>
    </row>
    <row r="63" spans="1:16" ht="132.75" customHeight="1" x14ac:dyDescent="0.3">
      <c r="A63" s="38">
        <v>3</v>
      </c>
      <c r="B63" s="3" t="s">
        <v>1042</v>
      </c>
      <c r="C63" s="170" t="s">
        <v>1034</v>
      </c>
      <c r="D63" s="171"/>
      <c r="E63" s="170" t="s">
        <v>1043</v>
      </c>
      <c r="F63" s="171"/>
      <c r="G63" s="170" t="s">
        <v>1036</v>
      </c>
      <c r="H63" s="171"/>
      <c r="I63" s="71" t="s">
        <v>1037</v>
      </c>
      <c r="J63" s="71" t="s">
        <v>1038</v>
      </c>
      <c r="K63" s="170" t="s">
        <v>1039</v>
      </c>
      <c r="L63" s="171"/>
      <c r="M63" s="72" t="s">
        <v>1044</v>
      </c>
    </row>
    <row r="64" spans="1:16" ht="130.5" customHeight="1" x14ac:dyDescent="0.3">
      <c r="A64" s="9">
        <v>4</v>
      </c>
      <c r="B64" s="7" t="s">
        <v>1045</v>
      </c>
      <c r="C64" s="160" t="s">
        <v>1034</v>
      </c>
      <c r="D64" s="161"/>
      <c r="E64" s="168" t="s">
        <v>1046</v>
      </c>
      <c r="F64" s="164"/>
      <c r="G64" s="160" t="s">
        <v>1036</v>
      </c>
      <c r="H64" s="161"/>
      <c r="I64" s="71" t="s">
        <v>1037</v>
      </c>
      <c r="J64" s="71" t="s">
        <v>1038</v>
      </c>
      <c r="K64" s="160" t="s">
        <v>1047</v>
      </c>
      <c r="L64" s="161"/>
      <c r="M64" s="69" t="s">
        <v>1040</v>
      </c>
    </row>
    <row r="65" spans="1:13" ht="132" customHeight="1" x14ac:dyDescent="0.3">
      <c r="A65" s="9">
        <v>5</v>
      </c>
      <c r="B65" s="9" t="s">
        <v>1048</v>
      </c>
      <c r="C65" s="162" t="s">
        <v>1034</v>
      </c>
      <c r="D65" s="163"/>
      <c r="E65" s="178" t="s">
        <v>1046</v>
      </c>
      <c r="F65" s="163"/>
      <c r="G65" s="178" t="s">
        <v>1036</v>
      </c>
      <c r="H65" s="179"/>
      <c r="I65" s="73" t="s">
        <v>1037</v>
      </c>
      <c r="J65" s="73" t="s">
        <v>1038</v>
      </c>
      <c r="K65" s="180" t="s">
        <v>1049</v>
      </c>
      <c r="L65" s="163"/>
      <c r="M65" s="69" t="s">
        <v>1040</v>
      </c>
    </row>
    <row r="66" spans="1:13" ht="159" customHeight="1" x14ac:dyDescent="0.3">
      <c r="A66" s="9">
        <v>6</v>
      </c>
      <c r="B66" s="1" t="s">
        <v>1050</v>
      </c>
      <c r="C66" s="162" t="s">
        <v>1034</v>
      </c>
      <c r="D66" s="163"/>
      <c r="E66" s="178" t="s">
        <v>1046</v>
      </c>
      <c r="F66" s="163"/>
      <c r="G66" s="178" t="s">
        <v>1036</v>
      </c>
      <c r="H66" s="179"/>
      <c r="I66" s="73" t="s">
        <v>1037</v>
      </c>
      <c r="J66" s="73" t="s">
        <v>1038</v>
      </c>
      <c r="K66" s="170" t="s">
        <v>1039</v>
      </c>
      <c r="L66" s="171"/>
      <c r="M66" s="69" t="s">
        <v>1040</v>
      </c>
    </row>
    <row r="67" spans="1:13" ht="126" customHeight="1" x14ac:dyDescent="0.3">
      <c r="A67" s="9">
        <v>7</v>
      </c>
      <c r="B67" s="9" t="s">
        <v>1051</v>
      </c>
      <c r="C67" s="162" t="s">
        <v>1034</v>
      </c>
      <c r="D67" s="163"/>
      <c r="E67" s="170" t="s">
        <v>1035</v>
      </c>
      <c r="F67" s="171"/>
      <c r="G67" s="178" t="s">
        <v>1036</v>
      </c>
      <c r="H67" s="179"/>
      <c r="I67" s="73" t="s">
        <v>1037</v>
      </c>
      <c r="J67" s="73" t="s">
        <v>1038</v>
      </c>
      <c r="K67" s="170" t="s">
        <v>1039</v>
      </c>
      <c r="L67" s="171"/>
      <c r="M67" s="69" t="s">
        <v>1040</v>
      </c>
    </row>
    <row r="68" spans="1:13" ht="128.25" customHeight="1" x14ac:dyDescent="0.3">
      <c r="A68" s="9">
        <v>8</v>
      </c>
      <c r="B68" s="9" t="s">
        <v>1052</v>
      </c>
      <c r="C68" s="162" t="s">
        <v>1034</v>
      </c>
      <c r="D68" s="163"/>
      <c r="E68" s="178" t="s">
        <v>1046</v>
      </c>
      <c r="F68" s="163"/>
      <c r="G68" s="178" t="s">
        <v>1036</v>
      </c>
      <c r="H68" s="179"/>
      <c r="I68" s="73" t="s">
        <v>1037</v>
      </c>
      <c r="J68" s="73" t="s">
        <v>1038</v>
      </c>
      <c r="K68" s="180" t="s">
        <v>1049</v>
      </c>
      <c r="L68" s="163"/>
      <c r="M68" s="69" t="s">
        <v>1040</v>
      </c>
    </row>
    <row r="69" spans="1:13" ht="126.75" customHeight="1" x14ac:dyDescent="0.3">
      <c r="A69" s="9">
        <v>9</v>
      </c>
      <c r="B69" s="9" t="s">
        <v>1053</v>
      </c>
      <c r="C69" s="162" t="s">
        <v>1034</v>
      </c>
      <c r="D69" s="163"/>
      <c r="E69" s="178" t="s">
        <v>1046</v>
      </c>
      <c r="F69" s="163"/>
      <c r="G69" s="178" t="s">
        <v>1036</v>
      </c>
      <c r="H69" s="179"/>
      <c r="I69" s="73" t="s">
        <v>1037</v>
      </c>
      <c r="J69" s="73" t="s">
        <v>1038</v>
      </c>
      <c r="K69" s="160" t="s">
        <v>1047</v>
      </c>
      <c r="L69" s="161"/>
      <c r="M69" s="69" t="s">
        <v>1040</v>
      </c>
    </row>
    <row r="70" spans="1:13" ht="126.75" customHeight="1" x14ac:dyDescent="0.3">
      <c r="A70" s="9">
        <v>10</v>
      </c>
      <c r="B70" s="9" t="s">
        <v>1033</v>
      </c>
      <c r="C70" s="162" t="s">
        <v>1034</v>
      </c>
      <c r="D70" s="163"/>
      <c r="E70" s="170" t="s">
        <v>1035</v>
      </c>
      <c r="F70" s="171"/>
      <c r="G70" s="178" t="s">
        <v>1036</v>
      </c>
      <c r="H70" s="179"/>
      <c r="I70" s="73" t="s">
        <v>1037</v>
      </c>
      <c r="J70" s="73" t="s">
        <v>1038</v>
      </c>
      <c r="K70" s="170" t="s">
        <v>1039</v>
      </c>
      <c r="L70" s="171"/>
      <c r="M70" s="69" t="s">
        <v>1040</v>
      </c>
    </row>
    <row r="71" spans="1:13" ht="123.75" customHeight="1" x14ac:dyDescent="0.3">
      <c r="A71" s="9">
        <v>11</v>
      </c>
      <c r="B71" s="9" t="s">
        <v>1041</v>
      </c>
      <c r="C71" s="162" t="s">
        <v>1034</v>
      </c>
      <c r="D71" s="163"/>
      <c r="E71" s="170" t="s">
        <v>1035</v>
      </c>
      <c r="F71" s="171"/>
      <c r="G71" s="178" t="s">
        <v>1036</v>
      </c>
      <c r="H71" s="179"/>
      <c r="I71" s="73" t="s">
        <v>1037</v>
      </c>
      <c r="J71" s="73" t="s">
        <v>1038</v>
      </c>
      <c r="K71" s="170" t="s">
        <v>1039</v>
      </c>
      <c r="L71" s="171"/>
      <c r="M71" s="69" t="s">
        <v>1040</v>
      </c>
    </row>
    <row r="72" spans="1:13" ht="127.5" customHeight="1" x14ac:dyDescent="0.3">
      <c r="A72" s="9">
        <v>12</v>
      </c>
      <c r="B72" s="9" t="s">
        <v>1042</v>
      </c>
      <c r="C72" s="162" t="s">
        <v>1034</v>
      </c>
      <c r="D72" s="163"/>
      <c r="E72" s="170" t="s">
        <v>1035</v>
      </c>
      <c r="F72" s="171"/>
      <c r="G72" s="178" t="s">
        <v>1036</v>
      </c>
      <c r="H72" s="179"/>
      <c r="I72" s="73" t="s">
        <v>1037</v>
      </c>
      <c r="J72" s="73" t="s">
        <v>1038</v>
      </c>
      <c r="K72" s="170" t="s">
        <v>1039</v>
      </c>
      <c r="L72" s="171"/>
      <c r="M72" s="69" t="s">
        <v>1040</v>
      </c>
    </row>
    <row r="73" spans="1:13" ht="129.75" customHeight="1" x14ac:dyDescent="0.3">
      <c r="A73" s="9">
        <v>13</v>
      </c>
      <c r="B73" s="9" t="s">
        <v>1045</v>
      </c>
      <c r="C73" s="162" t="s">
        <v>1034</v>
      </c>
      <c r="D73" s="163"/>
      <c r="E73" s="178" t="s">
        <v>1046</v>
      </c>
      <c r="F73" s="163"/>
      <c r="G73" s="178" t="s">
        <v>1036</v>
      </c>
      <c r="H73" s="179"/>
      <c r="I73" s="73" t="s">
        <v>1037</v>
      </c>
      <c r="J73" s="73" t="s">
        <v>1038</v>
      </c>
      <c r="K73" s="160" t="s">
        <v>1047</v>
      </c>
      <c r="L73" s="161"/>
      <c r="M73" s="69" t="s">
        <v>1040</v>
      </c>
    </row>
    <row r="74" spans="1:13" ht="135" customHeight="1" x14ac:dyDescent="0.3">
      <c r="A74" s="9">
        <v>14</v>
      </c>
      <c r="B74" s="9" t="s">
        <v>1048</v>
      </c>
      <c r="C74" s="162" t="s">
        <v>1034</v>
      </c>
      <c r="D74" s="163"/>
      <c r="E74" s="178" t="s">
        <v>1046</v>
      </c>
      <c r="F74" s="163"/>
      <c r="G74" s="178" t="s">
        <v>1036</v>
      </c>
      <c r="H74" s="179"/>
      <c r="I74" s="73" t="s">
        <v>1037</v>
      </c>
      <c r="J74" s="73" t="s">
        <v>1038</v>
      </c>
      <c r="K74" s="180" t="s">
        <v>1049</v>
      </c>
      <c r="L74" s="163"/>
      <c r="M74" s="69" t="s">
        <v>1040</v>
      </c>
    </row>
    <row r="75" spans="1:13" ht="128.25" customHeight="1" x14ac:dyDescent="0.3">
      <c r="A75" s="9">
        <v>15</v>
      </c>
      <c r="B75" s="9" t="s">
        <v>1050</v>
      </c>
      <c r="C75" s="162" t="s">
        <v>1034</v>
      </c>
      <c r="D75" s="163"/>
      <c r="E75" s="178" t="s">
        <v>1046</v>
      </c>
      <c r="F75" s="163"/>
      <c r="G75" s="178" t="s">
        <v>1036</v>
      </c>
      <c r="H75" s="179"/>
      <c r="I75" s="73" t="s">
        <v>1037</v>
      </c>
      <c r="J75" s="73" t="s">
        <v>1038</v>
      </c>
      <c r="K75" s="170" t="s">
        <v>1039</v>
      </c>
      <c r="L75" s="171"/>
      <c r="M75" s="69" t="s">
        <v>1040</v>
      </c>
    </row>
    <row r="76" spans="1:13" ht="129" customHeight="1" x14ac:dyDescent="0.3">
      <c r="A76" s="9">
        <v>16</v>
      </c>
      <c r="B76" s="9" t="s">
        <v>1051</v>
      </c>
      <c r="C76" s="162" t="s">
        <v>1034</v>
      </c>
      <c r="D76" s="163"/>
      <c r="E76" s="170" t="s">
        <v>1035</v>
      </c>
      <c r="F76" s="171"/>
      <c r="G76" s="178" t="s">
        <v>1036</v>
      </c>
      <c r="H76" s="179"/>
      <c r="I76" s="73" t="s">
        <v>1037</v>
      </c>
      <c r="J76" s="73" t="s">
        <v>1038</v>
      </c>
      <c r="K76" s="170" t="s">
        <v>1039</v>
      </c>
      <c r="L76" s="171"/>
      <c r="M76" s="69" t="s">
        <v>1040</v>
      </c>
    </row>
    <row r="77" spans="1:13" ht="118.5" customHeight="1" x14ac:dyDescent="0.3">
      <c r="A77" s="9">
        <v>17</v>
      </c>
      <c r="B77" s="9" t="s">
        <v>1052</v>
      </c>
      <c r="C77" s="162" t="s">
        <v>1034</v>
      </c>
      <c r="D77" s="163"/>
      <c r="E77" s="178" t="s">
        <v>1046</v>
      </c>
      <c r="F77" s="163"/>
      <c r="G77" s="178" t="s">
        <v>1036</v>
      </c>
      <c r="H77" s="179"/>
      <c r="I77" s="73" t="s">
        <v>1037</v>
      </c>
      <c r="J77" s="73" t="s">
        <v>1038</v>
      </c>
      <c r="K77" s="180" t="s">
        <v>1049</v>
      </c>
      <c r="L77" s="163"/>
      <c r="M77" s="69" t="s">
        <v>1040</v>
      </c>
    </row>
    <row r="78" spans="1:13" ht="131.25" customHeight="1" x14ac:dyDescent="0.3">
      <c r="A78" s="9">
        <v>18</v>
      </c>
      <c r="B78" s="9" t="s">
        <v>1053</v>
      </c>
      <c r="C78" s="162" t="s">
        <v>1034</v>
      </c>
      <c r="D78" s="163"/>
      <c r="E78" s="178" t="s">
        <v>1046</v>
      </c>
      <c r="F78" s="163"/>
      <c r="G78" s="178" t="s">
        <v>1036</v>
      </c>
      <c r="H78" s="179"/>
      <c r="I78" s="73" t="s">
        <v>1037</v>
      </c>
      <c r="J78" s="73" t="s">
        <v>1038</v>
      </c>
      <c r="K78" s="160" t="s">
        <v>1047</v>
      </c>
      <c r="L78" s="161"/>
      <c r="M78" s="69" t="s">
        <v>1040</v>
      </c>
    </row>
    <row r="80" spans="1:13" ht="21" x14ac:dyDescent="0.3">
      <c r="A80" s="30" t="s">
        <v>1054</v>
      </c>
      <c r="B80" s="31"/>
      <c r="C80" s="31"/>
      <c r="D80" s="31"/>
      <c r="E80" s="31"/>
      <c r="F80" s="31"/>
      <c r="G80" s="31"/>
      <c r="H80" s="31"/>
      <c r="I80" s="31"/>
      <c r="J80" s="31"/>
      <c r="K80" s="31"/>
      <c r="L80" s="31"/>
    </row>
    <row r="81" spans="1:11" ht="15.6" x14ac:dyDescent="0.3">
      <c r="A81" s="22" t="s">
        <v>1055</v>
      </c>
      <c r="B81" s="23"/>
      <c r="C81" s="23"/>
      <c r="D81" s="24"/>
      <c r="F81" s="17" t="s">
        <v>1056</v>
      </c>
      <c r="H81" s="27" t="s">
        <v>1021</v>
      </c>
      <c r="I81" s="29"/>
      <c r="K81" s="17" t="s">
        <v>1057</v>
      </c>
    </row>
    <row r="82" spans="1:11" ht="28.8" x14ac:dyDescent="0.3">
      <c r="A82" s="62" t="s">
        <v>15</v>
      </c>
      <c r="B82" s="62" t="s">
        <v>1058</v>
      </c>
      <c r="C82" s="166" t="s">
        <v>1059</v>
      </c>
      <c r="D82" s="166"/>
      <c r="F82" s="16" t="s">
        <v>46</v>
      </c>
      <c r="H82" s="65" t="s">
        <v>1060</v>
      </c>
      <c r="I82" s="65" t="b">
        <v>0</v>
      </c>
      <c r="K82" s="53" t="s">
        <v>1061</v>
      </c>
    </row>
    <row r="83" spans="1:11" ht="43.2" x14ac:dyDescent="0.3">
      <c r="A83" s="9">
        <v>1</v>
      </c>
      <c r="B83" s="9" t="s">
        <v>1062</v>
      </c>
      <c r="C83" s="100" t="s">
        <v>1063</v>
      </c>
      <c r="D83" s="33" t="s">
        <v>1064</v>
      </c>
      <c r="F83" s="47" t="s">
        <v>107</v>
      </c>
      <c r="H83" s="33" t="s">
        <v>1065</v>
      </c>
      <c r="I83" s="67" t="b">
        <v>0</v>
      </c>
      <c r="K83" s="47" t="s">
        <v>1066</v>
      </c>
    </row>
    <row r="84" spans="1:11" ht="72" x14ac:dyDescent="0.3">
      <c r="A84" s="151">
        <v>2</v>
      </c>
      <c r="B84" s="158" t="s">
        <v>1067</v>
      </c>
      <c r="C84" s="8" t="s">
        <v>1068</v>
      </c>
      <c r="D84" s="9" t="s">
        <v>1069</v>
      </c>
      <c r="E84" s="40"/>
      <c r="F84" s="16" t="s">
        <v>33</v>
      </c>
      <c r="G84" s="9"/>
      <c r="H84" s="9" t="s">
        <v>1070</v>
      </c>
      <c r="I84" s="9" t="b">
        <v>1</v>
      </c>
      <c r="J84" s="9"/>
      <c r="K84" s="16" t="s">
        <v>1071</v>
      </c>
    </row>
    <row r="85" spans="1:11" ht="28.8" x14ac:dyDescent="0.3">
      <c r="A85" s="152"/>
      <c r="B85" s="159"/>
      <c r="C85" s="8" t="s">
        <v>1063</v>
      </c>
      <c r="D85" s="9" t="s">
        <v>1072</v>
      </c>
      <c r="E85" s="40"/>
      <c r="F85" s="16" t="s">
        <v>110</v>
      </c>
      <c r="G85" s="9"/>
      <c r="H85" s="9" t="s">
        <v>1073</v>
      </c>
      <c r="I85" s="9" t="b">
        <v>0</v>
      </c>
      <c r="J85" s="9"/>
      <c r="K85" s="16" t="s">
        <v>1074</v>
      </c>
    </row>
    <row r="86" spans="1:11" ht="28.8" x14ac:dyDescent="0.3">
      <c r="A86" s="153"/>
      <c r="B86" s="153"/>
      <c r="C86" s="127" t="s">
        <v>1075</v>
      </c>
      <c r="D86" s="65" t="s">
        <v>1076</v>
      </c>
      <c r="F86" s="53" t="s">
        <v>114</v>
      </c>
      <c r="H86" s="65" t="s">
        <v>1077</v>
      </c>
      <c r="I86" s="65" t="s">
        <v>1023</v>
      </c>
      <c r="K86" s="53" t="s">
        <v>1078</v>
      </c>
    </row>
    <row r="87" spans="1:11" ht="28.8" x14ac:dyDescent="0.3">
      <c r="A87" s="151">
        <v>3</v>
      </c>
      <c r="B87" s="151" t="s">
        <v>1079</v>
      </c>
      <c r="C87" s="8" t="s">
        <v>1063</v>
      </c>
      <c r="D87" s="9" t="s">
        <v>1072</v>
      </c>
      <c r="F87" s="16" t="s">
        <v>123</v>
      </c>
      <c r="H87" s="9" t="s">
        <v>1080</v>
      </c>
      <c r="I87" s="9" t="s">
        <v>1081</v>
      </c>
      <c r="K87" s="16" t="s">
        <v>1082</v>
      </c>
    </row>
    <row r="88" spans="1:11" ht="28.8" x14ac:dyDescent="0.3">
      <c r="A88" s="153"/>
      <c r="B88" s="153"/>
      <c r="C88" s="8" t="s">
        <v>1075</v>
      </c>
      <c r="D88" s="9" t="s">
        <v>1076</v>
      </c>
      <c r="F88" s="16" t="s">
        <v>135</v>
      </c>
      <c r="H88" s="9" t="s">
        <v>1083</v>
      </c>
      <c r="I88" s="141" t="s">
        <v>1084</v>
      </c>
      <c r="K88" s="16" t="s">
        <v>1085</v>
      </c>
    </row>
    <row r="89" spans="1:11" x14ac:dyDescent="0.3">
      <c r="A89" s="154">
        <v>4</v>
      </c>
      <c r="B89" s="151" t="s">
        <v>1086</v>
      </c>
      <c r="C89" s="8" t="s">
        <v>1068</v>
      </c>
      <c r="D89" s="9" t="s">
        <v>1087</v>
      </c>
      <c r="F89" s="16" t="s">
        <v>1088</v>
      </c>
      <c r="H89" s="9" t="s">
        <v>1089</v>
      </c>
      <c r="I89" s="141" t="s">
        <v>1090</v>
      </c>
    </row>
    <row r="90" spans="1:11" ht="28.8" x14ac:dyDescent="0.3">
      <c r="A90" s="155"/>
      <c r="B90" s="152"/>
      <c r="C90" s="8" t="s">
        <v>1063</v>
      </c>
      <c r="D90" s="9" t="s">
        <v>1072</v>
      </c>
      <c r="F90" s="47" t="s">
        <v>86</v>
      </c>
      <c r="H90" s="9" t="s">
        <v>1022</v>
      </c>
      <c r="I90" s="9" t="s">
        <v>1023</v>
      </c>
    </row>
    <row r="91" spans="1:11" ht="28.8" x14ac:dyDescent="0.3">
      <c r="A91" s="155"/>
      <c r="B91" s="153"/>
      <c r="C91" s="8" t="s">
        <v>1075</v>
      </c>
      <c r="D91" s="9" t="s">
        <v>1076</v>
      </c>
      <c r="F91" s="16" t="s">
        <v>89</v>
      </c>
      <c r="H91" s="9" t="s">
        <v>1091</v>
      </c>
      <c r="I91" s="142" t="s">
        <v>1092</v>
      </c>
    </row>
    <row r="92" spans="1:11" x14ac:dyDescent="0.3">
      <c r="A92" s="154">
        <v>5</v>
      </c>
      <c r="B92" s="151" t="s">
        <v>1093</v>
      </c>
      <c r="C92" s="8" t="s">
        <v>1068</v>
      </c>
      <c r="D92" s="9" t="s">
        <v>1087</v>
      </c>
      <c r="F92" s="16" t="s">
        <v>38</v>
      </c>
      <c r="H92" s="9" t="s">
        <v>1094</v>
      </c>
      <c r="I92" s="9" t="s">
        <v>1095</v>
      </c>
    </row>
    <row r="93" spans="1:11" ht="28.8" x14ac:dyDescent="0.3">
      <c r="A93" s="155"/>
      <c r="B93" s="152"/>
      <c r="C93" s="8" t="s">
        <v>1063</v>
      </c>
      <c r="D93" s="9" t="s">
        <v>1072</v>
      </c>
      <c r="F93" s="16" t="s">
        <v>147</v>
      </c>
      <c r="H93" s="9" t="s">
        <v>1095</v>
      </c>
      <c r="I93" s="33" t="s">
        <v>1096</v>
      </c>
    </row>
    <row r="94" spans="1:11" ht="28.8" x14ac:dyDescent="0.3">
      <c r="A94" s="155"/>
      <c r="B94" s="153"/>
      <c r="C94" s="8" t="s">
        <v>1075</v>
      </c>
      <c r="D94" s="9" t="s">
        <v>1076</v>
      </c>
      <c r="F94" s="16" t="s">
        <v>95</v>
      </c>
      <c r="H94" s="38" t="s">
        <v>1097</v>
      </c>
      <c r="I94" s="143" t="s">
        <v>1098</v>
      </c>
    </row>
    <row r="95" spans="1:11" ht="28.8" x14ac:dyDescent="0.3">
      <c r="A95" s="151">
        <v>6</v>
      </c>
      <c r="B95" s="151" t="s">
        <v>1099</v>
      </c>
      <c r="C95" s="8" t="s">
        <v>1063</v>
      </c>
      <c r="D95" s="9" t="s">
        <v>1072</v>
      </c>
      <c r="F95" s="16" t="s">
        <v>150</v>
      </c>
      <c r="H95" s="38" t="s">
        <v>1100</v>
      </c>
      <c r="I95" s="9" t="s">
        <v>1101</v>
      </c>
    </row>
    <row r="96" spans="1:11" ht="43.2" x14ac:dyDescent="0.3">
      <c r="A96" s="153"/>
      <c r="B96" s="153"/>
      <c r="C96" s="8" t="s">
        <v>1075</v>
      </c>
      <c r="D96" s="9" t="s">
        <v>1076</v>
      </c>
      <c r="F96" s="16" t="s">
        <v>82</v>
      </c>
      <c r="H96" s="9" t="s">
        <v>1102</v>
      </c>
      <c r="I96" s="65" t="s">
        <v>1103</v>
      </c>
    </row>
    <row r="97" spans="1:12" ht="28.8" x14ac:dyDescent="0.3">
      <c r="A97" s="151">
        <v>7</v>
      </c>
      <c r="B97" s="151" t="s">
        <v>1104</v>
      </c>
      <c r="C97" s="8" t="s">
        <v>1063</v>
      </c>
      <c r="D97" s="9" t="s">
        <v>1072</v>
      </c>
      <c r="F97" s="16" t="s">
        <v>153</v>
      </c>
      <c r="H97" s="9" t="s">
        <v>1105</v>
      </c>
      <c r="I97" s="9" t="s">
        <v>1106</v>
      </c>
    </row>
    <row r="98" spans="1:12" ht="28.8" x14ac:dyDescent="0.3">
      <c r="A98" s="153"/>
      <c r="B98" s="153"/>
      <c r="C98" s="8" t="s">
        <v>1075</v>
      </c>
      <c r="D98" s="9" t="s">
        <v>1076</v>
      </c>
      <c r="F98" s="16" t="s">
        <v>1107</v>
      </c>
      <c r="H98" s="9" t="s">
        <v>1108</v>
      </c>
      <c r="I98" s="9">
        <v>2048</v>
      </c>
    </row>
    <row r="99" spans="1:12" ht="28.8" x14ac:dyDescent="0.3">
      <c r="A99" s="151">
        <v>8</v>
      </c>
      <c r="B99" s="151" t="s">
        <v>1109</v>
      </c>
      <c r="C99" s="8" t="s">
        <v>1063</v>
      </c>
      <c r="D99" s="9" t="s">
        <v>1072</v>
      </c>
      <c r="F99" s="16" t="s">
        <v>100</v>
      </c>
      <c r="H99" s="33" t="s">
        <v>1110</v>
      </c>
      <c r="I99" s="33" t="s">
        <v>1111</v>
      </c>
    </row>
    <row r="100" spans="1:12" ht="28.8" x14ac:dyDescent="0.3">
      <c r="A100" s="153"/>
      <c r="B100" s="153"/>
      <c r="C100" s="8" t="s">
        <v>1075</v>
      </c>
      <c r="D100" s="9" t="s">
        <v>1076</v>
      </c>
      <c r="F100" s="16" t="s">
        <v>41</v>
      </c>
      <c r="H100" s="38" t="s">
        <v>1112</v>
      </c>
      <c r="I100" s="40"/>
    </row>
    <row r="101" spans="1:12" ht="28.8" x14ac:dyDescent="0.3">
      <c r="A101" s="154">
        <v>9</v>
      </c>
      <c r="B101" s="151" t="s">
        <v>1113</v>
      </c>
      <c r="C101" s="8" t="s">
        <v>1068</v>
      </c>
      <c r="D101" s="9" t="s">
        <v>1114</v>
      </c>
      <c r="F101" s="16" t="s">
        <v>159</v>
      </c>
    </row>
    <row r="102" spans="1:12" ht="28.8" x14ac:dyDescent="0.3">
      <c r="A102" s="155"/>
      <c r="B102" s="152"/>
      <c r="C102" s="8" t="s">
        <v>1063</v>
      </c>
      <c r="D102" s="9" t="s">
        <v>1072</v>
      </c>
      <c r="F102" s="16" t="s">
        <v>162</v>
      </c>
    </row>
    <row r="103" spans="1:12" ht="28.8" x14ac:dyDescent="0.3">
      <c r="A103" s="155"/>
      <c r="B103" s="153"/>
      <c r="C103" s="8" t="s">
        <v>1075</v>
      </c>
      <c r="D103" s="9" t="s">
        <v>1076</v>
      </c>
      <c r="F103" s="16" t="s">
        <v>103</v>
      </c>
    </row>
    <row r="104" spans="1:12" ht="28.8" x14ac:dyDescent="0.3">
      <c r="A104" s="151">
        <v>10</v>
      </c>
      <c r="B104" s="151" t="s">
        <v>1115</v>
      </c>
      <c r="C104" s="8" t="s">
        <v>1063</v>
      </c>
      <c r="D104" s="9" t="s">
        <v>1072</v>
      </c>
      <c r="F104" s="46"/>
    </row>
    <row r="105" spans="1:12" ht="28.8" x14ac:dyDescent="0.3">
      <c r="A105" s="153"/>
      <c r="B105" s="153"/>
      <c r="C105" s="8" t="s">
        <v>1075</v>
      </c>
      <c r="D105" s="9" t="s">
        <v>1076</v>
      </c>
      <c r="F105" s="46"/>
    </row>
    <row r="106" spans="1:12" ht="28.8" x14ac:dyDescent="0.3">
      <c r="A106" s="151">
        <v>11</v>
      </c>
      <c r="B106" s="151" t="s">
        <v>1116</v>
      </c>
      <c r="C106" s="8" t="s">
        <v>1063</v>
      </c>
      <c r="D106" s="9" t="s">
        <v>1072</v>
      </c>
      <c r="F106" s="46"/>
    </row>
    <row r="107" spans="1:12" ht="28.8" x14ac:dyDescent="0.3">
      <c r="A107" s="152"/>
      <c r="B107" s="152"/>
      <c r="C107" s="8" t="s">
        <v>1075</v>
      </c>
      <c r="D107" s="9" t="s">
        <v>1076</v>
      </c>
      <c r="F107" s="46"/>
    </row>
    <row r="108" spans="1:12" ht="57.6" x14ac:dyDescent="0.3">
      <c r="A108" s="151">
        <v>12</v>
      </c>
      <c r="B108" s="154" t="s">
        <v>1117</v>
      </c>
      <c r="C108" s="85" t="s">
        <v>1068</v>
      </c>
      <c r="D108" s="9" t="s">
        <v>1118</v>
      </c>
      <c r="F108" s="46"/>
    </row>
    <row r="109" spans="1:12" ht="28.8" x14ac:dyDescent="0.3">
      <c r="A109" s="152"/>
      <c r="B109" s="155"/>
      <c r="C109" s="86" t="s">
        <v>1063</v>
      </c>
      <c r="D109" s="9" t="s">
        <v>1072</v>
      </c>
      <c r="F109" s="46"/>
    </row>
    <row r="110" spans="1:12" ht="28.8" x14ac:dyDescent="0.3">
      <c r="A110" s="153"/>
      <c r="B110" s="156"/>
      <c r="C110" s="8" t="s">
        <v>1075</v>
      </c>
      <c r="D110" s="40" t="s">
        <v>1076</v>
      </c>
      <c r="F110" s="46"/>
    </row>
    <row r="111" spans="1:12" x14ac:dyDescent="0.3">
      <c r="C111" s="7"/>
      <c r="D111" s="7"/>
      <c r="F111" s="46"/>
    </row>
    <row r="112" spans="1:12" ht="15.6" x14ac:dyDescent="0.3">
      <c r="A112" s="27" t="s">
        <v>1119</v>
      </c>
      <c r="B112" s="28"/>
      <c r="C112" s="28"/>
      <c r="D112" s="28"/>
      <c r="E112" s="28"/>
      <c r="F112" s="28"/>
      <c r="G112" s="28"/>
      <c r="H112" s="28"/>
      <c r="I112" s="28"/>
      <c r="J112" s="28"/>
      <c r="K112" s="28"/>
      <c r="L112" s="29"/>
    </row>
    <row r="113" spans="1:12" x14ac:dyDescent="0.3">
      <c r="A113" s="19" t="s">
        <v>1120</v>
      </c>
      <c r="B113" s="19" t="s">
        <v>1121</v>
      </c>
      <c r="C113" s="19" t="s">
        <v>18</v>
      </c>
      <c r="D113" s="19" t="s">
        <v>1120</v>
      </c>
      <c r="E113" s="19" t="s">
        <v>1121</v>
      </c>
      <c r="F113" s="19" t="s">
        <v>18</v>
      </c>
      <c r="G113" s="19" t="s">
        <v>1120</v>
      </c>
      <c r="H113" s="19" t="s">
        <v>1121</v>
      </c>
      <c r="I113" s="19" t="s">
        <v>18</v>
      </c>
      <c r="J113" s="19" t="s">
        <v>1120</v>
      </c>
      <c r="K113" s="19" t="s">
        <v>1121</v>
      </c>
      <c r="L113" s="19" t="s">
        <v>18</v>
      </c>
    </row>
    <row r="114" spans="1:12" ht="86.4" x14ac:dyDescent="0.3">
      <c r="A114" s="9" t="s">
        <v>713</v>
      </c>
      <c r="B114" s="9" t="s">
        <v>733</v>
      </c>
      <c r="C114" s="9" t="s">
        <v>694</v>
      </c>
      <c r="D114" s="9" t="s">
        <v>749</v>
      </c>
      <c r="E114" s="9" t="s">
        <v>728</v>
      </c>
      <c r="F114" s="9" t="s">
        <v>694</v>
      </c>
      <c r="G114" s="9" t="s">
        <v>707</v>
      </c>
      <c r="H114" s="9" t="s">
        <v>728</v>
      </c>
      <c r="I114" s="9" t="s">
        <v>694</v>
      </c>
      <c r="J114" s="45" t="s">
        <v>776</v>
      </c>
      <c r="K114" s="9" t="s">
        <v>777</v>
      </c>
      <c r="L114" s="9" t="s">
        <v>694</v>
      </c>
    </row>
    <row r="115" spans="1:12" ht="115.2" x14ac:dyDescent="0.3">
      <c r="A115" s="9" t="s">
        <v>715</v>
      </c>
      <c r="B115" s="9" t="s">
        <v>714</v>
      </c>
      <c r="C115" s="9" t="s">
        <v>694</v>
      </c>
      <c r="D115" s="9" t="s">
        <v>699</v>
      </c>
      <c r="E115" s="9" t="s">
        <v>748</v>
      </c>
      <c r="F115" s="9" t="s">
        <v>694</v>
      </c>
      <c r="G115" s="9" t="s">
        <v>761</v>
      </c>
      <c r="H115" s="9" t="s">
        <v>762</v>
      </c>
      <c r="I115" s="9" t="s">
        <v>694</v>
      </c>
      <c r="J115" s="45" t="s">
        <v>778</v>
      </c>
      <c r="K115" s="9" t="s">
        <v>779</v>
      </c>
      <c r="L115" s="9" t="s">
        <v>694</v>
      </c>
    </row>
    <row r="116" spans="1:12" ht="115.2" x14ac:dyDescent="0.3">
      <c r="A116" s="9" t="s">
        <v>734</v>
      </c>
      <c r="B116" s="9" t="s">
        <v>735</v>
      </c>
      <c r="C116" s="9" t="s">
        <v>694</v>
      </c>
      <c r="D116" s="9" t="s">
        <v>701</v>
      </c>
      <c r="E116" s="9" t="s">
        <v>750</v>
      </c>
      <c r="F116" s="9" t="s">
        <v>694</v>
      </c>
      <c r="G116" s="9" t="s">
        <v>763</v>
      </c>
      <c r="H116" s="9" t="s">
        <v>764</v>
      </c>
      <c r="I116" s="9" t="s">
        <v>694</v>
      </c>
      <c r="J116" s="45" t="s">
        <v>780</v>
      </c>
      <c r="K116" s="9" t="s">
        <v>781</v>
      </c>
      <c r="L116" s="9" t="s">
        <v>694</v>
      </c>
    </row>
    <row r="117" spans="1:12" ht="115.2" x14ac:dyDescent="0.3">
      <c r="A117" s="9" t="s">
        <v>736</v>
      </c>
      <c r="B117" s="9" t="s">
        <v>737</v>
      </c>
      <c r="C117" s="9" t="s">
        <v>694</v>
      </c>
      <c r="D117" s="9" t="s">
        <v>721</v>
      </c>
      <c r="E117" s="9" t="s">
        <v>751</v>
      </c>
      <c r="F117" s="9" t="s">
        <v>694</v>
      </c>
      <c r="G117" s="9" t="s">
        <v>765</v>
      </c>
      <c r="H117" s="9" t="s">
        <v>766</v>
      </c>
      <c r="I117" s="9" t="s">
        <v>694</v>
      </c>
    </row>
    <row r="118" spans="1:12" ht="115.2" x14ac:dyDescent="0.3">
      <c r="A118" s="9" t="s">
        <v>738</v>
      </c>
      <c r="B118" s="9" t="s">
        <v>739</v>
      </c>
      <c r="C118" s="9" t="s">
        <v>694</v>
      </c>
      <c r="D118" s="9" t="s">
        <v>752</v>
      </c>
      <c r="E118" s="9" t="s">
        <v>753</v>
      </c>
      <c r="F118" s="9" t="s">
        <v>694</v>
      </c>
      <c r="G118" s="1" t="s">
        <v>767</v>
      </c>
      <c r="H118" s="9" t="s">
        <v>768</v>
      </c>
      <c r="I118" s="9" t="s">
        <v>694</v>
      </c>
    </row>
    <row r="119" spans="1:12" ht="115.2" x14ac:dyDescent="0.3">
      <c r="A119" s="9" t="s">
        <v>719</v>
      </c>
      <c r="B119" s="9" t="s">
        <v>740</v>
      </c>
      <c r="C119" s="9" t="s">
        <v>694</v>
      </c>
      <c r="D119" s="9" t="s">
        <v>754</v>
      </c>
      <c r="E119" s="9" t="s">
        <v>755</v>
      </c>
      <c r="F119" s="9" t="s">
        <v>694</v>
      </c>
      <c r="G119" s="66" t="s">
        <v>769</v>
      </c>
      <c r="H119" s="9" t="s">
        <v>770</v>
      </c>
      <c r="I119" s="9" t="s">
        <v>694</v>
      </c>
    </row>
    <row r="120" spans="1:12" ht="100.8" x14ac:dyDescent="0.3">
      <c r="A120" s="9" t="s">
        <v>741</v>
      </c>
      <c r="B120" s="9" t="s">
        <v>742</v>
      </c>
      <c r="C120" s="9" t="s">
        <v>694</v>
      </c>
      <c r="D120" s="9" t="s">
        <v>725</v>
      </c>
      <c r="E120" s="9" t="s">
        <v>756</v>
      </c>
      <c r="F120" s="9" t="s">
        <v>694</v>
      </c>
      <c r="G120" s="45" t="s">
        <v>771</v>
      </c>
      <c r="H120" s="9" t="s">
        <v>772</v>
      </c>
      <c r="I120" s="9" t="s">
        <v>694</v>
      </c>
    </row>
    <row r="121" spans="1:12" ht="100.8" x14ac:dyDescent="0.3">
      <c r="A121" s="9" t="s">
        <v>743</v>
      </c>
      <c r="B121" s="9" t="s">
        <v>744</v>
      </c>
      <c r="C121" s="9" t="s">
        <v>694</v>
      </c>
      <c r="D121" s="9" t="s">
        <v>731</v>
      </c>
      <c r="E121" s="9" t="s">
        <v>757</v>
      </c>
      <c r="F121" s="9" t="s">
        <v>694</v>
      </c>
      <c r="G121" s="1" t="s">
        <v>773</v>
      </c>
      <c r="H121" s="9" t="s">
        <v>774</v>
      </c>
      <c r="I121" s="9" t="s">
        <v>694</v>
      </c>
    </row>
    <row r="122" spans="1:12" ht="100.8" x14ac:dyDescent="0.3">
      <c r="A122" s="9" t="s">
        <v>745</v>
      </c>
      <c r="B122" s="9" t="s">
        <v>746</v>
      </c>
      <c r="C122" s="9" t="s">
        <v>694</v>
      </c>
      <c r="D122" s="9" t="s">
        <v>705</v>
      </c>
      <c r="E122" s="9" t="s">
        <v>758</v>
      </c>
      <c r="F122" s="9" t="s">
        <v>694</v>
      </c>
      <c r="G122" s="45" t="s">
        <v>775</v>
      </c>
      <c r="H122" s="7" t="s">
        <v>746</v>
      </c>
      <c r="I122" s="9" t="s">
        <v>694</v>
      </c>
    </row>
    <row r="123" spans="1:12" ht="115.2" x14ac:dyDescent="0.3">
      <c r="A123" s="9" t="s">
        <v>747</v>
      </c>
      <c r="B123" s="9" t="s">
        <v>748</v>
      </c>
      <c r="C123" s="9" t="s">
        <v>694</v>
      </c>
      <c r="D123" s="9" t="s">
        <v>759</v>
      </c>
      <c r="E123" s="9" t="s">
        <v>760</v>
      </c>
      <c r="F123" s="9" t="s">
        <v>694</v>
      </c>
      <c r="G123" s="45" t="s">
        <v>709</v>
      </c>
      <c r="H123" s="9" t="s">
        <v>710</v>
      </c>
      <c r="I123" s="9" t="s">
        <v>694</v>
      </c>
    </row>
    <row r="124" spans="1:12" x14ac:dyDescent="0.3">
      <c r="C124" s="7"/>
      <c r="D124" s="7"/>
    </row>
    <row r="125" spans="1:12" s="136" customFormat="1" ht="31.5" customHeight="1" x14ac:dyDescent="0.3">
      <c r="A125" s="137" t="s">
        <v>1122</v>
      </c>
    </row>
    <row r="126" spans="1:12" x14ac:dyDescent="0.3">
      <c r="C126" s="7"/>
      <c r="D126" s="7"/>
    </row>
    <row r="127" spans="1:12" ht="141" customHeight="1" x14ac:dyDescent="0.3">
      <c r="A127" s="11" t="s">
        <v>1123</v>
      </c>
      <c r="B127" s="68" t="s">
        <v>1124</v>
      </c>
      <c r="C127" s="7"/>
      <c r="D127" s="7"/>
    </row>
    <row r="128" spans="1:12" ht="316.8" x14ac:dyDescent="0.3">
      <c r="A128" s="11" t="s">
        <v>1125</v>
      </c>
      <c r="B128" s="16" t="s">
        <v>1126</v>
      </c>
      <c r="C128" s="7"/>
      <c r="D128" s="7"/>
    </row>
    <row r="129" spans="1:5" ht="409.6" x14ac:dyDescent="0.3">
      <c r="A129" s="11" t="s">
        <v>1127</v>
      </c>
      <c r="B129" s="16" t="s">
        <v>1128</v>
      </c>
      <c r="C129" s="7"/>
      <c r="D129" s="7"/>
    </row>
    <row r="130" spans="1:5" x14ac:dyDescent="0.3">
      <c r="C130" s="7"/>
      <c r="D130" s="7"/>
    </row>
    <row r="131" spans="1:5" x14ac:dyDescent="0.3">
      <c r="C131" s="7"/>
      <c r="D131" s="7"/>
    </row>
    <row r="132" spans="1:5" x14ac:dyDescent="0.3">
      <c r="C132" s="7"/>
      <c r="D132" s="7"/>
    </row>
    <row r="133" spans="1:5" x14ac:dyDescent="0.3">
      <c r="C133" s="7"/>
      <c r="D133" s="7"/>
    </row>
    <row r="134" spans="1:5" x14ac:dyDescent="0.3">
      <c r="C134" s="7"/>
      <c r="D134" s="7"/>
    </row>
    <row r="135" spans="1:5" x14ac:dyDescent="0.3">
      <c r="C135" s="7"/>
      <c r="D135" s="7"/>
    </row>
    <row r="136" spans="1:5" x14ac:dyDescent="0.3">
      <c r="C136" s="7"/>
      <c r="D136" s="7"/>
    </row>
    <row r="137" spans="1:5" x14ac:dyDescent="0.3">
      <c r="C137" s="7"/>
    </row>
    <row r="138" spans="1:5" x14ac:dyDescent="0.3">
      <c r="C138" s="7"/>
    </row>
    <row r="139" spans="1:5" x14ac:dyDescent="0.3">
      <c r="C139" s="7"/>
    </row>
    <row r="140" spans="1:5" x14ac:dyDescent="0.3">
      <c r="C140" s="7"/>
    </row>
    <row r="141" spans="1:5" x14ac:dyDescent="0.3">
      <c r="C141" s="7"/>
    </row>
    <row r="142" spans="1:5" x14ac:dyDescent="0.3">
      <c r="C142" s="7"/>
      <c r="D142" s="7"/>
      <c r="E142" s="6"/>
    </row>
    <row r="143" spans="1:5" x14ac:dyDescent="0.3">
      <c r="C143" s="7"/>
    </row>
    <row r="144" spans="1:5" x14ac:dyDescent="0.3">
      <c r="C144" s="7"/>
    </row>
    <row r="145" spans="1:3" x14ac:dyDescent="0.3">
      <c r="C145" s="7"/>
    </row>
    <row r="146" spans="1:3" x14ac:dyDescent="0.3">
      <c r="C146" s="7"/>
    </row>
    <row r="147" spans="1:3" x14ac:dyDescent="0.3">
      <c r="A147" s="6"/>
      <c r="B147" s="6"/>
    </row>
    <row r="148" spans="1:3" x14ac:dyDescent="0.3">
      <c r="A148" s="6"/>
      <c r="B148" s="6"/>
    </row>
    <row r="149" spans="1:3" x14ac:dyDescent="0.3">
      <c r="A149" s="6"/>
      <c r="B149" s="6"/>
    </row>
    <row r="150" spans="1:3" x14ac:dyDescent="0.3">
      <c r="A150" s="6"/>
      <c r="B150" s="6"/>
    </row>
    <row r="151" spans="1:3" x14ac:dyDescent="0.3">
      <c r="A151" s="6"/>
      <c r="B151" s="6"/>
    </row>
  </sheetData>
  <sortState xmlns:xlrd2="http://schemas.microsoft.com/office/spreadsheetml/2017/richdata2" ref="F82:F103">
    <sortCondition ref="F82:F103"/>
  </sortState>
  <mergeCells count="157">
    <mergeCell ref="C78:D78"/>
    <mergeCell ref="E78:F78"/>
    <mergeCell ref="G78:H78"/>
    <mergeCell ref="K78:L78"/>
    <mergeCell ref="K63:L63"/>
    <mergeCell ref="G63:H63"/>
    <mergeCell ref="E63:F63"/>
    <mergeCell ref="C63:D63"/>
    <mergeCell ref="C76:D76"/>
    <mergeCell ref="E76:F76"/>
    <mergeCell ref="G76:H76"/>
    <mergeCell ref="K76:L76"/>
    <mergeCell ref="C77:D77"/>
    <mergeCell ref="E77:F77"/>
    <mergeCell ref="G77:H77"/>
    <mergeCell ref="K77:L77"/>
    <mergeCell ref="C74:D74"/>
    <mergeCell ref="E74:F74"/>
    <mergeCell ref="G74:H74"/>
    <mergeCell ref="K74:L74"/>
    <mergeCell ref="C75:D75"/>
    <mergeCell ref="E75:F75"/>
    <mergeCell ref="G75:H75"/>
    <mergeCell ref="K75:L75"/>
    <mergeCell ref="C72:D72"/>
    <mergeCell ref="E72:F72"/>
    <mergeCell ref="G72:H72"/>
    <mergeCell ref="K72:L72"/>
    <mergeCell ref="C73:D73"/>
    <mergeCell ref="E73:F73"/>
    <mergeCell ref="G73:H73"/>
    <mergeCell ref="K73:L73"/>
    <mergeCell ref="C70:D70"/>
    <mergeCell ref="E70:F70"/>
    <mergeCell ref="G70:H70"/>
    <mergeCell ref="K70:L70"/>
    <mergeCell ref="C71:D71"/>
    <mergeCell ref="E71:F71"/>
    <mergeCell ref="G71:H71"/>
    <mergeCell ref="K71:L71"/>
    <mergeCell ref="C68:D68"/>
    <mergeCell ref="E68:F68"/>
    <mergeCell ref="G68:H68"/>
    <mergeCell ref="K68:L68"/>
    <mergeCell ref="K61:L61"/>
    <mergeCell ref="E69:F69"/>
    <mergeCell ref="G69:H69"/>
    <mergeCell ref="K69:L69"/>
    <mergeCell ref="C66:D66"/>
    <mergeCell ref="E66:F66"/>
    <mergeCell ref="G66:H66"/>
    <mergeCell ref="K66:L66"/>
    <mergeCell ref="C67:D67"/>
    <mergeCell ref="E67:F67"/>
    <mergeCell ref="G67:H67"/>
    <mergeCell ref="K67:L67"/>
    <mergeCell ref="H46:J46"/>
    <mergeCell ref="H47:J47"/>
    <mergeCell ref="H48:J48"/>
    <mergeCell ref="E64:F64"/>
    <mergeCell ref="G64:H64"/>
    <mergeCell ref="K64:L64"/>
    <mergeCell ref="C65:D65"/>
    <mergeCell ref="E65:F65"/>
    <mergeCell ref="G65:H65"/>
    <mergeCell ref="K65:L65"/>
    <mergeCell ref="G61:H61"/>
    <mergeCell ref="R19:S19"/>
    <mergeCell ref="B31:C31"/>
    <mergeCell ref="H31:J31"/>
    <mergeCell ref="N31:P31"/>
    <mergeCell ref="O19:P19"/>
    <mergeCell ref="H35:J35"/>
    <mergeCell ref="H36:J36"/>
    <mergeCell ref="H37:J37"/>
    <mergeCell ref="H38:J38"/>
    <mergeCell ref="O18:P18"/>
    <mergeCell ref="H33:J33"/>
    <mergeCell ref="C2:C13"/>
    <mergeCell ref="D2:D13"/>
    <mergeCell ref="C15:C23"/>
    <mergeCell ref="D15:D23"/>
    <mergeCell ref="F18:G18"/>
    <mergeCell ref="I19:J19"/>
    <mergeCell ref="H32:J32"/>
    <mergeCell ref="T34:V34"/>
    <mergeCell ref="O20:P20"/>
    <mergeCell ref="O21:P21"/>
    <mergeCell ref="O22:P22"/>
    <mergeCell ref="T32:V32"/>
    <mergeCell ref="A89:A91"/>
    <mergeCell ref="C82:D82"/>
    <mergeCell ref="H34:J34"/>
    <mergeCell ref="H52:I52"/>
    <mergeCell ref="H50:J50"/>
    <mergeCell ref="N48:P48"/>
    <mergeCell ref="C61:D61"/>
    <mergeCell ref="E61:F61"/>
    <mergeCell ref="E60:F60"/>
    <mergeCell ref="T31:V31"/>
    <mergeCell ref="T33:V33"/>
    <mergeCell ref="G60:H60"/>
    <mergeCell ref="K60:L60"/>
    <mergeCell ref="E62:F62"/>
    <mergeCell ref="C62:D62"/>
    <mergeCell ref="G62:H62"/>
    <mergeCell ref="K62:L62"/>
    <mergeCell ref="H39:J39"/>
    <mergeCell ref="H40:J40"/>
    <mergeCell ref="A108:A110"/>
    <mergeCell ref="B108:B110"/>
    <mergeCell ref="A99:A100"/>
    <mergeCell ref="B99:B100"/>
    <mergeCell ref="A101:A103"/>
    <mergeCell ref="B101:B103"/>
    <mergeCell ref="A104:A105"/>
    <mergeCell ref="B104:B105"/>
    <mergeCell ref="C60:D60"/>
    <mergeCell ref="A106:A107"/>
    <mergeCell ref="B106:B107"/>
    <mergeCell ref="A92:A94"/>
    <mergeCell ref="B92:B94"/>
    <mergeCell ref="A95:A96"/>
    <mergeCell ref="B95:B96"/>
    <mergeCell ref="A97:A98"/>
    <mergeCell ref="B97:B98"/>
    <mergeCell ref="B84:B86"/>
    <mergeCell ref="A84:A86"/>
    <mergeCell ref="B87:B88"/>
    <mergeCell ref="A87:A88"/>
    <mergeCell ref="B89:B91"/>
    <mergeCell ref="C64:D64"/>
    <mergeCell ref="C69:D69"/>
    <mergeCell ref="N50:P50"/>
    <mergeCell ref="H49:J49"/>
    <mergeCell ref="N32:P32"/>
    <mergeCell ref="N33:P33"/>
    <mergeCell ref="N34:P34"/>
    <mergeCell ref="N35:P35"/>
    <mergeCell ref="N36:P36"/>
    <mergeCell ref="N37:P37"/>
    <mergeCell ref="N38:P38"/>
    <mergeCell ref="N39:P39"/>
    <mergeCell ref="N40:P40"/>
    <mergeCell ref="N41:P41"/>
    <mergeCell ref="N42:P42"/>
    <mergeCell ref="N43:P43"/>
    <mergeCell ref="N44:P44"/>
    <mergeCell ref="N45:P45"/>
    <mergeCell ref="N46:P46"/>
    <mergeCell ref="N47:P47"/>
    <mergeCell ref="N49:P49"/>
    <mergeCell ref="H41:J41"/>
    <mergeCell ref="H42:J42"/>
    <mergeCell ref="H43:J43"/>
    <mergeCell ref="H44:J44"/>
    <mergeCell ref="H45:J45"/>
  </mergeCells>
  <conditionalFormatting sqref="C34:C35">
    <cfRule type="cellIs" dxfId="419" priority="90" operator="equal">
      <formula>"High"</formula>
    </cfRule>
    <cfRule type="cellIs" dxfId="418" priority="91" operator="equal">
      <formula>"Warning"</formula>
    </cfRule>
    <cfRule type="cellIs" dxfId="417" priority="92" operator="equal">
      <formula>"Info"</formula>
    </cfRule>
  </conditionalFormatting>
  <conditionalFormatting sqref="C39:C44">
    <cfRule type="cellIs" dxfId="416" priority="112" operator="equal">
      <formula>"Info"</formula>
    </cfRule>
    <cfRule type="cellIs" dxfId="415" priority="111" operator="equal">
      <formula>"Secure"</formula>
    </cfRule>
    <cfRule type="cellIs" dxfId="414" priority="110" operator="equal">
      <formula>"Warning"</formula>
    </cfRule>
    <cfRule type="cellIs" dxfId="413" priority="109" operator="equal">
      <formula>"High"</formula>
    </cfRule>
  </conditionalFormatting>
  <conditionalFormatting sqref="D54">
    <cfRule type="cellIs" dxfId="412" priority="126" operator="equal">
      <formula>"Info"</formula>
    </cfRule>
  </conditionalFormatting>
  <conditionalFormatting sqref="D55">
    <cfRule type="cellIs" dxfId="411" priority="125" operator="equal">
      <formula>"Warning"</formula>
    </cfRule>
  </conditionalFormatting>
  <conditionalFormatting sqref="D56">
    <cfRule type="cellIs" dxfId="410" priority="124" operator="equal">
      <formula>"High"</formula>
    </cfRule>
  </conditionalFormatting>
  <conditionalFormatting sqref="F20">
    <cfRule type="cellIs" dxfId="409" priority="100" operator="equal">
      <formula>"Signature"</formula>
    </cfRule>
  </conditionalFormatting>
  <conditionalFormatting sqref="F21">
    <cfRule type="cellIs" dxfId="408" priority="101" operator="equal">
      <formula>"Normal"</formula>
    </cfRule>
  </conditionalFormatting>
  <conditionalFormatting sqref="F22">
    <cfRule type="cellIs" dxfId="407" priority="99" operator="equal">
      <formula>"Dangerous"</formula>
    </cfRule>
  </conditionalFormatting>
  <conditionalFormatting sqref="F23">
    <cfRule type="cellIs" dxfId="406" priority="123" operator="equal">
      <formula>"Unknown"</formula>
    </cfRule>
  </conditionalFormatting>
  <conditionalFormatting sqref="F54">
    <cfRule type="cellIs" dxfId="405" priority="122" operator="equal">
      <formula>"Info"</formula>
    </cfRule>
  </conditionalFormatting>
  <conditionalFormatting sqref="F55">
    <cfRule type="cellIs" dxfId="404" priority="121" operator="equal">
      <formula>"Warning"</formula>
    </cfRule>
  </conditionalFormatting>
  <conditionalFormatting sqref="F56">
    <cfRule type="cellIs" dxfId="403" priority="120" operator="equal">
      <formula>"High"</formula>
    </cfRule>
  </conditionalFormatting>
  <conditionalFormatting sqref="G3:G16">
    <cfRule type="cellIs" dxfId="402" priority="71" operator="equal">
      <formula>"Normal"</formula>
    </cfRule>
    <cfRule type="cellIs" dxfId="401" priority="72" operator="equal">
      <formula>"Dangerous"</formula>
    </cfRule>
  </conditionalFormatting>
  <conditionalFormatting sqref="G11">
    <cfRule type="cellIs" dxfId="400" priority="77" operator="equal">
      <formula>"Unknown"</formula>
    </cfRule>
  </conditionalFormatting>
  <conditionalFormatting sqref="G32:G50">
    <cfRule type="cellIs" dxfId="399" priority="98" operator="equal">
      <formula>"Info"</formula>
    </cfRule>
    <cfRule type="cellIs" dxfId="398" priority="114" operator="equal">
      <formula>"High"</formula>
    </cfRule>
    <cfRule type="cellIs" dxfId="397" priority="115" operator="equal">
      <formula>"Warning"</formula>
    </cfRule>
    <cfRule type="cellIs" dxfId="396" priority="116" operator="equal">
      <formula>"Normal"</formula>
    </cfRule>
  </conditionalFormatting>
  <conditionalFormatting sqref="H54">
    <cfRule type="cellIs" dxfId="395" priority="113" operator="equal">
      <formula>"Secure"</formula>
    </cfRule>
  </conditionalFormatting>
  <conditionalFormatting sqref="H55">
    <cfRule type="cellIs" dxfId="394" priority="119" operator="equal">
      <formula>"Info"</formula>
    </cfRule>
  </conditionalFormatting>
  <conditionalFormatting sqref="H56">
    <cfRule type="cellIs" dxfId="393" priority="118" operator="equal">
      <formula>"Warning"</formula>
    </cfRule>
  </conditionalFormatting>
  <conditionalFormatting sqref="H57:H58">
    <cfRule type="cellIs" dxfId="392" priority="117" operator="equal">
      <formula>"High"</formula>
    </cfRule>
  </conditionalFormatting>
  <conditionalFormatting sqref="I60">
    <cfRule type="cellIs" dxfId="391" priority="4" operator="equal">
      <formula>"Normal"</formula>
    </cfRule>
    <cfRule type="cellIs" dxfId="390" priority="3" operator="equal">
      <formula>"Warning"</formula>
    </cfRule>
    <cfRule type="cellIs" dxfId="389" priority="2" operator="equal">
      <formula>"High"</formula>
    </cfRule>
    <cfRule type="cellIs" dxfId="388" priority="1" operator="equal">
      <formula>"Info"</formula>
    </cfRule>
  </conditionalFormatting>
  <conditionalFormatting sqref="K3:K4">
    <cfRule type="cellIs" dxfId="387" priority="102" operator="equal">
      <formula>"Signature"</formula>
    </cfRule>
    <cfRule type="cellIs" dxfId="386" priority="103" operator="equal">
      <formula>"Unknown"</formula>
    </cfRule>
  </conditionalFormatting>
  <conditionalFormatting sqref="K3:K16">
    <cfRule type="cellIs" dxfId="385" priority="43" operator="equal">
      <formula>"Normal"</formula>
    </cfRule>
    <cfRule type="cellIs" dxfId="384" priority="44" operator="equal">
      <formula>"Dangerous"</formula>
    </cfRule>
  </conditionalFormatting>
  <conditionalFormatting sqref="K16">
    <cfRule type="cellIs" dxfId="383" priority="42" operator="equal">
      <formula>"Unknown"</formula>
    </cfRule>
    <cfRule type="cellIs" dxfId="382" priority="41" operator="equal">
      <formula>"Signature"</formula>
    </cfRule>
  </conditionalFormatting>
  <conditionalFormatting sqref="K32:K50">
    <cfRule type="cellIs" dxfId="381" priority="13" operator="equal">
      <formula>"Info"</formula>
    </cfRule>
    <cfRule type="cellIs" dxfId="380" priority="14" operator="equal">
      <formula>"High"</formula>
    </cfRule>
    <cfRule type="cellIs" dxfId="379" priority="16" operator="equal">
      <formula>"Normal"</formula>
    </cfRule>
    <cfRule type="cellIs" dxfId="378" priority="15" operator="equal">
      <formula>"Warning"</formula>
    </cfRule>
  </conditionalFormatting>
  <conditionalFormatting sqref="L114:L116 C114:C123 F114:F123 I114:I123">
    <cfRule type="cellIs" dxfId="377" priority="108" operator="equal">
      <formula>"OK"</formula>
    </cfRule>
  </conditionalFormatting>
  <conditionalFormatting sqref="M31:M50">
    <cfRule type="cellIs" dxfId="376" priority="9" operator="equal">
      <formula>"Info"</formula>
    </cfRule>
    <cfRule type="cellIs" dxfId="375" priority="10" operator="equal">
      <formula>"High"</formula>
    </cfRule>
    <cfRule type="cellIs" dxfId="374" priority="11" operator="equal">
      <formula>"Warning"</formula>
    </cfRule>
    <cfRule type="cellIs" dxfId="373" priority="12" operator="equal">
      <formula>"Normal"</formula>
    </cfRule>
  </conditionalFormatting>
  <conditionalFormatting sqref="N20:N22">
    <cfRule type="cellIs" dxfId="372" priority="18" operator="equal">
      <formula>"High"</formula>
    </cfRule>
    <cfRule type="cellIs" dxfId="371" priority="17" operator="equal">
      <formula>"Warning"</formula>
    </cfRule>
  </conditionalFormatting>
  <conditionalFormatting sqref="O3:O5">
    <cfRule type="cellIs" dxfId="370" priority="33" operator="equal">
      <formula>"Signature"</formula>
    </cfRule>
  </conditionalFormatting>
  <conditionalFormatting sqref="O3:O16">
    <cfRule type="cellIs" dxfId="369" priority="23" operator="equal">
      <formula>"Unknown"</formula>
    </cfRule>
    <cfRule type="cellIs" dxfId="368" priority="24" operator="equal">
      <formula>"Normal"</formula>
    </cfRule>
    <cfRule type="cellIs" dxfId="367" priority="25" operator="equal">
      <formula>"Dangerous"</formula>
    </cfRule>
  </conditionalFormatting>
  <conditionalFormatting sqref="O12">
    <cfRule type="cellIs" dxfId="366" priority="26" operator="equal">
      <formula>"Signature"</formula>
    </cfRule>
  </conditionalFormatting>
  <conditionalFormatting sqref="O15:O16">
    <cfRule type="cellIs" dxfId="365" priority="67" operator="equal">
      <formula>"Signature"</formula>
    </cfRule>
  </conditionalFormatting>
  <conditionalFormatting sqref="R21">
    <cfRule type="cellIs" dxfId="364" priority="21" operator="equal">
      <formula>"Warning"</formula>
    </cfRule>
  </conditionalFormatting>
  <conditionalFormatting sqref="R22">
    <cfRule type="cellIs" dxfId="363" priority="19" operator="equal">
      <formula>"High"</formula>
    </cfRule>
  </conditionalFormatting>
  <conditionalFormatting sqref="S32:S34">
    <cfRule type="cellIs" dxfId="362" priority="6" operator="equal">
      <formula>"High"</formula>
    </cfRule>
    <cfRule type="cellIs" dxfId="361" priority="7" operator="equal">
      <formula>"Warning"</formula>
    </cfRule>
    <cfRule type="cellIs" dxfId="360" priority="8" operator="equal">
      <formula>"Normal"</formula>
    </cfRule>
    <cfRule type="cellIs" dxfId="359" priority="5" operator="equal">
      <formula>"Info"</formula>
    </cfRule>
  </conditionalFormatting>
  <hyperlinks>
    <hyperlink ref="B20" r:id="rId1" xr:uid="{59CADC23-8124-4612-955C-BA7A7BCD298A}"/>
    <hyperlink ref="B21" r:id="rId2" xr:uid="{96DFE293-E353-46B3-BF79-8CA9E91DB9FD}"/>
    <hyperlink ref="G119" r:id="rId3" xr:uid="{2F3A0D01-DCB9-416A-BF57-279235035C09}"/>
    <hyperlink ref="G120" r:id="rId4" xr:uid="{1100D87E-09AA-4D88-A9CE-1B441FB8CD9B}"/>
    <hyperlink ref="G122" r:id="rId5" xr:uid="{148ABF13-2CB1-490C-B575-32403D9C3795}"/>
    <hyperlink ref="G123" r:id="rId6" xr:uid="{D398F916-D931-4F82-B813-7C1E1F5E3733}"/>
    <hyperlink ref="J114" r:id="rId7" xr:uid="{9EFA0DC5-C636-491A-8EBD-DBCA70516496}"/>
    <hyperlink ref="J115" r:id="rId8" xr:uid="{DECED706-B6A4-44F1-A8D1-ABF2B0FAA216}"/>
    <hyperlink ref="J116" r:id="rId9" xr:uid="{55077E11-CBD5-431F-A72A-F8E8BA4C0E90}"/>
  </hyperlinks>
  <pageMargins left="0.7" right="0.7" top="0.75" bottom="0.75" header="0.3" footer="0.3"/>
  <drawing r:id="rId1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222E-8F79-4A1E-AE08-8C64F08A70E1}">
  <dimension ref="A1:V142"/>
  <sheetViews>
    <sheetView topLeftCell="A119" workbookViewId="0">
      <selection activeCell="E124" sqref="E124"/>
    </sheetView>
  </sheetViews>
  <sheetFormatPr defaultColWidth="9.109375" defaultRowHeight="14.4" x14ac:dyDescent="0.3"/>
  <cols>
    <col min="1" max="1" width="24.109375" style="7" customWidth="1"/>
    <col min="2" max="2" width="58.44140625" style="7" customWidth="1"/>
    <col min="3" max="3" width="15.109375" style="6" customWidth="1"/>
    <col min="4" max="4" width="26.88671875" style="6" customWidth="1"/>
    <col min="5" max="5" width="21.6640625" style="7" customWidth="1"/>
    <col min="6" max="6" width="42.109375" style="7" customWidth="1"/>
    <col min="7" max="7" width="25.6640625" style="7" customWidth="1"/>
    <col min="8" max="8" width="19.109375" style="7" customWidth="1"/>
    <col min="9" max="9" width="31.109375" style="7" customWidth="1"/>
    <col min="10" max="10" width="23.88671875" style="7" customWidth="1"/>
    <col min="11" max="11" width="23.44140625" style="7" customWidth="1"/>
    <col min="12" max="12" width="44.5546875" style="7" bestFit="1" customWidth="1"/>
    <col min="13" max="13" width="45.33203125" style="7" customWidth="1"/>
    <col min="14" max="14" width="23.44140625" style="7" customWidth="1"/>
    <col min="15" max="15" width="18.33203125" style="7" customWidth="1"/>
    <col min="16" max="16" width="18.44140625" style="7" customWidth="1"/>
    <col min="17" max="17" width="30.33203125" style="7" customWidth="1"/>
    <col min="18" max="18" width="23.88671875" style="7" customWidth="1"/>
    <col min="19" max="19" width="41.33203125" style="7" customWidth="1"/>
    <col min="20" max="21" width="9.109375" style="7"/>
    <col min="22" max="22" width="24.88671875" style="7" customWidth="1"/>
    <col min="23" max="16384" width="9.109375" style="7"/>
  </cols>
  <sheetData>
    <row r="1" spans="1:21" s="6" customFormat="1" ht="30" customHeight="1" x14ac:dyDescent="0.3">
      <c r="A1" s="15" t="s">
        <v>962</v>
      </c>
      <c r="B1" s="11"/>
      <c r="C1" s="11" t="s">
        <v>963</v>
      </c>
      <c r="D1" s="11" t="s">
        <v>964</v>
      </c>
      <c r="F1" s="27" t="s">
        <v>27</v>
      </c>
      <c r="G1" s="28"/>
      <c r="H1" s="28"/>
      <c r="I1" s="28"/>
      <c r="J1" s="28"/>
      <c r="K1" s="28"/>
      <c r="L1" s="28"/>
      <c r="M1" s="29"/>
      <c r="N1" s="28"/>
      <c r="O1" s="28"/>
      <c r="P1" s="28"/>
      <c r="Q1" s="29"/>
      <c r="R1" s="7"/>
      <c r="S1" s="84" t="s">
        <v>965</v>
      </c>
      <c r="T1" s="7"/>
      <c r="U1" s="7"/>
    </row>
    <row r="2" spans="1:21" ht="28.8" x14ac:dyDescent="0.3">
      <c r="A2" s="8" t="s">
        <v>966</v>
      </c>
      <c r="B2" s="9" t="s">
        <v>163</v>
      </c>
      <c r="C2" s="165" t="s">
        <v>967</v>
      </c>
      <c r="D2" s="165" t="s">
        <v>1129</v>
      </c>
      <c r="F2" s="41" t="s">
        <v>17</v>
      </c>
      <c r="G2" s="41" t="s">
        <v>18</v>
      </c>
      <c r="H2" s="41" t="s">
        <v>19</v>
      </c>
      <c r="I2" s="41" t="s">
        <v>20</v>
      </c>
      <c r="J2" s="41" t="s">
        <v>17</v>
      </c>
      <c r="K2" s="41" t="s">
        <v>18</v>
      </c>
      <c r="L2" s="41" t="s">
        <v>19</v>
      </c>
      <c r="M2" s="41" t="s">
        <v>20</v>
      </c>
      <c r="N2" s="41" t="s">
        <v>17</v>
      </c>
      <c r="O2" s="41" t="s">
        <v>18</v>
      </c>
      <c r="P2" s="41" t="s">
        <v>19</v>
      </c>
      <c r="Q2" s="41" t="s">
        <v>20</v>
      </c>
      <c r="S2" s="72" t="s">
        <v>138</v>
      </c>
    </row>
    <row r="3" spans="1:21" ht="57.6" x14ac:dyDescent="0.3">
      <c r="A3" s="8" t="s">
        <v>970</v>
      </c>
      <c r="B3" s="9" t="s">
        <v>1130</v>
      </c>
      <c r="C3" s="165"/>
      <c r="D3" s="165"/>
      <c r="F3" s="8" t="s">
        <v>33</v>
      </c>
      <c r="G3" s="9" t="s">
        <v>23</v>
      </c>
      <c r="H3" s="9" t="s">
        <v>34</v>
      </c>
      <c r="I3" s="16" t="s">
        <v>35</v>
      </c>
      <c r="J3" s="8" t="s">
        <v>82</v>
      </c>
      <c r="K3" s="9" t="s">
        <v>23</v>
      </c>
      <c r="L3" s="9" t="s">
        <v>98</v>
      </c>
      <c r="M3" s="16" t="s">
        <v>99</v>
      </c>
      <c r="N3" s="8" t="s">
        <v>170</v>
      </c>
      <c r="O3" s="9" t="s">
        <v>29</v>
      </c>
      <c r="P3" s="9" t="s">
        <v>30</v>
      </c>
      <c r="Q3" s="16" t="s">
        <v>31</v>
      </c>
      <c r="S3" s="83" t="s">
        <v>169</v>
      </c>
    </row>
    <row r="4" spans="1:21" ht="28.8" x14ac:dyDescent="0.3">
      <c r="A4" s="8" t="s">
        <v>972</v>
      </c>
      <c r="B4" s="9" t="s">
        <v>1131</v>
      </c>
      <c r="C4" s="165"/>
      <c r="D4" s="165"/>
      <c r="F4" s="8" t="s">
        <v>110</v>
      </c>
      <c r="G4" s="9" t="s">
        <v>23</v>
      </c>
      <c r="H4" s="9" t="s">
        <v>111</v>
      </c>
      <c r="I4" s="16" t="s">
        <v>112</v>
      </c>
      <c r="J4" s="8" t="s">
        <v>156</v>
      </c>
      <c r="K4" s="9" t="s">
        <v>44</v>
      </c>
      <c r="L4" s="9" t="s">
        <v>157</v>
      </c>
      <c r="M4" s="55" t="s">
        <v>158</v>
      </c>
      <c r="N4" s="8" t="s">
        <v>103</v>
      </c>
      <c r="O4" s="9" t="s">
        <v>23</v>
      </c>
      <c r="P4" s="9" t="s">
        <v>104</v>
      </c>
      <c r="Q4" s="16" t="s">
        <v>105</v>
      </c>
      <c r="S4" s="83" t="s">
        <v>170</v>
      </c>
    </row>
    <row r="5" spans="1:21" ht="72" x14ac:dyDescent="0.3">
      <c r="A5" s="8" t="s">
        <v>975</v>
      </c>
      <c r="B5" s="9" t="s">
        <v>1132</v>
      </c>
      <c r="C5" s="165"/>
      <c r="D5" s="165"/>
      <c r="F5" s="8" t="s">
        <v>135</v>
      </c>
      <c r="G5" s="9" t="s">
        <v>44</v>
      </c>
      <c r="H5" s="9" t="s">
        <v>136</v>
      </c>
      <c r="I5" s="16" t="s">
        <v>137</v>
      </c>
      <c r="J5" s="8" t="s">
        <v>61</v>
      </c>
      <c r="K5" s="9" t="s">
        <v>23</v>
      </c>
      <c r="L5" s="9" t="s">
        <v>62</v>
      </c>
      <c r="M5" s="16" t="s">
        <v>63</v>
      </c>
      <c r="N5" s="8" t="s">
        <v>80</v>
      </c>
      <c r="O5" s="9" t="s">
        <v>29</v>
      </c>
      <c r="P5" s="9" t="s">
        <v>30</v>
      </c>
      <c r="Q5" s="16" t="s">
        <v>31</v>
      </c>
    </row>
    <row r="6" spans="1:21" ht="43.2" x14ac:dyDescent="0.3">
      <c r="A6" s="8" t="s">
        <v>978</v>
      </c>
      <c r="B6" s="9" t="s">
        <v>1133</v>
      </c>
      <c r="C6" s="165"/>
      <c r="D6" s="165"/>
      <c r="F6" s="8" t="s">
        <v>113</v>
      </c>
      <c r="G6" s="9" t="s">
        <v>29</v>
      </c>
      <c r="H6" s="9" t="s">
        <v>30</v>
      </c>
      <c r="I6" s="16" t="s">
        <v>31</v>
      </c>
      <c r="J6" s="8" t="s">
        <v>64</v>
      </c>
      <c r="K6" s="9" t="s">
        <v>44</v>
      </c>
      <c r="L6" s="9" t="s">
        <v>65</v>
      </c>
      <c r="M6" s="16" t="s">
        <v>66</v>
      </c>
      <c r="N6" s="8" t="s">
        <v>81</v>
      </c>
      <c r="O6" s="9" t="s">
        <v>29</v>
      </c>
      <c r="P6" s="9" t="s">
        <v>30</v>
      </c>
      <c r="Q6" s="16" t="s">
        <v>31</v>
      </c>
    </row>
    <row r="7" spans="1:21" ht="57.6" x14ac:dyDescent="0.3">
      <c r="A7" s="15" t="s">
        <v>980</v>
      </c>
      <c r="B7" s="11"/>
      <c r="C7" s="165"/>
      <c r="D7" s="165"/>
      <c r="F7" s="8" t="s">
        <v>86</v>
      </c>
      <c r="G7" s="9" t="s">
        <v>23</v>
      </c>
      <c r="H7" s="9" t="s">
        <v>87</v>
      </c>
      <c r="I7" s="16" t="s">
        <v>88</v>
      </c>
      <c r="J7" s="8" t="s">
        <v>67</v>
      </c>
      <c r="K7" s="9" t="s">
        <v>44</v>
      </c>
      <c r="L7" s="9" t="s">
        <v>68</v>
      </c>
      <c r="M7" s="16" t="s">
        <v>69</v>
      </c>
      <c r="N7" s="8" t="s">
        <v>171</v>
      </c>
      <c r="O7" s="9" t="s">
        <v>29</v>
      </c>
      <c r="P7" s="9" t="s">
        <v>30</v>
      </c>
      <c r="Q7" s="16" t="s">
        <v>31</v>
      </c>
    </row>
    <row r="8" spans="1:21" ht="43.2" x14ac:dyDescent="0.3">
      <c r="A8" s="8" t="s">
        <v>0</v>
      </c>
      <c r="B8" s="9" t="s">
        <v>163</v>
      </c>
      <c r="C8" s="165"/>
      <c r="D8" s="165"/>
      <c r="F8" s="8" t="s">
        <v>89</v>
      </c>
      <c r="G8" s="9" t="s">
        <v>44</v>
      </c>
      <c r="H8" s="9" t="s">
        <v>90</v>
      </c>
      <c r="I8" s="16" t="s">
        <v>91</v>
      </c>
      <c r="J8" s="8" t="s">
        <v>100</v>
      </c>
      <c r="K8" s="9" t="s">
        <v>23</v>
      </c>
      <c r="L8" s="9" t="s">
        <v>101</v>
      </c>
      <c r="M8" s="16" t="s">
        <v>102</v>
      </c>
      <c r="N8" s="8" t="s">
        <v>172</v>
      </c>
      <c r="O8" s="9" t="s">
        <v>29</v>
      </c>
      <c r="P8" s="9" t="s">
        <v>30</v>
      </c>
      <c r="Q8" s="16" t="s">
        <v>31</v>
      </c>
    </row>
    <row r="9" spans="1:21" ht="43.2" x14ac:dyDescent="0.3">
      <c r="A9" s="8" t="s">
        <v>1</v>
      </c>
      <c r="B9" s="9" t="s">
        <v>1134</v>
      </c>
      <c r="C9" s="165"/>
      <c r="D9" s="165"/>
      <c r="F9" s="8" t="s">
        <v>22</v>
      </c>
      <c r="G9" s="9" t="s">
        <v>23</v>
      </c>
      <c r="H9" s="9" t="s">
        <v>24</v>
      </c>
      <c r="I9" s="16" t="s">
        <v>25</v>
      </c>
      <c r="J9" s="8" t="s">
        <v>41</v>
      </c>
      <c r="K9" s="9" t="s">
        <v>23</v>
      </c>
      <c r="L9" s="9" t="s">
        <v>42</v>
      </c>
      <c r="M9" s="16" t="s">
        <v>43</v>
      </c>
      <c r="N9" s="8" t="s">
        <v>173</v>
      </c>
      <c r="O9" s="9" t="s">
        <v>29</v>
      </c>
      <c r="P9" s="9" t="s">
        <v>30</v>
      </c>
      <c r="Q9" s="16" t="s">
        <v>31</v>
      </c>
    </row>
    <row r="10" spans="1:21" ht="43.2" x14ac:dyDescent="0.3">
      <c r="A10" s="8" t="s">
        <v>985</v>
      </c>
      <c r="B10" s="9" t="s">
        <v>1135</v>
      </c>
      <c r="C10" s="165"/>
      <c r="D10" s="165"/>
      <c r="F10" s="8" t="s">
        <v>38</v>
      </c>
      <c r="G10" s="9" t="s">
        <v>23</v>
      </c>
      <c r="H10" s="9" t="s">
        <v>39</v>
      </c>
      <c r="I10" s="16" t="s">
        <v>40</v>
      </c>
      <c r="J10" s="8" t="s">
        <v>159</v>
      </c>
      <c r="K10" s="9" t="s">
        <v>44</v>
      </c>
      <c r="L10" s="9" t="s">
        <v>160</v>
      </c>
      <c r="M10" s="16" t="s">
        <v>161</v>
      </c>
      <c r="N10" s="8" t="s">
        <v>174</v>
      </c>
      <c r="O10" s="9" t="s">
        <v>29</v>
      </c>
      <c r="P10" s="9" t="s">
        <v>30</v>
      </c>
      <c r="Q10" s="16" t="s">
        <v>31</v>
      </c>
    </row>
    <row r="11" spans="1:21" ht="57.6" x14ac:dyDescent="0.3">
      <c r="A11" s="8" t="s">
        <v>986</v>
      </c>
      <c r="B11" s="9" t="s">
        <v>1136</v>
      </c>
      <c r="C11" s="165"/>
      <c r="D11" s="165"/>
      <c r="F11" s="8" t="s">
        <v>52</v>
      </c>
      <c r="G11" s="9" t="s">
        <v>44</v>
      </c>
      <c r="H11" s="9" t="s">
        <v>53</v>
      </c>
      <c r="I11" s="16" t="s">
        <v>54</v>
      </c>
      <c r="J11" s="8" t="s">
        <v>73</v>
      </c>
      <c r="K11" s="9" t="s">
        <v>23</v>
      </c>
      <c r="L11" s="9" t="s">
        <v>74</v>
      </c>
      <c r="M11" s="16" t="s">
        <v>75</v>
      </c>
      <c r="N11" s="8" t="s">
        <v>28</v>
      </c>
      <c r="O11" s="9" t="s">
        <v>29</v>
      </c>
      <c r="P11" s="9" t="s">
        <v>30</v>
      </c>
      <c r="Q11" s="16" t="s">
        <v>31</v>
      </c>
    </row>
    <row r="12" spans="1:21" ht="57.6" x14ac:dyDescent="0.3">
      <c r="A12" s="8" t="s">
        <v>988</v>
      </c>
      <c r="B12" s="9" t="s">
        <v>1137</v>
      </c>
      <c r="C12" s="165"/>
      <c r="D12" s="165"/>
      <c r="F12" s="8" t="s">
        <v>117</v>
      </c>
      <c r="G12" s="9" t="s">
        <v>23</v>
      </c>
      <c r="H12" s="9" t="s">
        <v>118</v>
      </c>
      <c r="I12" s="16" t="s">
        <v>119</v>
      </c>
      <c r="J12" s="8" t="s">
        <v>162</v>
      </c>
      <c r="K12" s="9" t="s">
        <v>29</v>
      </c>
      <c r="L12" s="9" t="s">
        <v>30</v>
      </c>
      <c r="M12" s="16" t="s">
        <v>31</v>
      </c>
    </row>
    <row r="13" spans="1:21" ht="72" x14ac:dyDescent="0.3">
      <c r="A13" s="8" t="s">
        <v>990</v>
      </c>
      <c r="B13" s="9">
        <v>212411040</v>
      </c>
      <c r="C13" s="165"/>
      <c r="D13" s="165"/>
      <c r="F13" s="8" t="s">
        <v>95</v>
      </c>
      <c r="G13" s="9" t="s">
        <v>44</v>
      </c>
      <c r="H13" s="9" t="s">
        <v>96</v>
      </c>
      <c r="I13" s="16" t="s">
        <v>97</v>
      </c>
      <c r="J13" s="8" t="s">
        <v>164</v>
      </c>
      <c r="K13" s="9" t="s">
        <v>29</v>
      </c>
      <c r="L13" s="9" t="s">
        <v>30</v>
      </c>
      <c r="M13" s="16" t="s">
        <v>31</v>
      </c>
    </row>
    <row r="14" spans="1:21" ht="28.8" x14ac:dyDescent="0.3">
      <c r="A14" s="10" t="s">
        <v>991</v>
      </c>
      <c r="B14" s="11"/>
      <c r="C14" s="11" t="s">
        <v>992</v>
      </c>
      <c r="D14" s="11" t="s">
        <v>993</v>
      </c>
      <c r="F14" s="8" t="s">
        <v>150</v>
      </c>
      <c r="G14" s="9" t="s">
        <v>44</v>
      </c>
      <c r="H14" s="9" t="s">
        <v>151</v>
      </c>
      <c r="I14" s="16" t="s">
        <v>152</v>
      </c>
      <c r="J14" s="8" t="s">
        <v>165</v>
      </c>
      <c r="K14" s="9" t="s">
        <v>23</v>
      </c>
      <c r="L14" s="9" t="s">
        <v>166</v>
      </c>
      <c r="M14" s="16" t="s">
        <v>167</v>
      </c>
    </row>
    <row r="15" spans="1:21" ht="43.2" x14ac:dyDescent="0.3">
      <c r="A15" s="8" t="s">
        <v>288</v>
      </c>
      <c r="B15" s="9" t="s">
        <v>10</v>
      </c>
      <c r="C15" s="165">
        <v>4.3344563999999997</v>
      </c>
      <c r="D15" s="165" t="s">
        <v>1138</v>
      </c>
      <c r="F15" s="8" t="s">
        <v>55</v>
      </c>
      <c r="G15" s="9" t="s">
        <v>23</v>
      </c>
      <c r="H15" s="9" t="s">
        <v>56</v>
      </c>
      <c r="I15" s="16" t="s">
        <v>57</v>
      </c>
      <c r="J15" s="6" t="s">
        <v>168</v>
      </c>
      <c r="K15" s="9" t="s">
        <v>37</v>
      </c>
      <c r="L15" s="9" t="s">
        <v>77</v>
      </c>
      <c r="M15" s="16" t="s">
        <v>78</v>
      </c>
    </row>
    <row r="16" spans="1:21" ht="43.2" x14ac:dyDescent="0.3">
      <c r="A16" s="8" t="s">
        <v>996</v>
      </c>
      <c r="B16" s="9" t="s">
        <v>1134</v>
      </c>
      <c r="C16" s="165"/>
      <c r="D16" s="165"/>
      <c r="F16" s="8" t="s">
        <v>58</v>
      </c>
      <c r="G16" s="9" t="s">
        <v>23</v>
      </c>
      <c r="H16" s="9" t="s">
        <v>59</v>
      </c>
      <c r="I16" s="16" t="s">
        <v>60</v>
      </c>
      <c r="J16" s="8" t="s">
        <v>169</v>
      </c>
      <c r="K16" s="9" t="s">
        <v>29</v>
      </c>
      <c r="L16" s="9" t="s">
        <v>30</v>
      </c>
      <c r="M16" s="16" t="s">
        <v>31</v>
      </c>
    </row>
    <row r="17" spans="1:10" x14ac:dyDescent="0.3">
      <c r="A17" s="8" t="s">
        <v>5</v>
      </c>
      <c r="B17" s="7" t="s">
        <v>1139</v>
      </c>
      <c r="C17" s="165"/>
      <c r="D17" s="165"/>
    </row>
    <row r="18" spans="1:10" x14ac:dyDescent="0.3">
      <c r="A18" s="8" t="s">
        <v>3</v>
      </c>
      <c r="B18" s="12" t="s">
        <v>998</v>
      </c>
      <c r="C18" s="165"/>
      <c r="D18" s="165"/>
      <c r="F18" s="147" t="s">
        <v>27</v>
      </c>
      <c r="G18" s="147"/>
    </row>
    <row r="19" spans="1:10" x14ac:dyDescent="0.3">
      <c r="A19" s="8" t="s">
        <v>1000</v>
      </c>
      <c r="B19" s="9" t="s">
        <v>1140</v>
      </c>
      <c r="C19" s="165"/>
      <c r="D19" s="165"/>
      <c r="F19" s="42" t="s">
        <v>18</v>
      </c>
      <c r="G19" s="42" t="s">
        <v>32</v>
      </c>
      <c r="I19" s="42" t="s">
        <v>999</v>
      </c>
      <c r="J19" s="42"/>
    </row>
    <row r="20" spans="1:10" ht="72.75" customHeight="1" x14ac:dyDescent="0.3">
      <c r="A20" s="8" t="s">
        <v>1004</v>
      </c>
      <c r="B20" s="45" t="s">
        <v>1141</v>
      </c>
      <c r="C20" s="165"/>
      <c r="D20" s="165"/>
      <c r="F20" s="9" t="s">
        <v>37</v>
      </c>
      <c r="G20" s="9">
        <f>SUM(COUNTIF(G3:G16,"Signature"),COUNTIF(K3:K16,"Signature"),COUNTIF(O3:O14,"Signature"))</f>
        <v>1</v>
      </c>
      <c r="I20" s="89" t="s">
        <v>18</v>
      </c>
      <c r="J20" s="89" t="s">
        <v>32</v>
      </c>
    </row>
    <row r="21" spans="1:10" ht="43.5" customHeight="1" x14ac:dyDescent="0.3">
      <c r="A21" s="8" t="s">
        <v>1008</v>
      </c>
      <c r="B21" s="45" t="s">
        <v>1142</v>
      </c>
      <c r="C21" s="165"/>
      <c r="D21" s="165"/>
      <c r="F21" s="3" t="s">
        <v>23</v>
      </c>
      <c r="G21" s="3">
        <f>SUM(COUNTIF(G3:G16,"Normal"),COUNTIF(K3:K16,"Normal"),COUNTIF(O3:O14,"Normal"))</f>
        <v>15</v>
      </c>
      <c r="I21" s="9" t="s">
        <v>307</v>
      </c>
      <c r="J21" s="9">
        <f>COUNTIF(F28:F30,"Secure")</f>
        <v>1</v>
      </c>
    </row>
    <row r="22" spans="1:10" ht="72.75" customHeight="1" x14ac:dyDescent="0.3">
      <c r="A22" s="8" t="s">
        <v>4</v>
      </c>
      <c r="B22" s="14">
        <v>40660</v>
      </c>
      <c r="C22" s="165"/>
      <c r="D22" s="165"/>
      <c r="F22" s="3" t="s">
        <v>44</v>
      </c>
      <c r="G22" s="3">
        <f>SUM(COUNTIF(G3:G16,"Dangerous"),COUNTIF(K3:K16,"Dangerous"),COUNTIF(O3:O14,"Dangerous"))</f>
        <v>9</v>
      </c>
      <c r="I22" s="3" t="s">
        <v>291</v>
      </c>
      <c r="J22" s="3">
        <f>COUNTIF(F28:F30,"Warning")</f>
        <v>1</v>
      </c>
    </row>
    <row r="23" spans="1:10" ht="43.2" x14ac:dyDescent="0.3">
      <c r="A23" s="8" t="s">
        <v>1013</v>
      </c>
      <c r="B23" s="14" t="s">
        <v>1143</v>
      </c>
      <c r="C23" s="165"/>
      <c r="D23" s="165"/>
      <c r="F23" s="9" t="s">
        <v>29</v>
      </c>
      <c r="G23" s="3">
        <f>SUM(COUNTIF(G3:G16,"Unknown"),COUNTIF(K3:K16,"Unknown"),COUNTIF(O3:O14,"Unknown"))</f>
        <v>12</v>
      </c>
      <c r="I23" s="3" t="s">
        <v>299</v>
      </c>
      <c r="J23" s="3">
        <f>COUNTIF(F28:F30,"High")</f>
        <v>1</v>
      </c>
    </row>
    <row r="24" spans="1:10" x14ac:dyDescent="0.3">
      <c r="C24" s="7"/>
      <c r="D24" s="7"/>
      <c r="F24" s="43" t="s">
        <v>45</v>
      </c>
      <c r="G24" s="9">
        <f>SUM(G20:G23)</f>
        <v>37</v>
      </c>
      <c r="I24" s="43" t="s">
        <v>45</v>
      </c>
      <c r="J24" s="9">
        <f>SUM(J21:J23)</f>
        <v>3</v>
      </c>
    </row>
    <row r="25" spans="1:10" ht="15.6" x14ac:dyDescent="0.3">
      <c r="A25" s="27" t="s">
        <v>1015</v>
      </c>
      <c r="B25" s="29"/>
      <c r="C25" s="7"/>
      <c r="D25" s="7"/>
      <c r="F25" s="48"/>
    </row>
    <row r="26" spans="1:10" ht="15.6" x14ac:dyDescent="0.3">
      <c r="A26" s="41" t="s">
        <v>1016</v>
      </c>
      <c r="B26" s="41" t="s">
        <v>1017</v>
      </c>
      <c r="C26" s="7"/>
      <c r="D26" s="20" t="s">
        <v>999</v>
      </c>
      <c r="E26" s="63"/>
      <c r="F26" s="63"/>
      <c r="G26" s="172"/>
      <c r="H26" s="173"/>
    </row>
    <row r="27" spans="1:10" ht="77.25" customHeight="1" x14ac:dyDescent="0.3">
      <c r="A27" s="9" t="s">
        <v>1144</v>
      </c>
      <c r="B27" s="73" t="s">
        <v>1145</v>
      </c>
      <c r="C27" s="7"/>
      <c r="D27" s="41" t="s">
        <v>15</v>
      </c>
      <c r="E27" s="41" t="s">
        <v>1003</v>
      </c>
      <c r="F27" s="88" t="s">
        <v>289</v>
      </c>
      <c r="G27" s="188" t="s">
        <v>20</v>
      </c>
      <c r="H27" s="188"/>
    </row>
    <row r="28" spans="1:10" ht="57.6" x14ac:dyDescent="0.3">
      <c r="A28" s="9" t="s">
        <v>1146</v>
      </c>
      <c r="B28" s="76" t="s">
        <v>1147</v>
      </c>
      <c r="C28" s="7"/>
      <c r="D28" s="9">
        <v>1</v>
      </c>
      <c r="E28" s="9" t="s">
        <v>1006</v>
      </c>
      <c r="F28" s="9" t="s">
        <v>331</v>
      </c>
      <c r="G28" s="189" t="s">
        <v>1007</v>
      </c>
      <c r="H28" s="190"/>
    </row>
    <row r="29" spans="1:10" ht="57.6" x14ac:dyDescent="0.3">
      <c r="A29" s="34" t="s">
        <v>1148</v>
      </c>
      <c r="B29" s="76" t="s">
        <v>1149</v>
      </c>
      <c r="C29" s="7"/>
      <c r="D29" s="9">
        <v>2</v>
      </c>
      <c r="E29" s="9" t="s">
        <v>1006</v>
      </c>
      <c r="F29" s="9" t="s">
        <v>322</v>
      </c>
      <c r="G29" s="189" t="s">
        <v>1012</v>
      </c>
      <c r="H29" s="190"/>
    </row>
    <row r="30" spans="1:10" ht="78" customHeight="1" x14ac:dyDescent="0.3">
      <c r="A30" s="34" t="s">
        <v>1150</v>
      </c>
      <c r="B30" s="76" t="s">
        <v>1151</v>
      </c>
      <c r="C30" s="7"/>
      <c r="D30" s="9">
        <v>3</v>
      </c>
      <c r="E30" s="9" t="s">
        <v>1152</v>
      </c>
      <c r="F30" s="9" t="s">
        <v>327</v>
      </c>
      <c r="G30" s="189" t="s">
        <v>1153</v>
      </c>
      <c r="H30" s="190"/>
    </row>
    <row r="31" spans="1:10" ht="70.5" customHeight="1" x14ac:dyDescent="0.3">
      <c r="A31" s="34" t="s">
        <v>1154</v>
      </c>
      <c r="B31" s="76" t="s">
        <v>1155</v>
      </c>
      <c r="C31" s="7"/>
      <c r="D31" s="7"/>
      <c r="F31" s="49"/>
    </row>
    <row r="32" spans="1:10" x14ac:dyDescent="0.3">
      <c r="C32" s="7"/>
      <c r="D32" s="7"/>
      <c r="F32" s="48"/>
    </row>
    <row r="33" spans="1:22" s="31" customFormat="1" ht="21" x14ac:dyDescent="0.3">
      <c r="A33" s="30" t="s">
        <v>1020</v>
      </c>
    </row>
    <row r="34" spans="1:22" ht="15.6" x14ac:dyDescent="0.3">
      <c r="A34" s="27" t="s">
        <v>1021</v>
      </c>
      <c r="B34" s="23"/>
      <c r="C34" s="24"/>
      <c r="D34" s="7"/>
      <c r="E34" s="56" t="s">
        <v>346</v>
      </c>
      <c r="F34" s="57"/>
      <c r="G34" s="57"/>
      <c r="H34" s="57"/>
      <c r="I34" s="57"/>
      <c r="J34" s="57"/>
      <c r="K34" s="57"/>
      <c r="L34" s="57"/>
      <c r="M34" s="57"/>
      <c r="N34" s="57"/>
      <c r="O34" s="57"/>
      <c r="P34" s="58"/>
      <c r="Q34" s="57"/>
      <c r="R34" s="57"/>
      <c r="S34" s="57"/>
      <c r="T34" s="57"/>
      <c r="U34" s="57"/>
      <c r="V34" s="58"/>
    </row>
    <row r="35" spans="1:22" ht="30.75" customHeight="1" x14ac:dyDescent="0.3">
      <c r="A35" s="32" t="s">
        <v>1022</v>
      </c>
      <c r="B35" s="175" t="s">
        <v>1023</v>
      </c>
      <c r="C35" s="176"/>
      <c r="D35" s="7"/>
      <c r="E35" s="61" t="s">
        <v>15</v>
      </c>
      <c r="F35" s="61" t="s">
        <v>301</v>
      </c>
      <c r="G35" s="61" t="s">
        <v>289</v>
      </c>
      <c r="H35" s="169" t="s">
        <v>20</v>
      </c>
      <c r="I35" s="169"/>
      <c r="J35" s="169"/>
      <c r="K35" s="61" t="s">
        <v>15</v>
      </c>
      <c r="L35" s="61" t="s">
        <v>301</v>
      </c>
      <c r="M35" s="61" t="s">
        <v>289</v>
      </c>
      <c r="N35" s="169" t="s">
        <v>20</v>
      </c>
      <c r="O35" s="169"/>
      <c r="P35" s="169"/>
      <c r="Q35" s="61" t="s">
        <v>15</v>
      </c>
      <c r="R35" s="61" t="s">
        <v>301</v>
      </c>
      <c r="S35" s="61" t="s">
        <v>289</v>
      </c>
      <c r="T35" s="169" t="s">
        <v>20</v>
      </c>
      <c r="U35" s="169"/>
      <c r="V35" s="169"/>
    </row>
    <row r="36" spans="1:22" ht="72.75" customHeight="1" x14ac:dyDescent="0.3">
      <c r="A36" s="27" t="s">
        <v>293</v>
      </c>
      <c r="B36" s="25"/>
      <c r="C36" s="26"/>
      <c r="D36" s="7"/>
      <c r="E36" s="9">
        <v>1</v>
      </c>
      <c r="F36" s="73" t="s">
        <v>447</v>
      </c>
      <c r="G36" s="9" t="s">
        <v>291</v>
      </c>
      <c r="H36" s="183" t="s">
        <v>359</v>
      </c>
      <c r="I36" s="184"/>
      <c r="J36" s="185"/>
      <c r="K36" s="9">
        <v>28</v>
      </c>
      <c r="L36" s="68" t="s">
        <v>476</v>
      </c>
      <c r="M36" s="9" t="s">
        <v>291</v>
      </c>
      <c r="N36" s="167" t="s">
        <v>472</v>
      </c>
      <c r="O36" s="167"/>
      <c r="P36" s="167"/>
      <c r="Q36" s="9">
        <v>55</v>
      </c>
      <c r="R36" s="76" t="s">
        <v>504</v>
      </c>
      <c r="S36" s="9" t="s">
        <v>291</v>
      </c>
      <c r="T36" s="183" t="s">
        <v>391</v>
      </c>
      <c r="U36" s="184"/>
      <c r="V36" s="185"/>
    </row>
    <row r="37" spans="1:22" ht="115.2" x14ac:dyDescent="0.3">
      <c r="A37" s="19" t="s">
        <v>288</v>
      </c>
      <c r="B37" s="19" t="s">
        <v>20</v>
      </c>
      <c r="C37" s="19" t="s">
        <v>289</v>
      </c>
      <c r="E37" s="9">
        <v>2</v>
      </c>
      <c r="F37" s="76" t="s">
        <v>448</v>
      </c>
      <c r="G37" s="9" t="s">
        <v>291</v>
      </c>
      <c r="H37" s="183" t="s">
        <v>359</v>
      </c>
      <c r="I37" s="184"/>
      <c r="J37" s="185"/>
      <c r="K37" s="9">
        <v>29</v>
      </c>
      <c r="L37" s="68" t="s">
        <v>477</v>
      </c>
      <c r="M37" s="9" t="s">
        <v>291</v>
      </c>
      <c r="N37" s="167" t="s">
        <v>478</v>
      </c>
      <c r="O37" s="167"/>
      <c r="P37" s="167"/>
      <c r="Q37" s="9">
        <v>56</v>
      </c>
      <c r="R37" s="76" t="s">
        <v>505</v>
      </c>
      <c r="S37" s="9" t="s">
        <v>291</v>
      </c>
      <c r="T37" s="183" t="s">
        <v>391</v>
      </c>
      <c r="U37" s="184"/>
      <c r="V37" s="185"/>
    </row>
    <row r="38" spans="1:22" ht="72.75" customHeight="1" x14ac:dyDescent="0.3">
      <c r="A38" s="9" t="s">
        <v>290</v>
      </c>
      <c r="B38" s="34" t="s">
        <v>292</v>
      </c>
      <c r="C38" s="9" t="s">
        <v>291</v>
      </c>
      <c r="E38" s="9">
        <v>3</v>
      </c>
      <c r="F38" s="76" t="s">
        <v>449</v>
      </c>
      <c r="G38" s="9" t="s">
        <v>291</v>
      </c>
      <c r="H38" s="183" t="s">
        <v>359</v>
      </c>
      <c r="I38" s="184"/>
      <c r="J38" s="185"/>
      <c r="K38" s="9">
        <v>30</v>
      </c>
      <c r="L38" s="76" t="s">
        <v>479</v>
      </c>
      <c r="M38" s="9" t="s">
        <v>291</v>
      </c>
      <c r="N38" s="183" t="s">
        <v>381</v>
      </c>
      <c r="O38" s="184"/>
      <c r="P38" s="185"/>
      <c r="Q38" s="9">
        <v>57</v>
      </c>
      <c r="R38" s="76" t="s">
        <v>506</v>
      </c>
      <c r="S38" s="9" t="s">
        <v>291</v>
      </c>
      <c r="T38" s="183" t="s">
        <v>391</v>
      </c>
      <c r="U38" s="184"/>
      <c r="V38" s="185"/>
    </row>
    <row r="39" spans="1:22" ht="72" x14ac:dyDescent="0.3">
      <c r="A39" s="9" t="s">
        <v>298</v>
      </c>
      <c r="B39" s="34" t="s">
        <v>300</v>
      </c>
      <c r="C39" s="9" t="s">
        <v>299</v>
      </c>
      <c r="E39" s="9">
        <v>4</v>
      </c>
      <c r="F39" s="76" t="s">
        <v>450</v>
      </c>
      <c r="G39" s="9" t="s">
        <v>291</v>
      </c>
      <c r="H39" s="183" t="s">
        <v>359</v>
      </c>
      <c r="I39" s="184"/>
      <c r="J39" s="185"/>
      <c r="K39" s="9">
        <v>31</v>
      </c>
      <c r="L39" s="91" t="s">
        <v>480</v>
      </c>
      <c r="M39" s="9" t="s">
        <v>291</v>
      </c>
      <c r="N39" s="183" t="s">
        <v>381</v>
      </c>
      <c r="O39" s="184"/>
      <c r="P39" s="185"/>
      <c r="Q39" s="9">
        <v>58</v>
      </c>
      <c r="R39" s="76" t="s">
        <v>507</v>
      </c>
      <c r="S39" s="9" t="s">
        <v>291</v>
      </c>
      <c r="T39" s="183" t="s">
        <v>391</v>
      </c>
      <c r="U39" s="184"/>
      <c r="V39" s="185"/>
    </row>
    <row r="40" spans="1:22" ht="72" x14ac:dyDescent="0.3">
      <c r="A40" s="9" t="s">
        <v>296</v>
      </c>
      <c r="B40" s="34" t="s">
        <v>297</v>
      </c>
      <c r="C40" s="9" t="s">
        <v>19</v>
      </c>
      <c r="E40" s="9">
        <v>5</v>
      </c>
      <c r="F40" s="76" t="s">
        <v>451</v>
      </c>
      <c r="G40" s="9" t="s">
        <v>291</v>
      </c>
      <c r="H40" s="183" t="s">
        <v>359</v>
      </c>
      <c r="I40" s="184"/>
      <c r="J40" s="185"/>
      <c r="K40" s="9">
        <v>32</v>
      </c>
      <c r="L40" s="91" t="s">
        <v>481</v>
      </c>
      <c r="M40" s="9" t="s">
        <v>291</v>
      </c>
      <c r="N40" s="183" t="s">
        <v>381</v>
      </c>
      <c r="O40" s="184"/>
      <c r="P40" s="185"/>
      <c r="Q40" s="9">
        <v>59</v>
      </c>
      <c r="R40" s="76" t="s">
        <v>508</v>
      </c>
      <c r="S40" s="9" t="s">
        <v>291</v>
      </c>
      <c r="T40" s="183" t="s">
        <v>391</v>
      </c>
      <c r="U40" s="184"/>
      <c r="V40" s="185"/>
    </row>
    <row r="41" spans="1:22" ht="115.2" x14ac:dyDescent="0.3">
      <c r="A41" s="6"/>
      <c r="B41" s="6"/>
      <c r="E41" s="9">
        <v>6</v>
      </c>
      <c r="F41" s="76" t="s">
        <v>452</v>
      </c>
      <c r="G41" s="9" t="s">
        <v>291</v>
      </c>
      <c r="H41" s="183" t="s">
        <v>359</v>
      </c>
      <c r="I41" s="184"/>
      <c r="J41" s="185"/>
      <c r="K41" s="9">
        <v>33</v>
      </c>
      <c r="L41" s="76" t="s">
        <v>482</v>
      </c>
      <c r="M41" s="9" t="s">
        <v>291</v>
      </c>
      <c r="N41" s="167" t="s">
        <v>425</v>
      </c>
      <c r="O41" s="167"/>
      <c r="P41" s="167"/>
      <c r="Q41" s="9">
        <v>60</v>
      </c>
      <c r="R41" s="76" t="s">
        <v>509</v>
      </c>
      <c r="S41" s="9" t="s">
        <v>291</v>
      </c>
      <c r="T41" s="183" t="s">
        <v>391</v>
      </c>
      <c r="U41" s="184"/>
      <c r="V41" s="185"/>
    </row>
    <row r="42" spans="1:22" ht="72.75" customHeight="1" x14ac:dyDescent="0.3">
      <c r="A42" s="35" t="s">
        <v>293</v>
      </c>
      <c r="B42" s="29"/>
      <c r="C42" s="42" t="s">
        <v>346</v>
      </c>
      <c r="D42" s="35"/>
      <c r="E42" s="9">
        <v>7</v>
      </c>
      <c r="F42" s="76" t="s">
        <v>453</v>
      </c>
      <c r="G42" s="9" t="s">
        <v>291</v>
      </c>
      <c r="H42" s="183" t="s">
        <v>359</v>
      </c>
      <c r="I42" s="184"/>
      <c r="J42" s="185"/>
      <c r="K42" s="9">
        <v>34</v>
      </c>
      <c r="L42" s="76" t="s">
        <v>483</v>
      </c>
      <c r="M42" s="9" t="s">
        <v>291</v>
      </c>
      <c r="N42" s="183" t="s">
        <v>384</v>
      </c>
      <c r="O42" s="184"/>
      <c r="P42" s="185"/>
      <c r="Q42" s="9">
        <v>61</v>
      </c>
      <c r="R42" s="76" t="s">
        <v>510</v>
      </c>
      <c r="S42" s="9" t="s">
        <v>291</v>
      </c>
      <c r="T42" s="183" t="s">
        <v>391</v>
      </c>
      <c r="U42" s="184"/>
      <c r="V42" s="185"/>
    </row>
    <row r="43" spans="1:22" ht="72" x14ac:dyDescent="0.3">
      <c r="A43" s="18" t="s">
        <v>18</v>
      </c>
      <c r="B43" s="18" t="s">
        <v>32</v>
      </c>
      <c r="C43" s="18" t="s">
        <v>18</v>
      </c>
      <c r="D43" s="64" t="s">
        <v>32</v>
      </c>
      <c r="E43" s="9">
        <v>8</v>
      </c>
      <c r="F43" s="76" t="s">
        <v>454</v>
      </c>
      <c r="G43" s="9" t="s">
        <v>291</v>
      </c>
      <c r="H43" s="183" t="s">
        <v>359</v>
      </c>
      <c r="I43" s="184"/>
      <c r="J43" s="185"/>
      <c r="K43" s="9">
        <v>35</v>
      </c>
      <c r="L43" s="76" t="s">
        <v>484</v>
      </c>
      <c r="M43" s="9" t="s">
        <v>291</v>
      </c>
      <c r="N43" s="183" t="s">
        <v>384</v>
      </c>
      <c r="O43" s="184"/>
      <c r="P43" s="185"/>
      <c r="Q43" s="9">
        <v>62</v>
      </c>
      <c r="R43" s="76" t="s">
        <v>511</v>
      </c>
      <c r="S43" s="9" t="s">
        <v>291</v>
      </c>
      <c r="T43" s="183" t="s">
        <v>391</v>
      </c>
      <c r="U43" s="184"/>
      <c r="V43" s="185"/>
    </row>
    <row r="44" spans="1:22" ht="86.4" x14ac:dyDescent="0.3">
      <c r="A44" s="3" t="s">
        <v>19</v>
      </c>
      <c r="B44" s="3">
        <f>COUNTIF(C38:C41,"Info")</f>
        <v>1</v>
      </c>
      <c r="C44" s="3" t="s">
        <v>19</v>
      </c>
      <c r="D44" s="78">
        <f>SUM(COUNTIF(G36:G62,"Info"),COUNTIF(M34:M62,"Info"),COUNTIF(S36:S62,"Info"))</f>
        <v>2</v>
      </c>
      <c r="E44" s="9">
        <v>9</v>
      </c>
      <c r="F44" s="76" t="s">
        <v>455</v>
      </c>
      <c r="G44" s="9" t="s">
        <v>291</v>
      </c>
      <c r="H44" s="183" t="s">
        <v>359</v>
      </c>
      <c r="I44" s="184"/>
      <c r="J44" s="185"/>
      <c r="K44" s="9">
        <v>36</v>
      </c>
      <c r="L44" s="76" t="s">
        <v>485</v>
      </c>
      <c r="M44" s="9" t="s">
        <v>291</v>
      </c>
      <c r="N44" s="183" t="s">
        <v>384</v>
      </c>
      <c r="O44" s="184"/>
      <c r="P44" s="185"/>
      <c r="Q44" s="9">
        <v>63</v>
      </c>
      <c r="R44" s="76" t="s">
        <v>512</v>
      </c>
      <c r="S44" s="9" t="s">
        <v>291</v>
      </c>
      <c r="T44" s="183" t="s">
        <v>391</v>
      </c>
      <c r="U44" s="184"/>
      <c r="V44" s="185"/>
    </row>
    <row r="45" spans="1:22" ht="86.4" x14ac:dyDescent="0.3">
      <c r="A45" s="3" t="s">
        <v>291</v>
      </c>
      <c r="B45" s="3">
        <f>COUNTIF(C38:C41,"Warning")</f>
        <v>1</v>
      </c>
      <c r="C45" s="3" t="s">
        <v>291</v>
      </c>
      <c r="D45" s="78">
        <f>SUM(COUNTIF(G36:G62,"Warning"),COUNTIF(M34:M62,"Warning"),COUNTIF(S36:S62,"Warning"))</f>
        <v>69</v>
      </c>
      <c r="E45" s="9">
        <v>10</v>
      </c>
      <c r="F45" s="76" t="s">
        <v>456</v>
      </c>
      <c r="G45" s="9" t="s">
        <v>291</v>
      </c>
      <c r="H45" s="183" t="s">
        <v>359</v>
      </c>
      <c r="I45" s="184"/>
      <c r="J45" s="185"/>
      <c r="K45" s="9">
        <v>37</v>
      </c>
      <c r="L45" s="76" t="s">
        <v>486</v>
      </c>
      <c r="M45" s="9" t="s">
        <v>291</v>
      </c>
      <c r="N45" s="183" t="s">
        <v>384</v>
      </c>
      <c r="O45" s="184"/>
      <c r="P45" s="185"/>
      <c r="Q45" s="9">
        <v>64</v>
      </c>
      <c r="R45" s="76" t="s">
        <v>513</v>
      </c>
      <c r="S45" s="9" t="s">
        <v>291</v>
      </c>
      <c r="T45" s="183" t="s">
        <v>391</v>
      </c>
      <c r="U45" s="184"/>
      <c r="V45" s="185"/>
    </row>
    <row r="46" spans="1:22" ht="72" x14ac:dyDescent="0.3">
      <c r="A46" s="9" t="s">
        <v>299</v>
      </c>
      <c r="B46" s="3">
        <f>COUNTIF(C38:C41,"High")</f>
        <v>1</v>
      </c>
      <c r="C46" s="9" t="s">
        <v>299</v>
      </c>
      <c r="D46" s="78">
        <f>SUM(COUNTIF(G36:G62,"High"),COUNTIF(M34:M62,"High"),COUNTIF(S36:S62,"High"))</f>
        <v>2</v>
      </c>
      <c r="E46" s="9">
        <v>11</v>
      </c>
      <c r="F46" s="76" t="s">
        <v>457</v>
      </c>
      <c r="G46" s="9" t="s">
        <v>291</v>
      </c>
      <c r="H46" s="183" t="s">
        <v>359</v>
      </c>
      <c r="I46" s="184"/>
      <c r="J46" s="185"/>
      <c r="K46" s="9">
        <v>38</v>
      </c>
      <c r="L46" s="76" t="s">
        <v>487</v>
      </c>
      <c r="M46" s="9" t="s">
        <v>291</v>
      </c>
      <c r="N46" s="183" t="s">
        <v>384</v>
      </c>
      <c r="O46" s="184"/>
      <c r="P46" s="185"/>
      <c r="Q46" s="9">
        <v>65</v>
      </c>
      <c r="R46" s="76" t="s">
        <v>514</v>
      </c>
      <c r="S46" s="9" t="s">
        <v>291</v>
      </c>
      <c r="T46" s="183" t="s">
        <v>391</v>
      </c>
      <c r="U46" s="184"/>
      <c r="V46" s="185"/>
    </row>
    <row r="47" spans="1:22" ht="86.4" x14ac:dyDescent="0.3">
      <c r="A47" s="43" t="s">
        <v>45</v>
      </c>
      <c r="B47" s="9">
        <f>SUM(B44:B46)</f>
        <v>3</v>
      </c>
      <c r="C47" s="43" t="s">
        <v>45</v>
      </c>
      <c r="D47" s="38">
        <f>SUM(D44:D46)</f>
        <v>73</v>
      </c>
      <c r="E47" s="9">
        <v>12</v>
      </c>
      <c r="F47" s="76" t="s">
        <v>458</v>
      </c>
      <c r="G47" s="9" t="s">
        <v>291</v>
      </c>
      <c r="H47" s="183" t="s">
        <v>359</v>
      </c>
      <c r="I47" s="184"/>
      <c r="J47" s="185"/>
      <c r="K47" s="9">
        <v>39</v>
      </c>
      <c r="L47" s="76" t="s">
        <v>488</v>
      </c>
      <c r="M47" s="9" t="s">
        <v>291</v>
      </c>
      <c r="N47" s="183" t="s">
        <v>384</v>
      </c>
      <c r="O47" s="184"/>
      <c r="P47" s="185"/>
      <c r="Q47" s="9">
        <v>66</v>
      </c>
      <c r="R47" s="76" t="s">
        <v>515</v>
      </c>
      <c r="S47" s="9" t="s">
        <v>291</v>
      </c>
      <c r="T47" s="183" t="s">
        <v>391</v>
      </c>
      <c r="U47" s="184"/>
      <c r="V47" s="185"/>
    </row>
    <row r="48" spans="1:22" ht="72" x14ac:dyDescent="0.3">
      <c r="C48" s="7"/>
      <c r="D48" s="7"/>
      <c r="E48" s="9">
        <v>13</v>
      </c>
      <c r="F48" s="76" t="s">
        <v>459</v>
      </c>
      <c r="G48" s="9" t="s">
        <v>291</v>
      </c>
      <c r="H48" s="183" t="s">
        <v>359</v>
      </c>
      <c r="I48" s="184"/>
      <c r="J48" s="185"/>
      <c r="K48" s="9">
        <v>40</v>
      </c>
      <c r="L48" s="76" t="s">
        <v>489</v>
      </c>
      <c r="M48" s="9" t="s">
        <v>291</v>
      </c>
      <c r="N48" s="183" t="s">
        <v>384</v>
      </c>
      <c r="O48" s="184"/>
      <c r="P48" s="185"/>
      <c r="Q48" s="9">
        <v>67</v>
      </c>
      <c r="R48" s="76" t="s">
        <v>516</v>
      </c>
      <c r="S48" s="9" t="s">
        <v>291</v>
      </c>
      <c r="T48" s="183" t="s">
        <v>391</v>
      </c>
      <c r="U48" s="184"/>
      <c r="V48" s="185"/>
    </row>
    <row r="49" spans="1:22" ht="158.4" x14ac:dyDescent="0.3">
      <c r="A49" s="22" t="s">
        <v>304</v>
      </c>
      <c r="B49" s="35"/>
      <c r="C49" s="29"/>
      <c r="D49" s="7"/>
      <c r="E49" s="9">
        <v>14</v>
      </c>
      <c r="F49" s="76" t="s">
        <v>460</v>
      </c>
      <c r="G49" s="9" t="s">
        <v>291</v>
      </c>
      <c r="H49" s="183" t="s">
        <v>359</v>
      </c>
      <c r="I49" s="184"/>
      <c r="J49" s="185"/>
      <c r="K49" s="9">
        <v>41</v>
      </c>
      <c r="L49" s="76" t="s">
        <v>490</v>
      </c>
      <c r="M49" s="9" t="s">
        <v>291</v>
      </c>
      <c r="N49" s="183" t="s">
        <v>384</v>
      </c>
      <c r="O49" s="184"/>
      <c r="P49" s="185"/>
      <c r="Q49" s="9">
        <v>68</v>
      </c>
      <c r="R49" s="76" t="s">
        <v>517</v>
      </c>
      <c r="S49" s="9" t="s">
        <v>291</v>
      </c>
      <c r="T49" s="167" t="s">
        <v>518</v>
      </c>
      <c r="U49" s="167"/>
      <c r="V49" s="167"/>
    </row>
    <row r="50" spans="1:22" ht="57.6" x14ac:dyDescent="0.3">
      <c r="A50" s="11" t="s">
        <v>15</v>
      </c>
      <c r="B50" s="19" t="s">
        <v>301</v>
      </c>
      <c r="C50" s="19" t="s">
        <v>289</v>
      </c>
      <c r="D50" s="7"/>
      <c r="E50" s="9">
        <v>15</v>
      </c>
      <c r="F50" s="76" t="s">
        <v>461</v>
      </c>
      <c r="G50" s="9" t="s">
        <v>291</v>
      </c>
      <c r="H50" s="183" t="s">
        <v>359</v>
      </c>
      <c r="I50" s="184"/>
      <c r="J50" s="185"/>
      <c r="K50" s="9">
        <v>42</v>
      </c>
      <c r="L50" s="76" t="s">
        <v>491</v>
      </c>
      <c r="M50" s="9" t="s">
        <v>291</v>
      </c>
      <c r="N50" s="183" t="s">
        <v>384</v>
      </c>
      <c r="O50" s="184"/>
      <c r="P50" s="185"/>
      <c r="Q50" s="9">
        <v>69</v>
      </c>
      <c r="R50" s="34" t="s">
        <v>519</v>
      </c>
      <c r="S50" s="9" t="s">
        <v>291</v>
      </c>
      <c r="T50" s="164" t="s">
        <v>520</v>
      </c>
      <c r="U50" s="164"/>
      <c r="V50" s="164"/>
    </row>
    <row r="51" spans="1:22" ht="72" x14ac:dyDescent="0.3">
      <c r="A51" s="9">
        <v>1</v>
      </c>
      <c r="B51" s="16" t="s">
        <v>312</v>
      </c>
      <c r="C51" s="9" t="s">
        <v>19</v>
      </c>
      <c r="D51" s="7"/>
      <c r="E51" s="9">
        <v>16</v>
      </c>
      <c r="F51" s="76" t="s">
        <v>462</v>
      </c>
      <c r="G51" s="9" t="s">
        <v>291</v>
      </c>
      <c r="H51" s="183" t="s">
        <v>359</v>
      </c>
      <c r="I51" s="184"/>
      <c r="J51" s="185"/>
      <c r="K51" s="9">
        <v>43</v>
      </c>
      <c r="L51" s="76" t="s">
        <v>492</v>
      </c>
      <c r="M51" s="9" t="s">
        <v>291</v>
      </c>
      <c r="N51" s="183" t="s">
        <v>384</v>
      </c>
      <c r="O51" s="184"/>
      <c r="P51" s="185"/>
      <c r="Q51" s="9">
        <v>70</v>
      </c>
      <c r="R51" s="34" t="s">
        <v>521</v>
      </c>
      <c r="S51" s="9" t="s">
        <v>299</v>
      </c>
      <c r="T51" s="164" t="s">
        <v>522</v>
      </c>
      <c r="U51" s="164"/>
      <c r="V51" s="164"/>
    </row>
    <row r="52" spans="1:22" ht="72" x14ac:dyDescent="0.3">
      <c r="A52" s="33">
        <v>2</v>
      </c>
      <c r="B52" s="46" t="s">
        <v>317</v>
      </c>
      <c r="C52" s="33" t="s">
        <v>291</v>
      </c>
      <c r="E52" s="9">
        <v>17</v>
      </c>
      <c r="F52" s="76" t="s">
        <v>463</v>
      </c>
      <c r="G52" s="9" t="s">
        <v>291</v>
      </c>
      <c r="H52" s="183" t="s">
        <v>359</v>
      </c>
      <c r="I52" s="184"/>
      <c r="J52" s="185"/>
      <c r="K52" s="9">
        <v>44</v>
      </c>
      <c r="L52" s="76" t="s">
        <v>493</v>
      </c>
      <c r="M52" s="9" t="s">
        <v>291</v>
      </c>
      <c r="N52" s="183" t="s">
        <v>384</v>
      </c>
      <c r="O52" s="184"/>
      <c r="P52" s="185"/>
      <c r="Q52" s="9">
        <v>71</v>
      </c>
      <c r="R52" s="34" t="s">
        <v>523</v>
      </c>
      <c r="S52" s="9" t="s">
        <v>19</v>
      </c>
      <c r="T52" s="167" t="s">
        <v>404</v>
      </c>
      <c r="U52" s="167"/>
      <c r="V52" s="167"/>
    </row>
    <row r="53" spans="1:22" ht="130.5" customHeight="1" x14ac:dyDescent="0.3">
      <c r="A53" s="9">
        <v>3</v>
      </c>
      <c r="B53" s="16" t="s">
        <v>310</v>
      </c>
      <c r="C53" s="33" t="s">
        <v>291</v>
      </c>
      <c r="E53" s="9">
        <v>18</v>
      </c>
      <c r="F53" s="91" t="s">
        <v>464</v>
      </c>
      <c r="G53" s="9" t="s">
        <v>291</v>
      </c>
      <c r="H53" s="183" t="s">
        <v>354</v>
      </c>
      <c r="I53" s="184"/>
      <c r="J53" s="185"/>
      <c r="K53" s="9">
        <v>45</v>
      </c>
      <c r="L53" s="76" t="s">
        <v>494</v>
      </c>
      <c r="M53" s="9" t="s">
        <v>291</v>
      </c>
      <c r="N53" s="183" t="s">
        <v>384</v>
      </c>
      <c r="O53" s="184"/>
      <c r="P53" s="185"/>
      <c r="Q53" s="9">
        <v>72</v>
      </c>
      <c r="R53" s="34" t="s">
        <v>524</v>
      </c>
      <c r="S53" s="9" t="s">
        <v>299</v>
      </c>
      <c r="T53" s="167" t="s">
        <v>525</v>
      </c>
      <c r="U53" s="167"/>
      <c r="V53" s="167"/>
    </row>
    <row r="54" spans="1:22" ht="115.2" x14ac:dyDescent="0.3">
      <c r="A54" s="9">
        <v>4</v>
      </c>
      <c r="B54" s="16" t="s">
        <v>303</v>
      </c>
      <c r="C54" s="33" t="s">
        <v>291</v>
      </c>
      <c r="E54" s="9">
        <v>19</v>
      </c>
      <c r="F54" s="91" t="s">
        <v>465</v>
      </c>
      <c r="G54" s="9" t="s">
        <v>291</v>
      </c>
      <c r="H54" s="183" t="s">
        <v>354</v>
      </c>
      <c r="I54" s="184"/>
      <c r="J54" s="185"/>
      <c r="K54" s="9">
        <v>46</v>
      </c>
      <c r="L54" s="76" t="s">
        <v>495</v>
      </c>
      <c r="M54" s="9" t="s">
        <v>291</v>
      </c>
      <c r="N54" s="183" t="s">
        <v>384</v>
      </c>
      <c r="O54" s="184"/>
      <c r="P54" s="185"/>
      <c r="Q54" s="9">
        <v>73</v>
      </c>
      <c r="R54" s="34" t="s">
        <v>526</v>
      </c>
      <c r="S54" s="9" t="s">
        <v>291</v>
      </c>
      <c r="T54" s="167" t="s">
        <v>348</v>
      </c>
      <c r="U54" s="167"/>
      <c r="V54" s="167"/>
    </row>
    <row r="55" spans="1:22" ht="115.2" x14ac:dyDescent="0.3">
      <c r="A55" s="33">
        <v>5</v>
      </c>
      <c r="B55" s="16" t="s">
        <v>313</v>
      </c>
      <c r="C55" s="33" t="s">
        <v>291</v>
      </c>
      <c r="E55" s="9">
        <v>20</v>
      </c>
      <c r="F55" s="91" t="s">
        <v>466</v>
      </c>
      <c r="G55" s="9" t="s">
        <v>291</v>
      </c>
      <c r="H55" s="183" t="s">
        <v>354</v>
      </c>
      <c r="I55" s="184"/>
      <c r="J55" s="185"/>
      <c r="K55" s="9">
        <v>47</v>
      </c>
      <c r="L55" s="76" t="s">
        <v>496</v>
      </c>
      <c r="M55" s="9" t="s">
        <v>291</v>
      </c>
      <c r="N55" s="183" t="s">
        <v>384</v>
      </c>
      <c r="O55" s="184"/>
      <c r="P55" s="185"/>
    </row>
    <row r="56" spans="1:22" ht="144" x14ac:dyDescent="0.3">
      <c r="A56" s="9">
        <v>6</v>
      </c>
      <c r="B56" s="16" t="s">
        <v>306</v>
      </c>
      <c r="C56" s="33" t="s">
        <v>291</v>
      </c>
      <c r="E56" s="9">
        <v>21</v>
      </c>
      <c r="F56" s="91" t="s">
        <v>467</v>
      </c>
      <c r="G56" s="9" t="s">
        <v>291</v>
      </c>
      <c r="H56" s="183" t="s">
        <v>354</v>
      </c>
      <c r="I56" s="184"/>
      <c r="J56" s="185"/>
      <c r="K56" s="9">
        <v>48</v>
      </c>
      <c r="L56" s="76" t="s">
        <v>497</v>
      </c>
      <c r="M56" s="9" t="s">
        <v>291</v>
      </c>
      <c r="N56" s="183" t="s">
        <v>384</v>
      </c>
      <c r="O56" s="184"/>
      <c r="P56" s="185"/>
    </row>
    <row r="57" spans="1:22" ht="115.2" x14ac:dyDescent="0.3">
      <c r="A57" s="9">
        <v>7</v>
      </c>
      <c r="B57" s="16" t="s">
        <v>318</v>
      </c>
      <c r="C57" s="33" t="s">
        <v>299</v>
      </c>
      <c r="D57" s="7"/>
      <c r="E57" s="9">
        <v>22</v>
      </c>
      <c r="F57" s="91" t="s">
        <v>468</v>
      </c>
      <c r="G57" s="9" t="s">
        <v>291</v>
      </c>
      <c r="H57" s="183" t="s">
        <v>354</v>
      </c>
      <c r="I57" s="184"/>
      <c r="J57" s="185"/>
      <c r="K57" s="9">
        <v>49</v>
      </c>
      <c r="L57" s="76" t="s">
        <v>498</v>
      </c>
      <c r="M57" s="9" t="s">
        <v>291</v>
      </c>
      <c r="N57" s="183" t="s">
        <v>384</v>
      </c>
      <c r="O57" s="184"/>
      <c r="P57" s="185"/>
    </row>
    <row r="58" spans="1:22" ht="129.6" x14ac:dyDescent="0.3">
      <c r="A58" s="33">
        <v>8</v>
      </c>
      <c r="B58" s="16" t="s">
        <v>308</v>
      </c>
      <c r="C58" s="33" t="s">
        <v>291</v>
      </c>
      <c r="D58" s="7"/>
      <c r="E58" s="9">
        <v>23</v>
      </c>
      <c r="F58" s="90" t="s">
        <v>469</v>
      </c>
      <c r="G58" s="9" t="s">
        <v>19</v>
      </c>
      <c r="H58" s="167" t="s">
        <v>470</v>
      </c>
      <c r="I58" s="167"/>
      <c r="J58" s="167"/>
      <c r="K58" s="9">
        <v>50</v>
      </c>
      <c r="L58" s="76" t="s">
        <v>499</v>
      </c>
      <c r="M58" s="9" t="s">
        <v>291</v>
      </c>
      <c r="N58" s="183" t="s">
        <v>384</v>
      </c>
      <c r="O58" s="184"/>
      <c r="P58" s="185"/>
    </row>
    <row r="59" spans="1:22" ht="72.75" customHeight="1" x14ac:dyDescent="0.3">
      <c r="A59" s="9">
        <v>9</v>
      </c>
      <c r="B59" s="16" t="s">
        <v>319</v>
      </c>
      <c r="C59" s="9" t="s">
        <v>19</v>
      </c>
      <c r="D59" s="7"/>
      <c r="E59" s="9">
        <v>24</v>
      </c>
      <c r="F59" s="91" t="s">
        <v>471</v>
      </c>
      <c r="G59" s="9" t="s">
        <v>291</v>
      </c>
      <c r="H59" s="183" t="s">
        <v>472</v>
      </c>
      <c r="I59" s="184"/>
      <c r="J59" s="185"/>
      <c r="K59" s="9">
        <v>51</v>
      </c>
      <c r="L59" s="76" t="s">
        <v>500</v>
      </c>
      <c r="M59" s="9" t="s">
        <v>291</v>
      </c>
      <c r="N59" s="183" t="s">
        <v>391</v>
      </c>
      <c r="O59" s="184"/>
      <c r="P59" s="185"/>
    </row>
    <row r="60" spans="1:22" ht="72" x14ac:dyDescent="0.3">
      <c r="A60" s="9">
        <v>10</v>
      </c>
      <c r="B60" s="54" t="s">
        <v>320</v>
      </c>
      <c r="C60" s="33" t="s">
        <v>299</v>
      </c>
      <c r="D60" s="7"/>
      <c r="E60" s="9">
        <v>25</v>
      </c>
      <c r="F60" s="91" t="s">
        <v>473</v>
      </c>
      <c r="G60" s="9" t="s">
        <v>291</v>
      </c>
      <c r="H60" s="183" t="s">
        <v>472</v>
      </c>
      <c r="I60" s="184"/>
      <c r="J60" s="185"/>
      <c r="K60" s="9">
        <v>52</v>
      </c>
      <c r="L60" s="76" t="s">
        <v>501</v>
      </c>
      <c r="M60" s="9" t="s">
        <v>291</v>
      </c>
      <c r="N60" s="183" t="s">
        <v>391</v>
      </c>
      <c r="O60" s="184"/>
      <c r="P60" s="185"/>
    </row>
    <row r="61" spans="1:22" ht="57.6" x14ac:dyDescent="0.3">
      <c r="C61" s="7"/>
      <c r="D61" s="7"/>
      <c r="E61" s="9">
        <v>26</v>
      </c>
      <c r="F61" s="91" t="s">
        <v>474</v>
      </c>
      <c r="G61" s="9" t="s">
        <v>291</v>
      </c>
      <c r="H61" s="183" t="s">
        <v>472</v>
      </c>
      <c r="I61" s="184"/>
      <c r="J61" s="185"/>
      <c r="K61" s="9">
        <v>53</v>
      </c>
      <c r="L61" s="76" t="s">
        <v>502</v>
      </c>
      <c r="M61" s="9" t="s">
        <v>291</v>
      </c>
      <c r="N61" s="183" t="s">
        <v>391</v>
      </c>
      <c r="O61" s="184"/>
      <c r="P61" s="185"/>
    </row>
    <row r="62" spans="1:22" ht="57.6" x14ac:dyDescent="0.3">
      <c r="A62" s="147" t="s">
        <v>304</v>
      </c>
      <c r="B62" s="147"/>
      <c r="C62" s="7"/>
      <c r="D62" s="7"/>
      <c r="E62" s="9">
        <v>27</v>
      </c>
      <c r="F62" s="91" t="s">
        <v>475</v>
      </c>
      <c r="G62" s="9" t="s">
        <v>291</v>
      </c>
      <c r="H62" s="183" t="s">
        <v>472</v>
      </c>
      <c r="I62" s="184"/>
      <c r="J62" s="185"/>
      <c r="K62" s="9">
        <v>54</v>
      </c>
      <c r="L62" s="76" t="s">
        <v>503</v>
      </c>
      <c r="M62" s="9" t="s">
        <v>291</v>
      </c>
      <c r="N62" s="183" t="s">
        <v>391</v>
      </c>
      <c r="O62" s="184"/>
      <c r="P62" s="185"/>
    </row>
    <row r="63" spans="1:22" x14ac:dyDescent="0.3">
      <c r="A63" s="18" t="s">
        <v>18</v>
      </c>
      <c r="B63" s="18" t="s">
        <v>32</v>
      </c>
      <c r="C63" s="7"/>
      <c r="D63" s="7"/>
      <c r="F63" s="92"/>
      <c r="H63" s="46"/>
      <c r="I63" s="46"/>
      <c r="J63" s="46"/>
      <c r="L63" s="93"/>
      <c r="N63" s="46"/>
      <c r="O63" s="46"/>
      <c r="P63" s="46"/>
    </row>
    <row r="64" spans="1:22" ht="14.25" customHeight="1" x14ac:dyDescent="0.3">
      <c r="A64" s="7" t="s">
        <v>307</v>
      </c>
      <c r="B64" s="3">
        <f>COUNTIF(C51:C60,"Secure")</f>
        <v>0</v>
      </c>
      <c r="C64" s="7"/>
      <c r="D64" s="7"/>
      <c r="F64" s="92"/>
      <c r="H64" s="46"/>
      <c r="I64" s="46"/>
      <c r="J64" s="46"/>
      <c r="L64" s="93"/>
      <c r="N64" s="46"/>
      <c r="O64" s="46"/>
      <c r="P64" s="46"/>
    </row>
    <row r="65" spans="1:16" x14ac:dyDescent="0.3">
      <c r="A65" s="3" t="s">
        <v>19</v>
      </c>
      <c r="B65" s="3">
        <f>COUNTIF(C51:C60,"Info")</f>
        <v>2</v>
      </c>
      <c r="C65" s="7"/>
      <c r="D65" s="7"/>
      <c r="F65" s="92"/>
      <c r="H65" s="46"/>
      <c r="I65" s="46"/>
      <c r="J65" s="46"/>
      <c r="L65" s="93"/>
      <c r="N65" s="46"/>
      <c r="O65" s="46"/>
      <c r="P65" s="46"/>
    </row>
    <row r="66" spans="1:16" x14ac:dyDescent="0.3">
      <c r="A66" s="3" t="s">
        <v>291</v>
      </c>
      <c r="B66" s="3">
        <f>COUNTIF(C51:C60,"Warning")</f>
        <v>6</v>
      </c>
      <c r="C66" s="7"/>
      <c r="D66" s="7"/>
      <c r="F66" s="92"/>
      <c r="H66" s="46"/>
      <c r="I66" s="46"/>
      <c r="J66" s="46"/>
      <c r="L66" s="93"/>
      <c r="N66" s="46"/>
      <c r="O66" s="46"/>
      <c r="P66" s="46"/>
    </row>
    <row r="67" spans="1:16" x14ac:dyDescent="0.3">
      <c r="A67" s="33" t="s">
        <v>299</v>
      </c>
      <c r="B67" s="94">
        <f>COUNTIF(C51:C60,"High")</f>
        <v>2</v>
      </c>
      <c r="C67" s="7"/>
      <c r="D67" s="7"/>
      <c r="F67" s="92"/>
      <c r="H67" s="46"/>
      <c r="I67" s="46"/>
      <c r="J67" s="46"/>
      <c r="L67" s="93"/>
      <c r="N67" s="46"/>
      <c r="O67" s="46"/>
      <c r="P67" s="46"/>
    </row>
    <row r="68" spans="1:16" x14ac:dyDescent="0.3">
      <c r="A68" s="43" t="s">
        <v>45</v>
      </c>
      <c r="B68" s="40">
        <f>SUM(B64:B67)</f>
        <v>10</v>
      </c>
      <c r="C68" s="7"/>
      <c r="D68" s="7"/>
      <c r="F68" s="92"/>
      <c r="H68" s="46"/>
      <c r="I68" s="46"/>
      <c r="J68" s="46"/>
      <c r="L68" s="93"/>
      <c r="N68" s="46"/>
      <c r="O68" s="46"/>
      <c r="P68" s="46"/>
    </row>
    <row r="69" spans="1:16" x14ac:dyDescent="0.3">
      <c r="C69" s="7"/>
      <c r="D69" s="7"/>
      <c r="F69" s="92"/>
      <c r="H69" s="46"/>
      <c r="I69" s="46"/>
      <c r="J69" s="46"/>
      <c r="L69" s="93"/>
      <c r="N69" s="46"/>
      <c r="O69" s="46"/>
      <c r="P69" s="46"/>
    </row>
    <row r="70" spans="1:16" ht="15.6" x14ac:dyDescent="0.3">
      <c r="A70" s="56" t="s">
        <v>1024</v>
      </c>
      <c r="B70" s="57"/>
      <c r="C70" s="57"/>
      <c r="D70" s="57"/>
      <c r="E70" s="57"/>
      <c r="F70" s="57"/>
      <c r="G70" s="57"/>
      <c r="H70" s="57"/>
      <c r="I70" s="57"/>
      <c r="J70" s="57"/>
      <c r="K70" s="57"/>
      <c r="L70" s="57"/>
      <c r="M70" s="58"/>
    </row>
    <row r="71" spans="1:16" x14ac:dyDescent="0.3">
      <c r="A71" s="19" t="s">
        <v>15</v>
      </c>
      <c r="B71" s="19" t="s">
        <v>1025</v>
      </c>
      <c r="C71" s="157" t="s">
        <v>1026</v>
      </c>
      <c r="D71" s="157"/>
      <c r="E71" s="157" t="s">
        <v>1027</v>
      </c>
      <c r="F71" s="157"/>
      <c r="G71" s="157" t="s">
        <v>1028</v>
      </c>
      <c r="H71" s="157"/>
      <c r="I71" s="19" t="s">
        <v>1029</v>
      </c>
      <c r="J71" s="19" t="s">
        <v>1030</v>
      </c>
      <c r="K71" s="157" t="s">
        <v>1031</v>
      </c>
      <c r="L71" s="157"/>
      <c r="M71" s="19" t="s">
        <v>1032</v>
      </c>
    </row>
    <row r="72" spans="1:16" ht="135" customHeight="1" x14ac:dyDescent="0.3">
      <c r="A72" s="9">
        <v>1</v>
      </c>
      <c r="B72" s="9" t="s">
        <v>1156</v>
      </c>
      <c r="C72" s="160" t="s">
        <v>1034</v>
      </c>
      <c r="D72" s="161"/>
      <c r="E72" s="168" t="s">
        <v>1046</v>
      </c>
      <c r="F72" s="164"/>
      <c r="G72" s="160" t="s">
        <v>1036</v>
      </c>
      <c r="H72" s="161"/>
      <c r="I72" s="71" t="s">
        <v>1037</v>
      </c>
      <c r="J72" s="71" t="s">
        <v>1038</v>
      </c>
      <c r="K72" s="170" t="s">
        <v>1039</v>
      </c>
      <c r="L72" s="171"/>
      <c r="M72" s="72" t="s">
        <v>1044</v>
      </c>
    </row>
    <row r="73" spans="1:16" ht="126.75" customHeight="1" x14ac:dyDescent="0.3">
      <c r="A73" s="9">
        <v>2</v>
      </c>
      <c r="B73" s="33" t="s">
        <v>1157</v>
      </c>
      <c r="C73" s="162" t="s">
        <v>1034</v>
      </c>
      <c r="D73" s="163"/>
      <c r="E73" s="178" t="s">
        <v>1046</v>
      </c>
      <c r="F73" s="163"/>
      <c r="G73" s="178" t="s">
        <v>1036</v>
      </c>
      <c r="H73" s="179"/>
      <c r="I73" s="73" t="s">
        <v>1037</v>
      </c>
      <c r="J73" s="73" t="s">
        <v>1038</v>
      </c>
      <c r="K73" s="180" t="s">
        <v>1158</v>
      </c>
      <c r="L73" s="163"/>
      <c r="M73" s="69" t="s">
        <v>1040</v>
      </c>
    </row>
    <row r="74" spans="1:16" ht="123" customHeight="1" x14ac:dyDescent="0.3">
      <c r="A74" s="9">
        <v>3</v>
      </c>
      <c r="B74" s="3" t="s">
        <v>1159</v>
      </c>
      <c r="C74" s="162" t="s">
        <v>1034</v>
      </c>
      <c r="D74" s="163"/>
      <c r="E74" s="178" t="s">
        <v>1046</v>
      </c>
      <c r="F74" s="163"/>
      <c r="G74" s="178" t="s">
        <v>1036</v>
      </c>
      <c r="H74" s="179"/>
      <c r="I74" s="73" t="s">
        <v>1037</v>
      </c>
      <c r="J74" s="73" t="s">
        <v>1038</v>
      </c>
      <c r="K74" s="180" t="s">
        <v>1158</v>
      </c>
      <c r="L74" s="163"/>
      <c r="M74" s="69" t="s">
        <v>1040</v>
      </c>
    </row>
    <row r="75" spans="1:16" ht="124.5" customHeight="1" x14ac:dyDescent="0.3">
      <c r="A75" s="9">
        <v>4</v>
      </c>
      <c r="B75" s="7" t="s">
        <v>1160</v>
      </c>
      <c r="C75" s="162" t="s">
        <v>1034</v>
      </c>
      <c r="D75" s="163"/>
      <c r="E75" s="178" t="s">
        <v>1046</v>
      </c>
      <c r="F75" s="163"/>
      <c r="G75" s="178" t="s">
        <v>1036</v>
      </c>
      <c r="H75" s="179"/>
      <c r="I75" s="73" t="s">
        <v>1037</v>
      </c>
      <c r="J75" s="73" t="s">
        <v>1038</v>
      </c>
      <c r="K75" s="180" t="s">
        <v>1161</v>
      </c>
      <c r="L75" s="163"/>
      <c r="M75" s="69" t="s">
        <v>1040</v>
      </c>
    </row>
    <row r="76" spans="1:16" ht="124.5" customHeight="1" x14ac:dyDescent="0.3">
      <c r="A76" s="9">
        <v>5</v>
      </c>
      <c r="B76" s="9" t="s">
        <v>1162</v>
      </c>
      <c r="C76" s="160" t="s">
        <v>1034</v>
      </c>
      <c r="D76" s="161"/>
      <c r="E76" s="168" t="s">
        <v>1046</v>
      </c>
      <c r="F76" s="164"/>
      <c r="G76" s="160" t="s">
        <v>1036</v>
      </c>
      <c r="H76" s="161"/>
      <c r="I76" s="71" t="s">
        <v>1037</v>
      </c>
      <c r="J76" s="71" t="s">
        <v>1038</v>
      </c>
      <c r="K76" s="170" t="s">
        <v>1039</v>
      </c>
      <c r="L76" s="171"/>
      <c r="M76" s="72" t="s">
        <v>1044</v>
      </c>
    </row>
    <row r="77" spans="1:16" ht="136.5" customHeight="1" x14ac:dyDescent="0.3">
      <c r="A77" s="9">
        <v>6</v>
      </c>
      <c r="B77" s="1" t="s">
        <v>1163</v>
      </c>
      <c r="C77" s="160" t="s">
        <v>1034</v>
      </c>
      <c r="D77" s="161"/>
      <c r="E77" s="168" t="s">
        <v>1046</v>
      </c>
      <c r="F77" s="164"/>
      <c r="G77" s="160" t="s">
        <v>1036</v>
      </c>
      <c r="H77" s="161"/>
      <c r="I77" s="71" t="s">
        <v>1037</v>
      </c>
      <c r="J77" s="71" t="s">
        <v>1038</v>
      </c>
      <c r="K77" s="170" t="s">
        <v>1039</v>
      </c>
      <c r="L77" s="171"/>
      <c r="M77" s="72" t="s">
        <v>1044</v>
      </c>
    </row>
    <row r="78" spans="1:16" ht="126" customHeight="1" x14ac:dyDescent="0.3">
      <c r="A78" s="9">
        <v>7</v>
      </c>
      <c r="B78" s="9" t="s">
        <v>1156</v>
      </c>
      <c r="C78" s="160" t="s">
        <v>1034</v>
      </c>
      <c r="D78" s="161"/>
      <c r="E78" s="168" t="s">
        <v>1046</v>
      </c>
      <c r="F78" s="164"/>
      <c r="G78" s="160" t="s">
        <v>1036</v>
      </c>
      <c r="H78" s="161"/>
      <c r="I78" s="71" t="s">
        <v>1037</v>
      </c>
      <c r="J78" s="71" t="s">
        <v>1038</v>
      </c>
      <c r="K78" s="170" t="s">
        <v>1039</v>
      </c>
      <c r="L78" s="171"/>
      <c r="M78" s="72" t="s">
        <v>1044</v>
      </c>
    </row>
    <row r="79" spans="1:16" ht="118.5" customHeight="1" x14ac:dyDescent="0.3">
      <c r="A79" s="9">
        <v>8</v>
      </c>
      <c r="B79" s="9" t="s">
        <v>1157</v>
      </c>
      <c r="C79" s="162" t="s">
        <v>1034</v>
      </c>
      <c r="D79" s="163"/>
      <c r="E79" s="178" t="s">
        <v>1046</v>
      </c>
      <c r="F79" s="163"/>
      <c r="G79" s="178" t="s">
        <v>1036</v>
      </c>
      <c r="H79" s="179"/>
      <c r="I79" s="73" t="s">
        <v>1037</v>
      </c>
      <c r="J79" s="73" t="s">
        <v>1038</v>
      </c>
      <c r="K79" s="180" t="s">
        <v>1158</v>
      </c>
      <c r="L79" s="163"/>
      <c r="M79" s="69" t="s">
        <v>1040</v>
      </c>
    </row>
    <row r="80" spans="1:16" ht="124.5" customHeight="1" x14ac:dyDescent="0.3">
      <c r="A80" s="9">
        <v>9</v>
      </c>
      <c r="B80" s="9" t="s">
        <v>1159</v>
      </c>
      <c r="C80" s="162" t="s">
        <v>1034</v>
      </c>
      <c r="D80" s="163"/>
      <c r="E80" s="178" t="s">
        <v>1046</v>
      </c>
      <c r="F80" s="163"/>
      <c r="G80" s="178" t="s">
        <v>1036</v>
      </c>
      <c r="H80" s="179"/>
      <c r="I80" s="73" t="s">
        <v>1037</v>
      </c>
      <c r="J80" s="73" t="s">
        <v>1038</v>
      </c>
      <c r="K80" s="180" t="s">
        <v>1158</v>
      </c>
      <c r="L80" s="163"/>
      <c r="M80" s="69" t="s">
        <v>1040</v>
      </c>
    </row>
    <row r="81" spans="1:13" ht="116.25" customHeight="1" x14ac:dyDescent="0.3">
      <c r="A81" s="9">
        <v>10</v>
      </c>
      <c r="B81" s="9" t="s">
        <v>1160</v>
      </c>
      <c r="C81" s="162" t="s">
        <v>1034</v>
      </c>
      <c r="D81" s="163"/>
      <c r="E81" s="178" t="s">
        <v>1046</v>
      </c>
      <c r="F81" s="163"/>
      <c r="G81" s="178" t="s">
        <v>1036</v>
      </c>
      <c r="H81" s="179"/>
      <c r="I81" s="73" t="s">
        <v>1037</v>
      </c>
      <c r="J81" s="73" t="s">
        <v>1038</v>
      </c>
      <c r="K81" s="180" t="s">
        <v>1161</v>
      </c>
      <c r="L81" s="163"/>
      <c r="M81" s="69" t="s">
        <v>1040</v>
      </c>
    </row>
    <row r="82" spans="1:13" ht="124.5" customHeight="1" x14ac:dyDescent="0.3">
      <c r="A82" s="33">
        <v>11</v>
      </c>
      <c r="B82" s="33" t="s">
        <v>1162</v>
      </c>
      <c r="C82" s="170" t="s">
        <v>1034</v>
      </c>
      <c r="D82" s="171"/>
      <c r="E82" s="191" t="s">
        <v>1046</v>
      </c>
      <c r="F82" s="192"/>
      <c r="G82" s="170" t="s">
        <v>1036</v>
      </c>
      <c r="H82" s="171"/>
      <c r="I82" s="71" t="s">
        <v>1037</v>
      </c>
      <c r="J82" s="71" t="s">
        <v>1038</v>
      </c>
      <c r="K82" s="170" t="s">
        <v>1039</v>
      </c>
      <c r="L82" s="171"/>
      <c r="M82" s="72" t="s">
        <v>1044</v>
      </c>
    </row>
    <row r="83" spans="1:13" ht="126.75" customHeight="1" x14ac:dyDescent="0.3">
      <c r="A83" s="9">
        <v>12</v>
      </c>
      <c r="B83" s="9" t="s">
        <v>1163</v>
      </c>
      <c r="C83" s="160" t="s">
        <v>1034</v>
      </c>
      <c r="D83" s="161"/>
      <c r="E83" s="168" t="s">
        <v>1046</v>
      </c>
      <c r="F83" s="164"/>
      <c r="G83" s="160" t="s">
        <v>1036</v>
      </c>
      <c r="H83" s="161"/>
      <c r="I83" s="69" t="s">
        <v>1037</v>
      </c>
      <c r="J83" s="69" t="s">
        <v>1038</v>
      </c>
      <c r="K83" s="160" t="s">
        <v>1039</v>
      </c>
      <c r="L83" s="161"/>
      <c r="M83" s="83" t="s">
        <v>1044</v>
      </c>
    </row>
    <row r="84" spans="1:13" x14ac:dyDescent="0.3">
      <c r="C84" s="95"/>
      <c r="D84" s="46"/>
      <c r="E84" s="96"/>
      <c r="F84" s="46"/>
      <c r="G84" s="96"/>
      <c r="H84" s="46"/>
      <c r="I84" s="97"/>
      <c r="J84" s="97"/>
      <c r="K84" s="96"/>
      <c r="L84" s="98"/>
      <c r="M84" s="96"/>
    </row>
    <row r="85" spans="1:13" ht="15.6" x14ac:dyDescent="0.3">
      <c r="A85" s="27" t="s">
        <v>1164</v>
      </c>
      <c r="B85" s="28"/>
      <c r="C85" s="186"/>
      <c r="D85" s="187"/>
      <c r="E85" s="96"/>
      <c r="F85" s="46"/>
      <c r="G85" s="96"/>
      <c r="H85" s="46"/>
      <c r="I85" s="97"/>
      <c r="J85" s="97"/>
      <c r="K85" s="96"/>
      <c r="L85" s="98"/>
      <c r="M85" s="96"/>
    </row>
    <row r="86" spans="1:13" x14ac:dyDescent="0.3">
      <c r="A86" s="19" t="s">
        <v>15</v>
      </c>
      <c r="B86" s="19" t="s">
        <v>301</v>
      </c>
      <c r="C86" s="157" t="s">
        <v>1165</v>
      </c>
      <c r="D86" s="157"/>
      <c r="E86" s="96"/>
      <c r="F86" s="46"/>
      <c r="G86" s="96"/>
      <c r="H86" s="46"/>
      <c r="I86" s="97"/>
      <c r="J86" s="97"/>
      <c r="K86" s="96"/>
      <c r="L86" s="98"/>
      <c r="M86" s="96"/>
    </row>
    <row r="87" spans="1:13" x14ac:dyDescent="0.3">
      <c r="A87" s="9">
        <v>1</v>
      </c>
      <c r="B87" s="9" t="s">
        <v>1166</v>
      </c>
      <c r="C87" s="165" t="s">
        <v>1167</v>
      </c>
      <c r="D87" s="165"/>
    </row>
    <row r="88" spans="1:13" x14ac:dyDescent="0.3">
      <c r="C88" s="7"/>
      <c r="D88" s="7"/>
    </row>
    <row r="89" spans="1:13" ht="21" x14ac:dyDescent="0.3">
      <c r="A89" s="30" t="s">
        <v>1054</v>
      </c>
      <c r="B89" s="31"/>
      <c r="C89" s="31"/>
      <c r="D89" s="31"/>
      <c r="E89" s="31"/>
      <c r="F89" s="31"/>
      <c r="G89" s="31"/>
      <c r="H89" s="31"/>
      <c r="I89" s="31"/>
      <c r="J89" s="31"/>
      <c r="K89" s="31"/>
      <c r="L89" s="31"/>
    </row>
    <row r="90" spans="1:13" ht="15.6" x14ac:dyDescent="0.3">
      <c r="A90" s="22" t="s">
        <v>1055</v>
      </c>
      <c r="B90" s="23"/>
      <c r="C90" s="23"/>
      <c r="D90" s="24"/>
      <c r="F90" s="181" t="s">
        <v>1056</v>
      </c>
      <c r="G90" s="182"/>
      <c r="I90" s="17" t="s">
        <v>1057</v>
      </c>
    </row>
    <row r="91" spans="1:13" ht="43.2" x14ac:dyDescent="0.3">
      <c r="A91" s="62" t="s">
        <v>15</v>
      </c>
      <c r="B91" s="62" t="s">
        <v>1058</v>
      </c>
      <c r="C91" s="166" t="s">
        <v>1059</v>
      </c>
      <c r="D91" s="166"/>
      <c r="F91" s="16" t="s">
        <v>33</v>
      </c>
      <c r="G91" s="16" t="s">
        <v>86</v>
      </c>
      <c r="I91" s="53" t="s">
        <v>1061</v>
      </c>
    </row>
    <row r="92" spans="1:13" ht="57.6" x14ac:dyDescent="0.3">
      <c r="A92" s="151">
        <v>1</v>
      </c>
      <c r="B92" s="151" t="s">
        <v>1168</v>
      </c>
      <c r="C92" s="8" t="s">
        <v>1169</v>
      </c>
      <c r="D92" s="9" t="s">
        <v>1170</v>
      </c>
      <c r="F92" s="16" t="s">
        <v>110</v>
      </c>
      <c r="G92" s="16" t="s">
        <v>1107</v>
      </c>
      <c r="I92" s="47" t="s">
        <v>1066</v>
      </c>
      <c r="K92" s="27" t="s">
        <v>1021</v>
      </c>
      <c r="L92" s="29"/>
    </row>
    <row r="93" spans="1:13" ht="57.6" x14ac:dyDescent="0.3">
      <c r="A93" s="153"/>
      <c r="B93" s="153"/>
      <c r="C93" s="8" t="s">
        <v>1171</v>
      </c>
      <c r="D93" s="9" t="s">
        <v>1172</v>
      </c>
      <c r="F93" s="16" t="s">
        <v>135</v>
      </c>
      <c r="G93" s="16" t="s">
        <v>103</v>
      </c>
      <c r="I93" s="16" t="s">
        <v>1173</v>
      </c>
      <c r="K93" s="65" t="s">
        <v>1060</v>
      </c>
      <c r="L93" s="65" t="b">
        <v>1</v>
      </c>
    </row>
    <row r="94" spans="1:13" ht="43.2" x14ac:dyDescent="0.3">
      <c r="A94" s="151">
        <v>2</v>
      </c>
      <c r="B94" s="151" t="s">
        <v>1174</v>
      </c>
      <c r="C94" s="8" t="s">
        <v>1169</v>
      </c>
      <c r="D94" s="9" t="s">
        <v>1170</v>
      </c>
      <c r="F94" s="16" t="s">
        <v>89</v>
      </c>
      <c r="G94" s="16" t="s">
        <v>162</v>
      </c>
      <c r="K94" s="9" t="s">
        <v>1065</v>
      </c>
      <c r="L94" s="9" t="b">
        <v>1</v>
      </c>
    </row>
    <row r="95" spans="1:13" ht="72" x14ac:dyDescent="0.3">
      <c r="A95" s="152"/>
      <c r="B95" s="152"/>
      <c r="C95" s="8" t="s">
        <v>1068</v>
      </c>
      <c r="D95" s="9" t="s">
        <v>1069</v>
      </c>
      <c r="F95" s="16" t="s">
        <v>38</v>
      </c>
      <c r="K95" s="9" t="s">
        <v>1070</v>
      </c>
      <c r="L95" s="9" t="b">
        <v>1</v>
      </c>
    </row>
    <row r="96" spans="1:13" x14ac:dyDescent="0.3">
      <c r="A96" s="153"/>
      <c r="B96" s="153"/>
      <c r="C96" s="8" t="s">
        <v>1063</v>
      </c>
      <c r="D96" s="9" t="s">
        <v>1064</v>
      </c>
      <c r="F96" s="16" t="s">
        <v>95</v>
      </c>
      <c r="K96" s="9" t="s">
        <v>1073</v>
      </c>
      <c r="L96" s="9" t="b">
        <v>0</v>
      </c>
    </row>
    <row r="97" spans="1:12" ht="43.2" x14ac:dyDescent="0.3">
      <c r="A97" s="151">
        <v>3</v>
      </c>
      <c r="B97" s="151" t="s">
        <v>1175</v>
      </c>
      <c r="C97" s="8" t="s">
        <v>1169</v>
      </c>
      <c r="D97" s="9" t="s">
        <v>1170</v>
      </c>
      <c r="F97" s="16" t="s">
        <v>150</v>
      </c>
      <c r="K97" s="9" t="s">
        <v>1077</v>
      </c>
      <c r="L97" s="9" t="s">
        <v>1023</v>
      </c>
    </row>
    <row r="98" spans="1:12" ht="81.75" customHeight="1" x14ac:dyDescent="0.3">
      <c r="A98" s="152"/>
      <c r="B98" s="152"/>
      <c r="C98" s="8" t="s">
        <v>1068</v>
      </c>
      <c r="D98" s="9" t="s">
        <v>1176</v>
      </c>
      <c r="F98" s="16" t="s">
        <v>82</v>
      </c>
      <c r="K98" s="9" t="s">
        <v>1080</v>
      </c>
      <c r="L98" s="9" t="s">
        <v>1081</v>
      </c>
    </row>
    <row r="99" spans="1:12" x14ac:dyDescent="0.3">
      <c r="A99" s="153"/>
      <c r="B99" s="153"/>
      <c r="C99" s="8" t="s">
        <v>1063</v>
      </c>
      <c r="D99" s="9" t="s">
        <v>1064</v>
      </c>
      <c r="F99" s="16" t="s">
        <v>100</v>
      </c>
      <c r="K99" s="9" t="s">
        <v>1083</v>
      </c>
      <c r="L99" s="141" t="s">
        <v>1084</v>
      </c>
    </row>
    <row r="100" spans="1:12" x14ac:dyDescent="0.3">
      <c r="A100" s="9">
        <v>4</v>
      </c>
      <c r="B100" s="9" t="s">
        <v>1177</v>
      </c>
      <c r="C100" s="8" t="s">
        <v>1063</v>
      </c>
      <c r="D100" s="9" t="s">
        <v>1064</v>
      </c>
      <c r="F100" s="16" t="s">
        <v>41</v>
      </c>
      <c r="K100" s="9" t="s">
        <v>1089</v>
      </c>
      <c r="L100" s="141" t="s">
        <v>1090</v>
      </c>
    </row>
    <row r="101" spans="1:12" ht="28.8" x14ac:dyDescent="0.3">
      <c r="C101" s="7"/>
      <c r="D101" s="7"/>
      <c r="F101" s="16" t="s">
        <v>159</v>
      </c>
      <c r="K101" s="9" t="s">
        <v>1022</v>
      </c>
      <c r="L101" s="9" t="s">
        <v>1023</v>
      </c>
    </row>
    <row r="102" spans="1:12" x14ac:dyDescent="0.3">
      <c r="C102" s="7"/>
      <c r="D102" s="7"/>
      <c r="F102" s="82"/>
      <c r="K102" s="9" t="s">
        <v>1091</v>
      </c>
      <c r="L102" s="142" t="s">
        <v>1092</v>
      </c>
    </row>
    <row r="103" spans="1:12" ht="15.6" x14ac:dyDescent="0.3">
      <c r="A103" s="27" t="s">
        <v>1119</v>
      </c>
      <c r="B103" s="28"/>
      <c r="C103" s="28"/>
      <c r="D103" s="28"/>
      <c r="E103" s="28"/>
      <c r="F103" s="28"/>
      <c r="G103" s="28"/>
      <c r="H103" s="28"/>
      <c r="I103" s="28"/>
      <c r="K103" s="9" t="s">
        <v>1094</v>
      </c>
      <c r="L103" s="9" t="s">
        <v>1095</v>
      </c>
    </row>
    <row r="104" spans="1:12" x14ac:dyDescent="0.3">
      <c r="A104" s="61" t="s">
        <v>1120</v>
      </c>
      <c r="B104" s="19" t="s">
        <v>1121</v>
      </c>
      <c r="C104" s="19" t="s">
        <v>18</v>
      </c>
      <c r="D104" s="19" t="s">
        <v>1120</v>
      </c>
      <c r="E104" s="19" t="s">
        <v>1121</v>
      </c>
      <c r="F104" s="19" t="s">
        <v>18</v>
      </c>
      <c r="G104" s="19" t="s">
        <v>1120</v>
      </c>
      <c r="H104" s="19" t="s">
        <v>1121</v>
      </c>
      <c r="I104" s="19" t="s">
        <v>18</v>
      </c>
      <c r="K104" s="9" t="s">
        <v>1095</v>
      </c>
      <c r="L104" s="9" t="s">
        <v>1096</v>
      </c>
    </row>
    <row r="105" spans="1:12" ht="100.8" x14ac:dyDescent="0.3">
      <c r="A105" s="9" t="s">
        <v>782</v>
      </c>
      <c r="B105" s="40" t="s">
        <v>783</v>
      </c>
      <c r="C105" s="9" t="s">
        <v>694</v>
      </c>
      <c r="D105" s="9" t="s">
        <v>801</v>
      </c>
      <c r="E105" s="40" t="s">
        <v>740</v>
      </c>
      <c r="F105" s="9" t="s">
        <v>694</v>
      </c>
      <c r="G105" s="9" t="s">
        <v>707</v>
      </c>
      <c r="H105" s="9" t="s">
        <v>728</v>
      </c>
      <c r="I105" s="9" t="s">
        <v>694</v>
      </c>
      <c r="K105" s="9" t="s">
        <v>1097</v>
      </c>
      <c r="L105" s="141" t="s">
        <v>1098</v>
      </c>
    </row>
    <row r="106" spans="1:12" ht="115.2" x14ac:dyDescent="0.3">
      <c r="A106" s="9" t="s">
        <v>784</v>
      </c>
      <c r="B106" s="40" t="s">
        <v>756</v>
      </c>
      <c r="C106" s="9" t="s">
        <v>694</v>
      </c>
      <c r="D106" s="9" t="s">
        <v>802</v>
      </c>
      <c r="E106" s="40" t="s">
        <v>803</v>
      </c>
      <c r="F106" s="9" t="s">
        <v>694</v>
      </c>
      <c r="G106" s="9" t="s">
        <v>821</v>
      </c>
      <c r="H106" s="9" t="s">
        <v>822</v>
      </c>
      <c r="I106" s="9" t="s">
        <v>694</v>
      </c>
      <c r="K106" s="9" t="s">
        <v>1100</v>
      </c>
      <c r="L106" s="9" t="s">
        <v>1101</v>
      </c>
    </row>
    <row r="107" spans="1:12" ht="115.2" x14ac:dyDescent="0.3">
      <c r="A107" s="9" t="s">
        <v>713</v>
      </c>
      <c r="B107" s="40" t="s">
        <v>785</v>
      </c>
      <c r="C107" s="9" t="s">
        <v>694</v>
      </c>
      <c r="D107" s="9" t="s">
        <v>804</v>
      </c>
      <c r="E107" s="40" t="s">
        <v>805</v>
      </c>
      <c r="F107" s="9" t="s">
        <v>694</v>
      </c>
      <c r="G107" s="9" t="s">
        <v>823</v>
      </c>
      <c r="H107" s="9" t="s">
        <v>824</v>
      </c>
      <c r="I107" s="9" t="s">
        <v>694</v>
      </c>
      <c r="K107" s="9" t="s">
        <v>1102</v>
      </c>
      <c r="L107" s="9" t="s">
        <v>1103</v>
      </c>
    </row>
    <row r="108" spans="1:12" ht="115.2" x14ac:dyDescent="0.3">
      <c r="A108" s="9" t="s">
        <v>715</v>
      </c>
      <c r="B108" s="40" t="s">
        <v>762</v>
      </c>
      <c r="C108" s="9" t="s">
        <v>694</v>
      </c>
      <c r="D108" s="9" t="s">
        <v>806</v>
      </c>
      <c r="E108" s="40" t="s">
        <v>726</v>
      </c>
      <c r="F108" s="9" t="s">
        <v>694</v>
      </c>
      <c r="G108" s="9" t="s">
        <v>825</v>
      </c>
      <c r="H108" s="9" t="s">
        <v>826</v>
      </c>
      <c r="I108" s="9" t="s">
        <v>694</v>
      </c>
      <c r="K108" s="9" t="s">
        <v>1105</v>
      </c>
      <c r="L108" s="9" t="s">
        <v>1106</v>
      </c>
    </row>
    <row r="109" spans="1:12" ht="115.2" x14ac:dyDescent="0.3">
      <c r="A109" s="9" t="s">
        <v>717</v>
      </c>
      <c r="B109" s="40" t="s">
        <v>786</v>
      </c>
      <c r="C109" s="9" t="s">
        <v>694</v>
      </c>
      <c r="D109" s="9" t="s">
        <v>807</v>
      </c>
      <c r="E109" s="40" t="s">
        <v>808</v>
      </c>
      <c r="F109" s="9" t="s">
        <v>694</v>
      </c>
      <c r="G109" s="9" t="s">
        <v>827</v>
      </c>
      <c r="H109" s="9" t="s">
        <v>716</v>
      </c>
      <c r="I109" s="9" t="s">
        <v>694</v>
      </c>
      <c r="K109" s="9" t="s">
        <v>1108</v>
      </c>
      <c r="L109" s="9">
        <v>2048</v>
      </c>
    </row>
    <row r="110" spans="1:12" ht="115.2" x14ac:dyDescent="0.3">
      <c r="A110" s="9" t="s">
        <v>787</v>
      </c>
      <c r="B110" s="40" t="s">
        <v>756</v>
      </c>
      <c r="C110" s="9" t="s">
        <v>694</v>
      </c>
      <c r="D110" s="9" t="s">
        <v>809</v>
      </c>
      <c r="E110" s="9" t="s">
        <v>810</v>
      </c>
      <c r="F110" s="9" t="s">
        <v>694</v>
      </c>
      <c r="G110" s="9" t="s">
        <v>828</v>
      </c>
      <c r="H110" s="9" t="s">
        <v>829</v>
      </c>
      <c r="I110" s="9" t="s">
        <v>694</v>
      </c>
      <c r="K110" s="33" t="s">
        <v>1110</v>
      </c>
      <c r="L110" s="33" t="s">
        <v>1111</v>
      </c>
    </row>
    <row r="111" spans="1:12" ht="115.2" x14ac:dyDescent="0.3">
      <c r="A111" s="9" t="s">
        <v>788</v>
      </c>
      <c r="B111" s="40" t="s">
        <v>789</v>
      </c>
      <c r="C111" s="9" t="s">
        <v>694</v>
      </c>
      <c r="D111" s="9" t="s">
        <v>811</v>
      </c>
      <c r="E111" s="9" t="s">
        <v>812</v>
      </c>
      <c r="F111" s="9" t="s">
        <v>694</v>
      </c>
      <c r="G111" s="9" t="s">
        <v>761</v>
      </c>
      <c r="H111" s="9" t="s">
        <v>830</v>
      </c>
      <c r="I111" s="9" t="s">
        <v>694</v>
      </c>
      <c r="K111" s="38" t="s">
        <v>1112</v>
      </c>
      <c r="L111" s="40"/>
    </row>
    <row r="112" spans="1:12" ht="115.2" x14ac:dyDescent="0.3">
      <c r="A112" s="9" t="s">
        <v>790</v>
      </c>
      <c r="B112" s="40" t="s">
        <v>786</v>
      </c>
      <c r="C112" s="9" t="s">
        <v>694</v>
      </c>
      <c r="D112" s="9" t="s">
        <v>813</v>
      </c>
      <c r="E112" s="9" t="s">
        <v>814</v>
      </c>
      <c r="F112" s="9" t="s">
        <v>694</v>
      </c>
      <c r="G112" s="9" t="s">
        <v>831</v>
      </c>
      <c r="H112" s="9" t="s">
        <v>793</v>
      </c>
      <c r="I112" s="9" t="s">
        <v>694</v>
      </c>
    </row>
    <row r="113" spans="1:12" ht="115.2" x14ac:dyDescent="0.3">
      <c r="A113" s="9" t="s">
        <v>791</v>
      </c>
      <c r="B113" s="40" t="s">
        <v>728</v>
      </c>
      <c r="C113" s="9" t="s">
        <v>694</v>
      </c>
      <c r="D113" s="9" t="s">
        <v>721</v>
      </c>
      <c r="E113" s="9" t="s">
        <v>815</v>
      </c>
      <c r="F113" s="9" t="s">
        <v>694</v>
      </c>
      <c r="G113" s="9" t="s">
        <v>763</v>
      </c>
      <c r="H113" s="9" t="s">
        <v>832</v>
      </c>
      <c r="I113" s="9" t="s">
        <v>694</v>
      </c>
    </row>
    <row r="114" spans="1:12" ht="115.2" x14ac:dyDescent="0.3">
      <c r="A114" s="9" t="s">
        <v>792</v>
      </c>
      <c r="B114" s="40" t="s">
        <v>793</v>
      </c>
      <c r="C114" s="9" t="s">
        <v>694</v>
      </c>
      <c r="D114" s="9" t="s">
        <v>725</v>
      </c>
      <c r="E114" s="9" t="s">
        <v>756</v>
      </c>
      <c r="F114" s="9" t="s">
        <v>694</v>
      </c>
      <c r="G114" s="9" t="s">
        <v>765</v>
      </c>
      <c r="H114" s="9" t="s">
        <v>740</v>
      </c>
      <c r="I114" s="9" t="s">
        <v>694</v>
      </c>
    </row>
    <row r="115" spans="1:12" ht="115.2" x14ac:dyDescent="0.3">
      <c r="A115" s="9" t="s">
        <v>794</v>
      </c>
      <c r="B115" s="40" t="s">
        <v>795</v>
      </c>
      <c r="C115" s="9" t="s">
        <v>694</v>
      </c>
      <c r="D115" s="9" t="s">
        <v>727</v>
      </c>
      <c r="E115" s="9" t="s">
        <v>728</v>
      </c>
      <c r="F115" s="9" t="s">
        <v>694</v>
      </c>
      <c r="G115" s="9" t="s">
        <v>833</v>
      </c>
      <c r="H115" s="9" t="s">
        <v>834</v>
      </c>
      <c r="I115" s="9" t="s">
        <v>694</v>
      </c>
    </row>
    <row r="116" spans="1:12" ht="100.8" x14ac:dyDescent="0.3">
      <c r="A116" s="9" t="s">
        <v>719</v>
      </c>
      <c r="B116" s="40" t="s">
        <v>796</v>
      </c>
      <c r="C116" s="9" t="s">
        <v>694</v>
      </c>
      <c r="D116" s="9" t="s">
        <v>816</v>
      </c>
      <c r="E116" s="9" t="s">
        <v>817</v>
      </c>
      <c r="F116" s="9" t="s">
        <v>694</v>
      </c>
      <c r="G116" s="9" t="s">
        <v>835</v>
      </c>
      <c r="H116" s="9" t="s">
        <v>728</v>
      </c>
      <c r="I116" s="9" t="s">
        <v>694</v>
      </c>
    </row>
    <row r="117" spans="1:12" ht="115.2" x14ac:dyDescent="0.3">
      <c r="A117" s="9" t="s">
        <v>797</v>
      </c>
      <c r="B117" s="40" t="s">
        <v>740</v>
      </c>
      <c r="C117" s="9" t="s">
        <v>694</v>
      </c>
      <c r="D117" s="9" t="s">
        <v>731</v>
      </c>
      <c r="E117" s="9" t="s">
        <v>818</v>
      </c>
      <c r="F117" s="9" t="s">
        <v>694</v>
      </c>
      <c r="G117" s="9" t="s">
        <v>836</v>
      </c>
      <c r="H117" s="9" t="s">
        <v>837</v>
      </c>
      <c r="I117" s="9" t="s">
        <v>694</v>
      </c>
    </row>
    <row r="118" spans="1:12" ht="115.2" x14ac:dyDescent="0.3">
      <c r="A118" s="9" t="s">
        <v>798</v>
      </c>
      <c r="B118" s="40" t="s">
        <v>799</v>
      </c>
      <c r="C118" s="9" t="s">
        <v>694</v>
      </c>
      <c r="D118" s="9" t="s">
        <v>705</v>
      </c>
      <c r="E118" s="9" t="s">
        <v>819</v>
      </c>
      <c r="F118" s="9" t="s">
        <v>694</v>
      </c>
      <c r="G118" s="9" t="s">
        <v>709</v>
      </c>
      <c r="H118" s="9" t="s">
        <v>838</v>
      </c>
      <c r="I118" s="9" t="s">
        <v>694</v>
      </c>
    </row>
    <row r="119" spans="1:12" ht="115.2" x14ac:dyDescent="0.3">
      <c r="A119" s="9" t="s">
        <v>800</v>
      </c>
      <c r="B119" s="40" t="s">
        <v>793</v>
      </c>
      <c r="C119" s="9" t="s">
        <v>694</v>
      </c>
      <c r="D119" s="9" t="s">
        <v>820</v>
      </c>
      <c r="E119" s="9" t="s">
        <v>720</v>
      </c>
      <c r="F119" s="9" t="s">
        <v>694</v>
      </c>
      <c r="G119" s="9" t="s">
        <v>839</v>
      </c>
      <c r="H119" s="9" t="s">
        <v>840</v>
      </c>
      <c r="I119" s="9" t="s">
        <v>694</v>
      </c>
    </row>
    <row r="120" spans="1:12" x14ac:dyDescent="0.3">
      <c r="C120" s="7"/>
      <c r="D120" s="7"/>
    </row>
    <row r="121" spans="1:12" ht="18" x14ac:dyDescent="0.3">
      <c r="A121" s="137" t="s">
        <v>1122</v>
      </c>
      <c r="B121" s="136"/>
      <c r="C121" s="136"/>
      <c r="D121" s="136"/>
      <c r="E121" s="136"/>
      <c r="F121" s="136"/>
      <c r="G121" s="136"/>
      <c r="H121" s="136"/>
      <c r="I121" s="136"/>
      <c r="J121" s="136"/>
      <c r="K121" s="136"/>
      <c r="L121" s="136"/>
    </row>
    <row r="122" spans="1:12" x14ac:dyDescent="0.3">
      <c r="C122" s="7"/>
      <c r="D122" s="7"/>
    </row>
    <row r="123" spans="1:12" ht="57.6" x14ac:dyDescent="0.3">
      <c r="A123" s="11" t="s">
        <v>1123</v>
      </c>
      <c r="B123" s="68" t="s">
        <v>1178</v>
      </c>
      <c r="C123" s="7"/>
      <c r="D123" s="7"/>
    </row>
    <row r="124" spans="1:12" ht="388.8" x14ac:dyDescent="0.3">
      <c r="A124" s="11" t="s">
        <v>1125</v>
      </c>
      <c r="B124" s="16" t="s">
        <v>1179</v>
      </c>
      <c r="C124" s="7"/>
      <c r="D124" s="7"/>
    </row>
    <row r="125" spans="1:12" x14ac:dyDescent="0.3">
      <c r="A125" s="11" t="s">
        <v>1180</v>
      </c>
      <c r="B125" s="16" t="s">
        <v>1181</v>
      </c>
      <c r="C125" s="7"/>
      <c r="D125" s="7"/>
    </row>
    <row r="126" spans="1:12" x14ac:dyDescent="0.3">
      <c r="C126" s="7"/>
      <c r="D126" s="7"/>
    </row>
    <row r="127" spans="1:12" x14ac:dyDescent="0.3">
      <c r="C127" s="7"/>
      <c r="D127" s="7"/>
    </row>
    <row r="128" spans="1:12" x14ac:dyDescent="0.3">
      <c r="C128" s="7"/>
    </row>
    <row r="129" spans="1:5" x14ac:dyDescent="0.3">
      <c r="C129" s="7"/>
    </row>
    <row r="130" spans="1:5" x14ac:dyDescent="0.3">
      <c r="C130" s="7"/>
    </row>
    <row r="131" spans="1:5" x14ac:dyDescent="0.3">
      <c r="C131" s="7"/>
    </row>
    <row r="132" spans="1:5" x14ac:dyDescent="0.3">
      <c r="C132" s="7"/>
    </row>
    <row r="133" spans="1:5" x14ac:dyDescent="0.3">
      <c r="C133" s="7"/>
      <c r="D133" s="7"/>
      <c r="E133" s="6"/>
    </row>
    <row r="134" spans="1:5" x14ac:dyDescent="0.3">
      <c r="C134" s="7"/>
    </row>
    <row r="135" spans="1:5" x14ac:dyDescent="0.3">
      <c r="C135" s="7"/>
    </row>
    <row r="136" spans="1:5" x14ac:dyDescent="0.3">
      <c r="C136" s="7"/>
    </row>
    <row r="137" spans="1:5" x14ac:dyDescent="0.3">
      <c r="C137" s="7"/>
    </row>
    <row r="138" spans="1:5" x14ac:dyDescent="0.3">
      <c r="A138" s="6"/>
      <c r="B138" s="6"/>
    </row>
    <row r="139" spans="1:5" x14ac:dyDescent="0.3">
      <c r="A139" s="6"/>
      <c r="B139" s="6"/>
    </row>
    <row r="140" spans="1:5" x14ac:dyDescent="0.3">
      <c r="A140" s="6"/>
      <c r="B140" s="6"/>
    </row>
    <row r="141" spans="1:5" x14ac:dyDescent="0.3">
      <c r="A141" s="6"/>
      <c r="B141" s="6"/>
    </row>
    <row r="142" spans="1:5" x14ac:dyDescent="0.3">
      <c r="A142" s="6"/>
      <c r="B142" s="6"/>
    </row>
  </sheetData>
  <sortState xmlns:xlrd2="http://schemas.microsoft.com/office/spreadsheetml/2017/richdata2" ref="F91:G101">
    <sortCondition ref="F91:F101"/>
  </sortState>
  <mergeCells count="151">
    <mergeCell ref="K83:L83"/>
    <mergeCell ref="E81:F81"/>
    <mergeCell ref="G81:H81"/>
    <mergeCell ref="K81:L81"/>
    <mergeCell ref="K82:L82"/>
    <mergeCell ref="E77:F77"/>
    <mergeCell ref="G77:H77"/>
    <mergeCell ref="K77:L77"/>
    <mergeCell ref="C78:D78"/>
    <mergeCell ref="E78:F78"/>
    <mergeCell ref="G78:H78"/>
    <mergeCell ref="K78:L78"/>
    <mergeCell ref="G79:H79"/>
    <mergeCell ref="K79:L79"/>
    <mergeCell ref="C80:D80"/>
    <mergeCell ref="E80:F80"/>
    <mergeCell ref="G80:H80"/>
    <mergeCell ref="K80:L80"/>
    <mergeCell ref="E82:F82"/>
    <mergeCell ref="G82:H82"/>
    <mergeCell ref="E83:F83"/>
    <mergeCell ref="G83:H83"/>
    <mergeCell ref="K76:L76"/>
    <mergeCell ref="C73:D73"/>
    <mergeCell ref="E73:F73"/>
    <mergeCell ref="G73:H73"/>
    <mergeCell ref="K73:L73"/>
    <mergeCell ref="C74:D74"/>
    <mergeCell ref="E74:F74"/>
    <mergeCell ref="G74:H74"/>
    <mergeCell ref="K74:L74"/>
    <mergeCell ref="K71:L71"/>
    <mergeCell ref="N35:P35"/>
    <mergeCell ref="B35:C35"/>
    <mergeCell ref="H35:J35"/>
    <mergeCell ref="T49:V49"/>
    <mergeCell ref="K72:L72"/>
    <mergeCell ref="C75:D75"/>
    <mergeCell ref="E75:F75"/>
    <mergeCell ref="G75:H75"/>
    <mergeCell ref="K75:L75"/>
    <mergeCell ref="T52:V52"/>
    <mergeCell ref="T53:V53"/>
    <mergeCell ref="T54:V54"/>
    <mergeCell ref="T35:V35"/>
    <mergeCell ref="N36:P36"/>
    <mergeCell ref="N37:P37"/>
    <mergeCell ref="N41:P41"/>
    <mergeCell ref="H36:J36"/>
    <mergeCell ref="H37:J37"/>
    <mergeCell ref="H38:J38"/>
    <mergeCell ref="H39:J39"/>
    <mergeCell ref="H40:J40"/>
    <mergeCell ref="A62:B62"/>
    <mergeCell ref="H58:J58"/>
    <mergeCell ref="G26:H26"/>
    <mergeCell ref="G27:H27"/>
    <mergeCell ref="G28:H28"/>
    <mergeCell ref="G29:H29"/>
    <mergeCell ref="G30:H30"/>
    <mergeCell ref="C2:C13"/>
    <mergeCell ref="D2:D13"/>
    <mergeCell ref="C15:C23"/>
    <mergeCell ref="D15:D23"/>
    <mergeCell ref="F18:G18"/>
    <mergeCell ref="B92:B93"/>
    <mergeCell ref="A92:A93"/>
    <mergeCell ref="C77:D77"/>
    <mergeCell ref="C81:D81"/>
    <mergeCell ref="C91:D91"/>
    <mergeCell ref="C83:D83"/>
    <mergeCell ref="B94:B96"/>
    <mergeCell ref="A94:A96"/>
    <mergeCell ref="B97:B99"/>
    <mergeCell ref="A97:A99"/>
    <mergeCell ref="C79:D79"/>
    <mergeCell ref="C82:D82"/>
    <mergeCell ref="C85:D85"/>
    <mergeCell ref="C86:D86"/>
    <mergeCell ref="C87:D87"/>
    <mergeCell ref="C72:D72"/>
    <mergeCell ref="E72:F72"/>
    <mergeCell ref="G72:H72"/>
    <mergeCell ref="C76:D76"/>
    <mergeCell ref="E76:F76"/>
    <mergeCell ref="G76:H76"/>
    <mergeCell ref="E79:F79"/>
    <mergeCell ref="C71:D71"/>
    <mergeCell ref="E71:F71"/>
    <mergeCell ref="G71:H71"/>
    <mergeCell ref="H53:J53"/>
    <mergeCell ref="H54:J54"/>
    <mergeCell ref="H55:J55"/>
    <mergeCell ref="H46:J46"/>
    <mergeCell ref="H47:J47"/>
    <mergeCell ref="H48:J48"/>
    <mergeCell ref="H49:J49"/>
    <mergeCell ref="H50:J50"/>
    <mergeCell ref="H41:J41"/>
    <mergeCell ref="H42:J42"/>
    <mergeCell ref="H43:J43"/>
    <mergeCell ref="H44:J44"/>
    <mergeCell ref="H45:J45"/>
    <mergeCell ref="T51:V51"/>
    <mergeCell ref="H62:J62"/>
    <mergeCell ref="N38:P38"/>
    <mergeCell ref="N39:P39"/>
    <mergeCell ref="N40:P40"/>
    <mergeCell ref="N42:P42"/>
    <mergeCell ref="N43:P43"/>
    <mergeCell ref="N44:P44"/>
    <mergeCell ref="N45:P45"/>
    <mergeCell ref="N46:P46"/>
    <mergeCell ref="N47:P47"/>
    <mergeCell ref="N48:P48"/>
    <mergeCell ref="N49:P49"/>
    <mergeCell ref="N50:P50"/>
    <mergeCell ref="N51:P51"/>
    <mergeCell ref="N52:P52"/>
    <mergeCell ref="N53:P53"/>
    <mergeCell ref="H56:J56"/>
    <mergeCell ref="H57:J57"/>
    <mergeCell ref="H59:J59"/>
    <mergeCell ref="H60:J60"/>
    <mergeCell ref="H61:J61"/>
    <mergeCell ref="H51:J51"/>
    <mergeCell ref="H52:J52"/>
    <mergeCell ref="F90:G90"/>
    <mergeCell ref="T48:V48"/>
    <mergeCell ref="N59:P59"/>
    <mergeCell ref="N60:P60"/>
    <mergeCell ref="N61:P61"/>
    <mergeCell ref="N62:P62"/>
    <mergeCell ref="T36:V36"/>
    <mergeCell ref="T37:V37"/>
    <mergeCell ref="T38:V38"/>
    <mergeCell ref="T39:V39"/>
    <mergeCell ref="T40:V40"/>
    <mergeCell ref="T41:V41"/>
    <mergeCell ref="T42:V42"/>
    <mergeCell ref="T43:V43"/>
    <mergeCell ref="T44:V44"/>
    <mergeCell ref="T45:V45"/>
    <mergeCell ref="T46:V46"/>
    <mergeCell ref="T47:V47"/>
    <mergeCell ref="N54:P54"/>
    <mergeCell ref="N55:P55"/>
    <mergeCell ref="N56:P56"/>
    <mergeCell ref="N57:P57"/>
    <mergeCell ref="N58:P58"/>
    <mergeCell ref="T50:V50"/>
  </mergeCells>
  <conditionalFormatting sqref="A44">
    <cfRule type="cellIs" dxfId="358" priority="218" operator="equal">
      <formula>"Info"</formula>
    </cfRule>
  </conditionalFormatting>
  <conditionalFormatting sqref="A64">
    <cfRule type="cellIs" dxfId="357" priority="1" operator="equal">
      <formula>"Secure"</formula>
    </cfRule>
  </conditionalFormatting>
  <conditionalFormatting sqref="A65">
    <cfRule type="cellIs" dxfId="356" priority="4" operator="equal">
      <formula>"Info"</formula>
    </cfRule>
  </conditionalFormatting>
  <conditionalFormatting sqref="A66">
    <cfRule type="cellIs" dxfId="355" priority="3" operator="equal">
      <formula>"Warning"</formula>
    </cfRule>
  </conditionalFormatting>
  <conditionalFormatting sqref="A67:A68">
    <cfRule type="cellIs" dxfId="354" priority="2" operator="equal">
      <formula>"High"</formula>
    </cfRule>
  </conditionalFormatting>
  <conditionalFormatting sqref="C38:C40">
    <cfRule type="cellIs" dxfId="353" priority="17" operator="equal">
      <formula>"High"</formula>
    </cfRule>
    <cfRule type="cellIs" dxfId="352" priority="18" operator="equal">
      <formula>"Info"</formula>
    </cfRule>
    <cfRule type="cellIs" dxfId="351" priority="19" operator="equal">
      <formula>"Warning"</formula>
    </cfRule>
  </conditionalFormatting>
  <conditionalFormatting sqref="C44">
    <cfRule type="cellIs" dxfId="350" priority="214" operator="equal">
      <formula>"Info"</formula>
    </cfRule>
  </conditionalFormatting>
  <conditionalFormatting sqref="C45">
    <cfRule type="cellIs" dxfId="349" priority="213" operator="equal">
      <formula>"Warning"</formula>
    </cfRule>
  </conditionalFormatting>
  <conditionalFormatting sqref="C46">
    <cfRule type="cellIs" dxfId="348" priority="212" operator="equal">
      <formula>"High"</formula>
    </cfRule>
  </conditionalFormatting>
  <conditionalFormatting sqref="C51:C60">
    <cfRule type="cellIs" dxfId="347" priority="5" operator="equal">
      <formula>"High"</formula>
    </cfRule>
    <cfRule type="cellIs" dxfId="346" priority="6" operator="equal">
      <formula>"Warning"</formula>
    </cfRule>
    <cfRule type="cellIs" dxfId="345" priority="7" operator="equal">
      <formula>"Secure"</formula>
    </cfRule>
    <cfRule type="cellIs" dxfId="344" priority="8" operator="equal">
      <formula>"Info"</formula>
    </cfRule>
  </conditionalFormatting>
  <conditionalFormatting sqref="C105:C119 F105:F119 I105:I119">
    <cfRule type="cellIs" dxfId="343" priority="200" operator="equal">
      <formula>"OK"</formula>
    </cfRule>
  </conditionalFormatting>
  <conditionalFormatting sqref="F20">
    <cfRule type="cellIs" dxfId="342" priority="192" operator="equal">
      <formula>"Signature"</formula>
    </cfRule>
  </conditionalFormatting>
  <conditionalFormatting sqref="F21">
    <cfRule type="cellIs" dxfId="341" priority="193" operator="equal">
      <formula>"Normal"</formula>
    </cfRule>
  </conditionalFormatting>
  <conditionalFormatting sqref="F22">
    <cfRule type="cellIs" dxfId="340" priority="191" operator="equal">
      <formula>"Dangerous"</formula>
    </cfRule>
  </conditionalFormatting>
  <conditionalFormatting sqref="F23">
    <cfRule type="cellIs" dxfId="339" priority="215" operator="equal">
      <formula>"Unknown"</formula>
    </cfRule>
  </conditionalFormatting>
  <conditionalFormatting sqref="F28:F30">
    <cfRule type="cellIs" dxfId="338" priority="20" operator="equal">
      <formula>"High"</formula>
    </cfRule>
    <cfRule type="cellIs" dxfId="337" priority="21" operator="equal">
      <formula>"Warning"</formula>
    </cfRule>
    <cfRule type="cellIs" dxfId="336" priority="22" operator="equal">
      <formula>"Secure"</formula>
    </cfRule>
  </conditionalFormatting>
  <conditionalFormatting sqref="G3:G16">
    <cfRule type="cellIs" dxfId="335" priority="76" operator="equal">
      <formula>"Dangerous"</formula>
    </cfRule>
    <cfRule type="cellIs" dxfId="334" priority="75" operator="equal">
      <formula>"Normal"</formula>
    </cfRule>
  </conditionalFormatting>
  <conditionalFormatting sqref="G6">
    <cfRule type="cellIs" dxfId="333" priority="93" operator="equal">
      <formula>"Unknown"</formula>
    </cfRule>
  </conditionalFormatting>
  <conditionalFormatting sqref="G12">
    <cfRule type="cellIs" dxfId="332" priority="80" operator="equal">
      <formula>"Unknown"</formula>
    </cfRule>
    <cfRule type="cellIs" dxfId="331" priority="79" operator="equal">
      <formula>"Signature"</formula>
    </cfRule>
  </conditionalFormatting>
  <conditionalFormatting sqref="G36:G69 K36:K69 A45">
    <cfRule type="cellIs" dxfId="330" priority="217" operator="equal">
      <formula>"Warning"</formula>
    </cfRule>
  </conditionalFormatting>
  <conditionalFormatting sqref="G36:G69 K36:K69 A46">
    <cfRule type="cellIs" dxfId="329" priority="216" operator="equal">
      <formula>"High"</formula>
    </cfRule>
  </conditionalFormatting>
  <conditionalFormatting sqref="G36:G69 K36:K69">
    <cfRule type="cellIs" dxfId="328" priority="190" operator="equal">
      <formula>"Info"</formula>
    </cfRule>
    <cfRule type="cellIs" dxfId="327" priority="208" operator="equal">
      <formula>"Normal"</formula>
    </cfRule>
  </conditionalFormatting>
  <conditionalFormatting sqref="I21">
    <cfRule type="cellIs" dxfId="326" priority="23" operator="equal">
      <formula>"Secure"</formula>
    </cfRule>
  </conditionalFormatting>
  <conditionalFormatting sqref="I22">
    <cfRule type="cellIs" dxfId="325" priority="119" operator="equal">
      <formula>"Warning"</formula>
    </cfRule>
  </conditionalFormatting>
  <conditionalFormatting sqref="I23">
    <cfRule type="cellIs" dxfId="324" priority="118" operator="equal">
      <formula>"High"</formula>
    </cfRule>
  </conditionalFormatting>
  <conditionalFormatting sqref="I71">
    <cfRule type="cellIs" dxfId="323" priority="103" operator="equal">
      <formula>"Normal"</formula>
    </cfRule>
    <cfRule type="cellIs" dxfId="322" priority="102" operator="equal">
      <formula>"Warning"</formula>
    </cfRule>
    <cfRule type="cellIs" dxfId="321" priority="101" operator="equal">
      <formula>"High"</formula>
    </cfRule>
    <cfRule type="cellIs" dxfId="320" priority="100" operator="equal">
      <formula>"Info"</formula>
    </cfRule>
  </conditionalFormatting>
  <conditionalFormatting sqref="K3">
    <cfRule type="cellIs" dxfId="319" priority="195" operator="equal">
      <formula>"Unknown"</formula>
    </cfRule>
    <cfRule type="cellIs" dxfId="318" priority="194" operator="equal">
      <formula>"Signature"</formula>
    </cfRule>
  </conditionalFormatting>
  <conditionalFormatting sqref="K3:K16">
    <cfRule type="cellIs" dxfId="317" priority="36" operator="equal">
      <formula>"Normal"</formula>
    </cfRule>
    <cfRule type="cellIs" dxfId="316" priority="37" operator="equal">
      <formula>"Dangerous"</formula>
    </cfRule>
  </conditionalFormatting>
  <conditionalFormatting sqref="K5">
    <cfRule type="cellIs" dxfId="315" priority="67" operator="equal">
      <formula>"Signature"</formula>
    </cfRule>
    <cfRule type="cellIs" dxfId="314" priority="68" operator="equal">
      <formula>"Unknown"</formula>
    </cfRule>
  </conditionalFormatting>
  <conditionalFormatting sqref="K8:K11">
    <cfRule type="cellIs" dxfId="313" priority="42" operator="equal">
      <formula>"Signature"</formula>
    </cfRule>
  </conditionalFormatting>
  <conditionalFormatting sqref="K8:K14">
    <cfRule type="cellIs" dxfId="312" priority="39" operator="equal">
      <formula>"Unknown"</formula>
    </cfRule>
  </conditionalFormatting>
  <conditionalFormatting sqref="K14:K15">
    <cfRule type="cellIs" dxfId="311" priority="24" operator="equal">
      <formula>"Signature"</formula>
    </cfRule>
  </conditionalFormatting>
  <conditionalFormatting sqref="K16">
    <cfRule type="cellIs" dxfId="310" priority="35" operator="equal">
      <formula>"Unknown"</formula>
    </cfRule>
  </conditionalFormatting>
  <conditionalFormatting sqref="M35:M69">
    <cfRule type="cellIs" dxfId="309" priority="189" operator="equal">
      <formula>"Normal"</formula>
    </cfRule>
    <cfRule type="cellIs" dxfId="308" priority="188" operator="equal">
      <formula>"Warning"</formula>
    </cfRule>
    <cfRule type="cellIs" dxfId="307" priority="187" operator="equal">
      <formula>"High"</formula>
    </cfRule>
    <cfRule type="cellIs" dxfId="306" priority="186" operator="equal">
      <formula>"Info"</formula>
    </cfRule>
  </conditionalFormatting>
  <conditionalFormatting sqref="O3:O11">
    <cfRule type="cellIs" dxfId="305" priority="27" operator="equal">
      <formula>"Dangerous"</formula>
    </cfRule>
    <cfRule type="cellIs" dxfId="304" priority="25" operator="equal">
      <formula>"Unknown"</formula>
    </cfRule>
    <cfRule type="cellIs" dxfId="303" priority="26" operator="equal">
      <formula>"Normal"</formula>
    </cfRule>
  </conditionalFormatting>
  <conditionalFormatting sqref="O4">
    <cfRule type="cellIs" dxfId="302" priority="28" operator="equal">
      <formula>"Signature"</formula>
    </cfRule>
  </conditionalFormatting>
  <conditionalFormatting sqref="S36:S54">
    <cfRule type="cellIs" dxfId="301" priority="10" operator="equal">
      <formula>"Normal"</formula>
    </cfRule>
    <cfRule type="cellIs" dxfId="300" priority="11" operator="equal">
      <formula>"High"</formula>
    </cfRule>
    <cfRule type="cellIs" dxfId="299" priority="12" operator="equal">
      <formula>"Warning"</formula>
    </cfRule>
    <cfRule type="cellIs" dxfId="298" priority="9" operator="equal">
      <formula>"Info"</formula>
    </cfRule>
  </conditionalFormatting>
  <hyperlinks>
    <hyperlink ref="B20" r:id="rId1" xr:uid="{7D950F76-D5DD-444D-AA03-12A71F6FF3F4}"/>
    <hyperlink ref="B21" r:id="rId2" xr:uid="{2424E399-0E3B-4EDB-B6D9-836EEDD58BC7}"/>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Summary</vt:lpstr>
      <vt:lpstr>OverallApplicationPermissions</vt:lpstr>
      <vt:lpstr>OverallAndroidAPI</vt:lpstr>
      <vt:lpstr>OverallCertificateAnalysis</vt:lpstr>
      <vt:lpstr>OverallCodeAnalysis</vt:lpstr>
      <vt:lpstr>OverallManifestAnalysis</vt:lpstr>
      <vt:lpstr>OverallDomainAnalysis</vt:lpstr>
      <vt:lpstr>Chrome</vt:lpstr>
      <vt:lpstr>Drive</vt:lpstr>
      <vt:lpstr>Maps</vt:lpstr>
      <vt:lpstr>YouTube</vt:lpstr>
      <vt:lpstr>Photos</vt:lpstr>
      <vt:lpstr>YouTubeMusic</vt:lpstr>
      <vt:lpstr>Calculator</vt:lpstr>
      <vt:lpstr>Calendar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Zhi Qing Tan</dc:creator>
  <cp:keywords/>
  <dc:description/>
  <cp:lastModifiedBy>TAN ZHI QING</cp:lastModifiedBy>
  <cp:revision/>
  <dcterms:created xsi:type="dcterms:W3CDTF">2024-02-28T02:52:59Z</dcterms:created>
  <dcterms:modified xsi:type="dcterms:W3CDTF">2024-04-05T07:57:19Z</dcterms:modified>
  <cp:category/>
  <cp:contentStatus/>
</cp:coreProperties>
</file>