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osei/Documents/大学/3年前期/データマイニング/第3回/"/>
    </mc:Choice>
  </mc:AlternateContent>
  <xr:revisionPtr revIDLastSave="0" documentId="13_ncr:1_{72CE407E-6B38-DA43-AE7F-60B63C4D9AFE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実習1商品マスタ" sheetId="1" r:id="rId1"/>
    <sheet name="小売業POS（当年）" sheetId="2" r:id="rId2"/>
    <sheet name="小売業POS（前年）" sheetId="3" r:id="rId3"/>
    <sheet name="市場POS（当年）" sheetId="4" r:id="rId4"/>
    <sheet name="市場POS（前年）" sheetId="5" r:id="rId5"/>
    <sheet name="ピボット" sheetId="6" r:id="rId6"/>
  </sheets>
  <externalReferences>
    <externalReference r:id="rId7"/>
  </externalReferences>
  <definedNames>
    <definedName name="_xlnm._FilterDatabase" localSheetId="1" hidden="1">'小売業POS（当年）'!$A$1:$G$49</definedName>
  </definedNames>
  <calcPr calcId="191029"/>
  <pivotCaches>
    <pivotCache cacheId="3" r:id="rId8"/>
    <pivotCache cacheId="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2" i="2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2" i="3"/>
  <c r="G24" i="2"/>
  <c r="G20" i="2"/>
  <c r="G8" i="2"/>
  <c r="G28" i="2"/>
  <c r="G18" i="2"/>
  <c r="G44" i="2"/>
  <c r="G29" i="2"/>
  <c r="G13" i="2"/>
  <c r="G7" i="2"/>
  <c r="G31" i="2"/>
  <c r="G48" i="2"/>
  <c r="G37" i="2"/>
  <c r="G32" i="2"/>
  <c r="G34" i="2"/>
  <c r="G41" i="2"/>
  <c r="G49" i="2"/>
  <c r="G38" i="2"/>
  <c r="G10" i="2"/>
  <c r="G19" i="2"/>
  <c r="G39" i="2"/>
  <c r="G40" i="2"/>
  <c r="G46" i="2"/>
  <c r="G30" i="2"/>
  <c r="G6" i="2"/>
  <c r="G15" i="2"/>
  <c r="G33" i="2"/>
  <c r="G2" i="2"/>
  <c r="G22" i="2"/>
  <c r="G3" i="2"/>
  <c r="G16" i="2"/>
  <c r="G5" i="2"/>
  <c r="G26" i="2"/>
  <c r="G9" i="2"/>
  <c r="G14" i="2"/>
  <c r="G36" i="2"/>
  <c r="G47" i="2"/>
  <c r="G21" i="2"/>
  <c r="G12" i="2"/>
  <c r="G35" i="2"/>
  <c r="G23" i="2"/>
  <c r="G27" i="2"/>
  <c r="G17" i="2"/>
  <c r="G45" i="2"/>
  <c r="G11" i="2"/>
  <c r="G25" i="2"/>
  <c r="G43" i="2"/>
  <c r="G42" i="2"/>
  <c r="G4" i="2"/>
  <c r="F24" i="2"/>
  <c r="F20" i="2"/>
  <c r="F8" i="2"/>
  <c r="F28" i="2"/>
  <c r="F18" i="2"/>
  <c r="F44" i="2"/>
  <c r="F29" i="2"/>
  <c r="F13" i="2"/>
  <c r="F7" i="2"/>
  <c r="F31" i="2"/>
  <c r="F48" i="2"/>
  <c r="F37" i="2"/>
  <c r="F32" i="2"/>
  <c r="F34" i="2"/>
  <c r="F41" i="2"/>
  <c r="F49" i="2"/>
  <c r="F38" i="2"/>
  <c r="F10" i="2"/>
  <c r="F19" i="2"/>
  <c r="F39" i="2"/>
  <c r="F40" i="2"/>
  <c r="F46" i="2"/>
  <c r="F30" i="2"/>
  <c r="F6" i="2"/>
  <c r="F15" i="2"/>
  <c r="F33" i="2"/>
  <c r="F2" i="2"/>
  <c r="F22" i="2"/>
  <c r="F3" i="2"/>
  <c r="F16" i="2"/>
  <c r="F5" i="2"/>
  <c r="F26" i="2"/>
  <c r="F9" i="2"/>
  <c r="F14" i="2"/>
  <c r="F36" i="2"/>
  <c r="F47" i="2"/>
  <c r="F21" i="2"/>
  <c r="F12" i="2"/>
  <c r="F35" i="2"/>
  <c r="F23" i="2"/>
  <c r="F27" i="2"/>
  <c r="F17" i="2"/>
  <c r="F45" i="2"/>
  <c r="F11" i="2"/>
  <c r="F25" i="2"/>
  <c r="F43" i="2"/>
  <c r="F42" i="2"/>
  <c r="F4" i="2"/>
  <c r="E34" i="3"/>
  <c r="E30" i="3"/>
  <c r="E22" i="3"/>
  <c r="E19" i="3"/>
  <c r="E17" i="3"/>
  <c r="E14" i="3"/>
  <c r="E9" i="3"/>
  <c r="E23" i="2"/>
  <c r="E47" i="2"/>
  <c r="E9" i="2"/>
  <c r="E16" i="2"/>
  <c r="E46" i="2"/>
  <c r="E40" i="2"/>
  <c r="E49" i="2"/>
  <c r="E48" i="2"/>
  <c r="E29" i="2"/>
  <c r="I6" i="6"/>
  <c r="I5" i="6"/>
  <c r="I7" i="6"/>
  <c r="I4" i="6"/>
  <c r="I3" i="6"/>
  <c r="H6" i="6"/>
  <c r="H5" i="6"/>
  <c r="H4" i="6"/>
  <c r="H3" i="6"/>
  <c r="H7" i="6"/>
  <c r="D7" i="6"/>
  <c r="D6" i="6"/>
  <c r="D5" i="6"/>
  <c r="D4" i="6"/>
  <c r="D3" i="6"/>
</calcChain>
</file>

<file path=xl/sharedStrings.xml><?xml version="1.0" encoding="utf-8"?>
<sst xmlns="http://schemas.openxmlformats.org/spreadsheetml/2006/main" count="998" uniqueCount="321">
  <si>
    <t>ダミーJAN</t>
    <phoneticPr fontId="2"/>
  </si>
  <si>
    <t>ダミー商品名</t>
    <rPh sb="3" eb="6">
      <t>ショウヒンメイ</t>
    </rPh>
    <phoneticPr fontId="1"/>
  </si>
  <si>
    <t>サブカテゴリーコード</t>
    <phoneticPr fontId="2"/>
  </si>
  <si>
    <t>サブカテゴリー名称</t>
    <rPh sb="7" eb="9">
      <t>メイショウ</t>
    </rPh>
    <phoneticPr fontId="2"/>
  </si>
  <si>
    <t>カレーその他 ＊＊＊ 1</t>
  </si>
  <si>
    <t>その他</t>
  </si>
  <si>
    <t>カレーその他 ＊＊＊ 2</t>
  </si>
  <si>
    <t>カレーその他 ＊＊＊ 3</t>
  </si>
  <si>
    <t>カレーその他 ＊＊＊ 4</t>
  </si>
  <si>
    <t>カレーその他 ＊＊＊ 5</t>
  </si>
  <si>
    <t>カレーその他 ＊＊＊ 6</t>
  </si>
  <si>
    <t>カレーその他 ＊＊＊ 7</t>
  </si>
  <si>
    <t>カレーその他 ＊＊＊ 8</t>
  </si>
  <si>
    <t>カレーその他 ＊＊＊ 9</t>
  </si>
  <si>
    <t>カレーその他 ＊＊＊ 10</t>
  </si>
  <si>
    <t>カレーその他 ＊＊＊ 11</t>
  </si>
  <si>
    <t>カレーその他 ＊＊＊ 12</t>
  </si>
  <si>
    <t>カレーその他 ＊＊＊ 13</t>
  </si>
  <si>
    <t>カレーその他 ＊＊＊ 14</t>
  </si>
  <si>
    <t>カレーその他 ＊＊＊ 15</t>
  </si>
  <si>
    <t>カレーその他 ＊＊＊ 16</t>
  </si>
  <si>
    <t>カレーその他 ＊＊＊ 17</t>
  </si>
  <si>
    <t>カレーその他 ＊＊＊ 18</t>
  </si>
  <si>
    <t>カレーその他 中辛 19</t>
  </si>
  <si>
    <t>中辛</t>
  </si>
  <si>
    <t>カレーその他 ＊＊＊ 20</t>
  </si>
  <si>
    <t>カレーその他 甘口 21</t>
  </si>
  <si>
    <t>甘口</t>
  </si>
  <si>
    <t>カレーその他 辛口 22</t>
  </si>
  <si>
    <t>辛口</t>
  </si>
  <si>
    <t>カレーその他 ＊＊＊ 23</t>
  </si>
  <si>
    <t>カレーその他 ＊＊＊ 24</t>
  </si>
  <si>
    <t>カレーその他 ＊＊＊ 25</t>
  </si>
  <si>
    <t>カレーその他 ＊＊＊ 26</t>
  </si>
  <si>
    <t>カレーその他 ＊＊＊ 27</t>
  </si>
  <si>
    <t>カレーその他 ＊＊＊ 28</t>
  </si>
  <si>
    <t>カレーその他 ＊＊＊ 29</t>
  </si>
  <si>
    <t>カレーその他 ＊＊＊ 30</t>
  </si>
  <si>
    <t>Cメーカー 中辛 31</t>
  </si>
  <si>
    <t>Cメーカー 甘口 32</t>
  </si>
  <si>
    <t>Cメーカー 辛口 33</t>
  </si>
  <si>
    <t>Cメーカー 中辛 34</t>
  </si>
  <si>
    <t>Cメーカー 甘口 35</t>
  </si>
  <si>
    <t>Cメーカー 辛口 36</t>
  </si>
  <si>
    <t>Cメーカー 中辛 37</t>
  </si>
  <si>
    <t>Cメーカー 甘口 38</t>
  </si>
  <si>
    <t>Cメーカー 辛口 39</t>
  </si>
  <si>
    <t>Cメーカー ＊＊＊ 40</t>
  </si>
  <si>
    <t>Cメーカー 中辛 41</t>
  </si>
  <si>
    <t>Cメーカー 甘口 42</t>
  </si>
  <si>
    <t>Cメーカー 辛口 43</t>
  </si>
  <si>
    <t>Cメーカー ハヤシ 44</t>
  </si>
  <si>
    <t>ハヤシ</t>
  </si>
  <si>
    <t>Cメーカー ＊＊＊ 45</t>
  </si>
  <si>
    <t>Cメーカー ＊＊＊ 46</t>
  </si>
  <si>
    <t>Cメーカー 甘口 47</t>
  </si>
  <si>
    <t>Cメーカー 中辛 48</t>
  </si>
  <si>
    <t>Cメーカー 辛口 49</t>
  </si>
  <si>
    <t>Cメーカー ＊＊＊ 50</t>
  </si>
  <si>
    <t>Cメーカー ＊＊＊ 51</t>
  </si>
  <si>
    <t>Cメーカー 甘口 52</t>
  </si>
  <si>
    <t>Cメーカー 中辛 53</t>
  </si>
  <si>
    <t>Cメーカー 辛口 54</t>
  </si>
  <si>
    <t>Cメーカー ＊＊＊ 55</t>
  </si>
  <si>
    <t>Cメーカー ＊＊＊ 56</t>
  </si>
  <si>
    <t>Cメーカー ＊＊＊ 57</t>
  </si>
  <si>
    <t>Cメーカー ハヤシ 58</t>
  </si>
  <si>
    <t>Cメーカー ＊＊＊ 59</t>
  </si>
  <si>
    <t>Cメーカー ＊＊＊ 60</t>
  </si>
  <si>
    <t>Cメーカー 中辛 61</t>
  </si>
  <si>
    <t>Cメーカー 甘口 62</t>
  </si>
  <si>
    <t>Cメーカー 中辛 63</t>
  </si>
  <si>
    <t>Cメーカー 辛口 64</t>
  </si>
  <si>
    <t>Cメーカー 辛口 65</t>
  </si>
  <si>
    <t>Cメーカー ＊＊＊ 66</t>
  </si>
  <si>
    <t>Cメーカー ハヤシ 67</t>
  </si>
  <si>
    <t>Cメーカー 中辛 68</t>
  </si>
  <si>
    <t>Cメーカー 辛口 69</t>
  </si>
  <si>
    <t>Cメーカー 中辛 70</t>
  </si>
  <si>
    <t>Cメーカー 辛口 71</t>
  </si>
  <si>
    <t>Cメーカー ハヤシ 72</t>
  </si>
  <si>
    <t>Cメーカー ＊＊＊ 73</t>
  </si>
  <si>
    <t>Cメーカー ＊＊＊ 74</t>
  </si>
  <si>
    <t>Cメーカー ハヤシ 75</t>
  </si>
  <si>
    <t>Cメーカー ハヤシ 76</t>
  </si>
  <si>
    <t>Bメーカー 甘口 77</t>
  </si>
  <si>
    <t>Bメーカー 中辛 78</t>
  </si>
  <si>
    <t>Bメーカー 辛口 79</t>
  </si>
  <si>
    <t>Bメーカー 甘口 80</t>
  </si>
  <si>
    <t>Bメーカー 中辛 81</t>
  </si>
  <si>
    <t>Bメーカー 辛口 82</t>
  </si>
  <si>
    <t>Bメーカー ＊＊＊ 83</t>
  </si>
  <si>
    <t>Bメーカー ＊＊＊ 84</t>
  </si>
  <si>
    <t>Bメーカー 甘口 85</t>
  </si>
  <si>
    <t>Bメーカー 甘口 86</t>
  </si>
  <si>
    <t>Bメーカー 中辛 87</t>
  </si>
  <si>
    <t>Bメーカー 辛口 88</t>
  </si>
  <si>
    <t>Bメーカー ハヤシ 89</t>
  </si>
  <si>
    <t>Bメーカー ハヤシ 90</t>
  </si>
  <si>
    <t>Bメーカー 甘口 91</t>
  </si>
  <si>
    <t>Bメーカー 中辛 92</t>
  </si>
  <si>
    <t>Bメーカー 甘口 93</t>
  </si>
  <si>
    <t>Bメーカー 中辛 94</t>
  </si>
  <si>
    <t>Bメーカー 中辛 95</t>
  </si>
  <si>
    <t>Bメーカー 辛口 96</t>
  </si>
  <si>
    <t>Bメーカー ハヤシ 97</t>
  </si>
  <si>
    <t>Bメーカー ＊＊＊ 98</t>
  </si>
  <si>
    <t>Bメーカー 辛口 99</t>
  </si>
  <si>
    <t>Bメーカー 辛口 100</t>
  </si>
  <si>
    <t>Bメーカー 辛口 101</t>
  </si>
  <si>
    <t>カレーその他 ＊＊＊ 102</t>
  </si>
  <si>
    <t>カレーその他 ハヤシ 103</t>
  </si>
  <si>
    <t>カレーその他 甘口 104</t>
  </si>
  <si>
    <t>カレーその他 辛口 105</t>
  </si>
  <si>
    <t>カレーその他 ＊＊＊ 106</t>
  </si>
  <si>
    <t>カレーその他 ＊＊＊ 107</t>
  </si>
  <si>
    <t>カレーその他 ＊＊＊ 108</t>
  </si>
  <si>
    <t>カレーその他 ＊＊＊ 109</t>
  </si>
  <si>
    <t>カレーその他 ハヤシ 110</t>
  </si>
  <si>
    <t>カレーその他 ＊＊＊ 111</t>
  </si>
  <si>
    <t>カレーその他 ＊＊＊ 112</t>
  </si>
  <si>
    <t>カレーその他 中辛 113</t>
  </si>
  <si>
    <t>カレーその他 ＊＊＊ 114</t>
  </si>
  <si>
    <t>カレーその他 甘口 115</t>
  </si>
  <si>
    <t>カレーその他 辛口 116</t>
  </si>
  <si>
    <t>カレーその他 ハヤシ 117</t>
  </si>
  <si>
    <t>カレーその他 甘口 118</t>
  </si>
  <si>
    <t>カレーその他 辛口 119</t>
  </si>
  <si>
    <t>カレーその他 中辛 120</t>
  </si>
  <si>
    <t>カレーその他 ＊＊＊ 121</t>
  </si>
  <si>
    <t>カレーその他 ＊＊＊ 122</t>
  </si>
  <si>
    <t>カレーその他 ＊＊＊ 123</t>
  </si>
  <si>
    <t>カレーその他 ＊＊＊ 124</t>
  </si>
  <si>
    <t>カレーその他 ＊＊＊ 125</t>
  </si>
  <si>
    <t>Aメーカー ＊＊＊ 126</t>
  </si>
  <si>
    <t>Aメーカー 中辛 127</t>
  </si>
  <si>
    <t>Aメーカー 中辛 128</t>
  </si>
  <si>
    <t>Aメーカー 辛口 129</t>
  </si>
  <si>
    <t>Aメーカー 辛口 130</t>
  </si>
  <si>
    <t>Aメーカー ＊＊＊ 131</t>
  </si>
  <si>
    <t>Aメーカー 甘口 132</t>
  </si>
  <si>
    <t>Aメーカー 甘口 133</t>
  </si>
  <si>
    <t>Aメーカー ハヤシ 134</t>
  </si>
  <si>
    <t>Aメーカー ＊＊＊ 135</t>
  </si>
  <si>
    <t>Aメーカー 甘口 136</t>
  </si>
  <si>
    <t>Aメーカー 辛口 137</t>
  </si>
  <si>
    <t>Aメーカー 甘口 138</t>
  </si>
  <si>
    <t>Aメーカー 辛口 139</t>
  </si>
  <si>
    <t>Aメーカー ＊＊＊ 140</t>
  </si>
  <si>
    <t>Aメーカー ＊＊＊ 141</t>
  </si>
  <si>
    <t>Aメーカー 辛口 142</t>
  </si>
  <si>
    <t>Aメーカー 辛口 143</t>
  </si>
  <si>
    <t>Aメーカー ＊＊＊ 144</t>
  </si>
  <si>
    <t>Aメーカー 甘口 145</t>
  </si>
  <si>
    <t>Aメーカー 中辛 146</t>
  </si>
  <si>
    <t>Aメーカー 中辛 147</t>
  </si>
  <si>
    <t>Aメーカー ＊＊＊ 148</t>
  </si>
  <si>
    <t>Aメーカー ハヤシ 149</t>
  </si>
  <si>
    <t>Aメーカー 中辛 150</t>
  </si>
  <si>
    <t>Aメーカー 中辛 151</t>
  </si>
  <si>
    <t>Aメーカー 辛口 152</t>
  </si>
  <si>
    <t>Aメーカー 辛口 153</t>
  </si>
  <si>
    <t>Aメーカー ハヤシ 154</t>
  </si>
  <si>
    <t>Aメーカー 甘口 155</t>
  </si>
  <si>
    <t>Aメーカー 中辛 156</t>
  </si>
  <si>
    <t>Aメーカー 辛口 157</t>
  </si>
  <si>
    <t>Aメーカー ＊＊＊ 158</t>
  </si>
  <si>
    <t>Aメーカー ハヤシ 159</t>
  </si>
  <si>
    <t>Aメーカー ハヤシ 160</t>
  </si>
  <si>
    <t>Aメーカー 甘口 161</t>
  </si>
  <si>
    <t>Aメーカー 甘口 162</t>
  </si>
  <si>
    <t>Aメーカー ＊＊＊ 163</t>
  </si>
  <si>
    <t>Aメーカー ハヤシ 164</t>
  </si>
  <si>
    <t>Aメーカー 中辛 165</t>
  </si>
  <si>
    <t>Aメーカー ＊＊＊ 166</t>
  </si>
  <si>
    <t>Aメーカー ＊＊＊ 167</t>
  </si>
  <si>
    <t>Aメーカー ＊＊＊ 168</t>
  </si>
  <si>
    <t>Aメーカー ＊＊＊ 169</t>
  </si>
  <si>
    <t>Aメーカー 中辛 170</t>
  </si>
  <si>
    <t>Aメーカー 辛口 171</t>
  </si>
  <si>
    <t>Aメーカー 中辛 172</t>
  </si>
  <si>
    <t>Aメーカー 辛口 173</t>
  </si>
  <si>
    <t>Aメーカー 辛口 174</t>
  </si>
  <si>
    <t>Aメーカー 辛口 175</t>
  </si>
  <si>
    <t>Aメーカー 中辛 176</t>
  </si>
  <si>
    <t>Aメーカー 中辛 177</t>
  </si>
  <si>
    <t>Aメーカー 中辛 178</t>
  </si>
  <si>
    <t>Aメーカー 辛口 179</t>
  </si>
  <si>
    <t>Aメーカー 中辛 180</t>
  </si>
  <si>
    <t>Aメーカー 辛口 181</t>
  </si>
  <si>
    <t>Aメーカー 辛口 182</t>
  </si>
  <si>
    <t>Aメーカー ハヤシ 183</t>
  </si>
  <si>
    <t>Aメーカー 甘口 184</t>
  </si>
  <si>
    <t>Aメーカー 中辛 185</t>
  </si>
  <si>
    <t>Aメーカー 辛口 186</t>
  </si>
  <si>
    <t>Aメーカー 甘口 187</t>
  </si>
  <si>
    <t>Aメーカー 中辛 188</t>
  </si>
  <si>
    <t>Aメーカー 辛口 189</t>
  </si>
  <si>
    <t>Aメーカー ＊＊＊ 190</t>
  </si>
  <si>
    <t>カレーその他 ＊＊＊ 191</t>
  </si>
  <si>
    <t>カレーその他 ＊＊＊ 192</t>
  </si>
  <si>
    <t>カレーその他 ＊＊＊ 193</t>
  </si>
  <si>
    <t>カレーその他 ハヤシ 194</t>
  </si>
  <si>
    <t>カレーその他 ＊＊＊ 195</t>
  </si>
  <si>
    <t>カレーその他 ＊＊＊ 196</t>
  </si>
  <si>
    <t>カレーその他 中辛 197</t>
  </si>
  <si>
    <t>カレーその他 辛口 198</t>
  </si>
  <si>
    <t>カレーその他 中辛 199</t>
  </si>
  <si>
    <t>カレーその他 中辛 200</t>
  </si>
  <si>
    <t>カレーその他 ハヤシ 201</t>
  </si>
  <si>
    <t>カレーその他 中辛 202</t>
  </si>
  <si>
    <t>カレーその他 辛口 203</t>
  </si>
  <si>
    <t>カレーその他 ＊＊＊ 204</t>
  </si>
  <si>
    <t>カレーその他 辛口 205</t>
  </si>
  <si>
    <t>カレーその他 ＊＊＊ 206</t>
  </si>
  <si>
    <t>カレーその他 ＊＊＊ 207</t>
  </si>
  <si>
    <t>カレーその他 中辛 208</t>
  </si>
  <si>
    <t>カレーその他 ＊＊＊ 209</t>
  </si>
  <si>
    <t>カレーその他 ＊＊＊ 210</t>
  </si>
  <si>
    <t>カレーその他 ＊＊＊ 211</t>
  </si>
  <si>
    <t>カレーその他 ＊＊＊ 212</t>
  </si>
  <si>
    <t>カレーその他 ＊＊＊ 213</t>
  </si>
  <si>
    <t>カレーその他 ＊＊＊ 214</t>
  </si>
  <si>
    <t>カレーその他 ＊＊＊ 215</t>
  </si>
  <si>
    <t>カレーその他 ＊＊＊ 216</t>
  </si>
  <si>
    <t>カレーその他 ＊＊＊ 217</t>
  </si>
  <si>
    <t>カレーその他 ＊＊＊ 218</t>
  </si>
  <si>
    <t>カレーその他 ＊＊＊ 219</t>
  </si>
  <si>
    <t>カレーその他 甘口 220</t>
  </si>
  <si>
    <t>カレーその他 中辛 221</t>
  </si>
  <si>
    <t>カレーその他 辛口 222</t>
  </si>
  <si>
    <t>カレーその他 ＊＊＊ 223</t>
  </si>
  <si>
    <t>カレーその他 ＊＊＊ 224</t>
  </si>
  <si>
    <t>カレーその他 ＊＊＊ 225</t>
  </si>
  <si>
    <t>カレーその他 ＊＊＊ 226</t>
  </si>
  <si>
    <t>カレーその他 ＊＊＊ 227</t>
  </si>
  <si>
    <t>カレーその他 ＊＊＊ 228</t>
  </si>
  <si>
    <t>カレーその他 ＊＊＊ 229</t>
  </si>
  <si>
    <t>カレーその他 中辛 230</t>
  </si>
  <si>
    <t>カレーその他 ＊＊＊ 231</t>
  </si>
  <si>
    <t>カレーその他 ＊＊＊ 232</t>
  </si>
  <si>
    <t>カレーその他 ＊＊＊ 233</t>
  </si>
  <si>
    <t>カレーその他 ＊＊＊ 234</t>
  </si>
  <si>
    <t>カレーその他 ＊＊＊ 235</t>
  </si>
  <si>
    <t>カレーその他 辛口 236</t>
  </si>
  <si>
    <t>カレーその他 中辛 237</t>
  </si>
  <si>
    <t>カレーその他 辛口 238</t>
  </si>
  <si>
    <t>カレーその他 ＊＊＊ 239</t>
  </si>
  <si>
    <t>カレーその他 ＊＊＊ 240</t>
  </si>
  <si>
    <t>カレーその他 ＊＊＊ 241</t>
  </si>
  <si>
    <t>カレーその他 ＊＊＊ 242</t>
  </si>
  <si>
    <t>カレーその他 ハヤシ 243</t>
  </si>
  <si>
    <t>カレーその他 ＊＊＊ 244</t>
  </si>
  <si>
    <t>カレーその他 辛口 245</t>
  </si>
  <si>
    <t>カレーその他 甘口 246</t>
  </si>
  <si>
    <t>カレーその他 ＊＊＊ 247</t>
  </si>
  <si>
    <t>カレーその他 ハヤシ 248</t>
  </si>
  <si>
    <t>カレーその他 ＊＊＊ 249</t>
  </si>
  <si>
    <t>カレーその他 ＊＊＊ 250</t>
  </si>
  <si>
    <t>カレーその他 ＊＊＊ 251</t>
  </si>
  <si>
    <t>カレーその他 ＊＊＊ 252</t>
  </si>
  <si>
    <t>カレーその他 中辛 253</t>
  </si>
  <si>
    <t>カレーその他 甘口 254</t>
  </si>
  <si>
    <t>カレーその他 ＊＊＊ 255</t>
  </si>
  <si>
    <t>カレーその他 辛口 256</t>
  </si>
  <si>
    <t>カレーその他 ＊＊＊ 257</t>
  </si>
  <si>
    <t>カレーその他 ＊＊＊ 258</t>
  </si>
  <si>
    <t>カレーその他 中辛 259</t>
  </si>
  <si>
    <t>カレーその他 ＊＊＊ 260</t>
  </si>
  <si>
    <t>カレーその他 中辛 261</t>
  </si>
  <si>
    <t>カレーその他 辛口 262</t>
  </si>
  <si>
    <t>カレーその他 中辛 263</t>
  </si>
  <si>
    <t>カレーその他 ハヤシ 264</t>
  </si>
  <si>
    <t>カレーその他 ＊＊＊ 265</t>
  </si>
  <si>
    <t>カレーその他 ＊＊＊ 266</t>
  </si>
  <si>
    <t>カレーその他 ＊＊＊ 267</t>
  </si>
  <si>
    <t>カレーその他 ＊＊＊ 268</t>
  </si>
  <si>
    <t>カレーその他 ＊＊＊ 269</t>
  </si>
  <si>
    <t>カレーその他 ＊＊＊ 270</t>
  </si>
  <si>
    <t>カレーその他 ＊＊＊ 271</t>
  </si>
  <si>
    <t>カレーその他 中辛 272</t>
  </si>
  <si>
    <t>カレーその他 辛口 273</t>
  </si>
  <si>
    <t>カレーその他 ＊＊＊ 274</t>
  </si>
  <si>
    <t>カレーその他 ＊＊＊ 275</t>
  </si>
  <si>
    <t>カレーその他 ＊＊＊ 276</t>
  </si>
  <si>
    <t>カレーその他 ＊＊＊ 277</t>
  </si>
  <si>
    <t>カレーその他 ＊＊＊ 278</t>
  </si>
  <si>
    <t>カレーその他 ＊＊＊ 279</t>
  </si>
  <si>
    <t>カレーその他 ＊＊＊ 280</t>
  </si>
  <si>
    <t>カレーその他 ＊＊＊ 281</t>
  </si>
  <si>
    <t>カレーその他 ＊＊＊ 282</t>
  </si>
  <si>
    <t>カレーその他 ＊＊＊ 283</t>
  </si>
  <si>
    <t>カレーその他 ＊＊＊ 284</t>
  </si>
  <si>
    <t>カレーその他 ＊＊＊ 285</t>
  </si>
  <si>
    <t>カレーその他 ＊＊＊ 286</t>
  </si>
  <si>
    <t>ダミーJAN</t>
    <phoneticPr fontId="2"/>
  </si>
  <si>
    <t>売上金額
（円）</t>
    <rPh sb="0" eb="2">
      <t>ウリアゲ</t>
    </rPh>
    <rPh sb="2" eb="4">
      <t>キンガク</t>
    </rPh>
    <rPh sb="6" eb="7">
      <t>エン</t>
    </rPh>
    <phoneticPr fontId="2"/>
  </si>
  <si>
    <t>売上点数</t>
    <rPh sb="0" eb="2">
      <t>ウリアゲ</t>
    </rPh>
    <rPh sb="2" eb="4">
      <t>テンスウ</t>
    </rPh>
    <phoneticPr fontId="2"/>
  </si>
  <si>
    <t>平均売価
（円）</t>
    <rPh sb="0" eb="2">
      <t>ヘイキン</t>
    </rPh>
    <rPh sb="2" eb="4">
      <t>バイカ</t>
    </rPh>
    <rPh sb="6" eb="7">
      <t>エン</t>
    </rPh>
    <phoneticPr fontId="2"/>
  </si>
  <si>
    <t>サブ
カテゴリー
コード</t>
    <phoneticPr fontId="2"/>
  </si>
  <si>
    <t>サブ
カテゴリー
名称</t>
    <rPh sb="9" eb="11">
      <t>メイショウ</t>
    </rPh>
    <phoneticPr fontId="2"/>
  </si>
  <si>
    <t>ダミーJAN</t>
    <phoneticPr fontId="2"/>
  </si>
  <si>
    <t>サブ
カテゴリー
コード</t>
    <phoneticPr fontId="2"/>
  </si>
  <si>
    <t>Dメーカー ハヤシ 201</t>
  </si>
  <si>
    <t>Dメーカー 中辛 199</t>
  </si>
  <si>
    <t>Dメーカー 辛口 198</t>
  </si>
  <si>
    <t>Dメーカー 中辛 197</t>
  </si>
  <si>
    <t>Eメーカー 辛口 105</t>
  </si>
  <si>
    <t>Eメーカー 甘口 104</t>
  </si>
  <si>
    <t>Eメーカー ハヤシ 103</t>
  </si>
  <si>
    <t>サブ
カテゴリー
コード</t>
    <phoneticPr fontId="2"/>
  </si>
  <si>
    <t>ダミーJAN</t>
    <phoneticPr fontId="2"/>
  </si>
  <si>
    <t>合計 / 売上金額
（円）</t>
  </si>
  <si>
    <t>合計 / 売上点数</t>
  </si>
  <si>
    <t>行ラベル</t>
  </si>
  <si>
    <t>総計</t>
  </si>
  <si>
    <t>小売店POS（当年）</t>
    <rPh sb="0" eb="3">
      <t>コウリテｎン</t>
    </rPh>
    <rPh sb="7" eb="9">
      <t>トウネｎン</t>
    </rPh>
    <phoneticPr fontId="2"/>
  </si>
  <si>
    <t>小売店POS（前年）</t>
    <rPh sb="0" eb="3">
      <t>コウリテｎン</t>
    </rPh>
    <rPh sb="7" eb="9">
      <t>ゼンネｎン</t>
    </rPh>
    <phoneticPr fontId="2"/>
  </si>
  <si>
    <t>割合</t>
    <rPh sb="0" eb="2">
      <t>ワリアイ</t>
    </rPh>
    <phoneticPr fontId="2"/>
  </si>
  <si>
    <t>前年比</t>
    <rPh sb="0" eb="3">
      <t>ゼンネンヘ</t>
    </rPh>
    <phoneticPr fontId="2"/>
  </si>
  <si>
    <t>順位</t>
    <rPh sb="0" eb="2">
      <t>ジュｎン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</si>
</sst>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_);[Red]\(0\)"/>
    <numFmt numFmtId="178" formatCode="#,##0_ "/>
    <numFmt numFmtId="183" formatCode="0.0%"/>
  </numFmts>
  <fonts count="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3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/>
    <xf numFmtId="0" fontId="0" fillId="0" borderId="1" xfId="0" applyBorder="1"/>
    <xf numFmtId="176" fontId="0" fillId="0" borderId="0" xfId="0" applyNumberFormat="1"/>
    <xf numFmtId="176" fontId="0" fillId="0" borderId="2" xfId="0" applyNumberFormat="1" applyBorder="1" applyAlignment="1">
      <alignment horizontal="center" vertical="center"/>
    </xf>
    <xf numFmtId="0" fontId="1" fillId="0" borderId="2" xfId="1" applyBorder="1" applyAlignment="1">
      <alignment horizontal="center" vertical="center" wrapText="1"/>
    </xf>
    <xf numFmtId="177" fontId="1" fillId="0" borderId="2" xfId="1" applyNumberFormat="1" applyBorder="1" applyAlignment="1">
      <alignment horizontal="center" vertical="center" wrapText="1"/>
    </xf>
    <xf numFmtId="178" fontId="1" fillId="0" borderId="2" xfId="1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177" fontId="0" fillId="0" borderId="0" xfId="0" applyNumberFormat="1"/>
    <xf numFmtId="38" fontId="0" fillId="0" borderId="0" xfId="2" applyFont="1"/>
    <xf numFmtId="38" fontId="0" fillId="0" borderId="0" xfId="0" applyNumberFormat="1"/>
    <xf numFmtId="38" fontId="1" fillId="0" borderId="2" xfId="2" applyFont="1" applyFill="1" applyBorder="1" applyAlignment="1" applyProtection="1">
      <alignment horizontal="center" vertical="center" wrapText="1"/>
    </xf>
    <xf numFmtId="9" fontId="0" fillId="0" borderId="0" xfId="5" applyFont="1" applyAlignment="1"/>
    <xf numFmtId="38" fontId="0" fillId="0" borderId="0" xfId="4" applyFont="1" applyAlignment="1"/>
    <xf numFmtId="38" fontId="0" fillId="0" borderId="0" xfId="4" applyFont="1" applyAlignment="1">
      <alignment horizontal="center"/>
    </xf>
    <xf numFmtId="38" fontId="0" fillId="0" borderId="0" xfId="4" applyFont="1" applyAlignment="1">
      <alignment horizontal="center"/>
    </xf>
    <xf numFmtId="38" fontId="0" fillId="0" borderId="0" xfId="4" pivotButton="1" applyFont="1" applyAlignment="1"/>
    <xf numFmtId="38" fontId="0" fillId="0" borderId="0" xfId="4" applyFont="1" applyAlignment="1">
      <alignment horizontal="left"/>
    </xf>
    <xf numFmtId="183" fontId="0" fillId="0" borderId="0" xfId="5" applyNumberFormat="1" applyFont="1" applyAlignment="1"/>
  </cellXfs>
  <cellStyles count="6">
    <cellStyle name="パーセント" xfId="5" builtinId="5"/>
    <cellStyle name="パーセント 2" xfId="3" xr:uid="{00000000-0005-0000-0000-000000000000}"/>
    <cellStyle name="桁区切り" xfId="4" builtinId="6"/>
    <cellStyle name="桁区切り 2" xfId="2" xr:uid="{00000000-0005-0000-0000-000001000000}"/>
    <cellStyle name="標準" xfId="0" builtinId="0"/>
    <cellStyle name="標準_ジャンル価格帯別マトリックス_(JAN13桁)クロスABC分析シート20070220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>
          <a:grpSpLocks/>
        </xdr:cNvGrpSpPr>
      </xdr:nvGrpSpPr>
      <xdr:grpSpPr bwMode="auto">
        <a:xfrm>
          <a:off x="4616824" y="0"/>
          <a:ext cx="0" cy="0"/>
          <a:chOff x="974" y="440"/>
          <a:chExt cx="129" cy="83"/>
        </a:xfrm>
      </xdr:grpSpPr>
      <xdr:sp macro="[1]!Sheet指示シートへ戻る" textlink="">
        <xdr:nvSpPr>
          <xdr:cNvPr id="3" name="AutoShape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990" y="440"/>
            <a:ext cx="113" cy="83"/>
          </a:xfrm>
          <a:prstGeom prst="roundRect">
            <a:avLst>
              <a:gd name="adj" fmla="val 16667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DDDDDD"/>
                  </a:outerShdw>
                </a:effectLst>
              </a14:hiddenEffects>
            </a:ext>
          </a:extLst>
        </xdr:spPr>
      </xdr:sp>
      <xdr:sp macro="[1]!Sheet指示シートへ戻る" textlink="">
        <xdr:nvSpPr>
          <xdr:cNvPr id="4" name="AutoShape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>
            <a:spLocks noChangeArrowheads="1"/>
          </xdr:cNvSpPr>
        </xdr:nvSpPr>
        <xdr:spPr bwMode="auto">
          <a:xfrm rot="5400000">
            <a:off x="1008" y="416"/>
            <a:ext cx="56" cy="123"/>
          </a:xfrm>
          <a:custGeom>
            <a:avLst/>
            <a:gdLst>
              <a:gd name="G0" fmla="+- -34820 0 0"/>
              <a:gd name="G1" fmla="+- 11441287 0 0"/>
              <a:gd name="G2" fmla="+- -34820 0 11441287"/>
              <a:gd name="G3" fmla="+- 10800 0 0"/>
              <a:gd name="G4" fmla="+- 0 0 -34820"/>
              <a:gd name="T0" fmla="*/ 360 256 1"/>
              <a:gd name="T1" fmla="*/ 0 256 1"/>
              <a:gd name="G5" fmla="+- G2 T0 T1"/>
              <a:gd name="G6" fmla="?: G2 G2 G5"/>
              <a:gd name="G7" fmla="+- 0 0 G6"/>
              <a:gd name="G8" fmla="+- 4637 0 0"/>
              <a:gd name="G9" fmla="+- 0 0 11441287"/>
              <a:gd name="G10" fmla="+- 4637 0 2700"/>
              <a:gd name="G11" fmla="cos G10 -34820"/>
              <a:gd name="G12" fmla="sin G10 -34820"/>
              <a:gd name="G13" fmla="cos 13500 -34820"/>
              <a:gd name="G14" fmla="sin 13500 -34820"/>
              <a:gd name="G15" fmla="+- G11 10800 0"/>
              <a:gd name="G16" fmla="+- G12 10800 0"/>
              <a:gd name="G17" fmla="+- G13 10800 0"/>
              <a:gd name="G18" fmla="+- G14 10800 0"/>
              <a:gd name="G19" fmla="*/ 4637 1 2"/>
              <a:gd name="G20" fmla="+- G19 5400 0"/>
              <a:gd name="G21" fmla="cos G20 -34820"/>
              <a:gd name="G22" fmla="sin G20 -34820"/>
              <a:gd name="G23" fmla="+- G21 10800 0"/>
              <a:gd name="G24" fmla="+- G12 G23 G22"/>
              <a:gd name="G25" fmla="+- G22 G23 G11"/>
              <a:gd name="G26" fmla="cos 10800 -34820"/>
              <a:gd name="G27" fmla="sin 10800 -34820"/>
              <a:gd name="G28" fmla="cos 4637 -34820"/>
              <a:gd name="G29" fmla="sin 4637 -34820"/>
              <a:gd name="G30" fmla="+- G26 10800 0"/>
              <a:gd name="G31" fmla="+- G27 10800 0"/>
              <a:gd name="G32" fmla="+- G28 10800 0"/>
              <a:gd name="G33" fmla="+- G29 10800 0"/>
              <a:gd name="G34" fmla="+- G19 5400 0"/>
              <a:gd name="G35" fmla="cos G34 11441287"/>
              <a:gd name="G36" fmla="sin G34 11441287"/>
              <a:gd name="G37" fmla="+/ 11441287 -34820 2"/>
              <a:gd name="T2" fmla="*/ 180 256 1"/>
              <a:gd name="T3" fmla="*/ 0 256 1"/>
              <a:gd name="G38" fmla="+- G37 T2 T3"/>
              <a:gd name="G39" fmla="?: G2 G37 G38"/>
              <a:gd name="G40" fmla="cos 10800 G39"/>
              <a:gd name="G41" fmla="sin 10800 G39"/>
              <a:gd name="G42" fmla="cos 4637 G39"/>
              <a:gd name="G43" fmla="sin 4637 G39"/>
              <a:gd name="G44" fmla="+- G40 10800 0"/>
              <a:gd name="G45" fmla="+- G41 10800 0"/>
              <a:gd name="G46" fmla="+- G42 10800 0"/>
              <a:gd name="G47" fmla="+- G43 10800 0"/>
              <a:gd name="G48" fmla="+- G35 10800 0"/>
              <a:gd name="G49" fmla="+- G36 10800 0"/>
              <a:gd name="T4" fmla="*/ 10239 w 21600"/>
              <a:gd name="T5" fmla="*/ 14 h 21600"/>
              <a:gd name="T6" fmla="*/ 3115 w 21600"/>
              <a:gd name="T7" fmla="*/ 11529 h 21600"/>
              <a:gd name="T8" fmla="*/ 10559 w 21600"/>
              <a:gd name="T9" fmla="*/ 6169 h 21600"/>
              <a:gd name="T10" fmla="*/ 24299 w 21600"/>
              <a:gd name="T11" fmla="*/ 10674 h 21600"/>
              <a:gd name="T12" fmla="*/ 18572 w 21600"/>
              <a:gd name="T13" fmla="*/ 16510 h 21600"/>
              <a:gd name="T14" fmla="*/ 12736 w 21600"/>
              <a:gd name="T15" fmla="*/ 10782 h 21600"/>
              <a:gd name="T16" fmla="*/ 3163 w 21600"/>
              <a:gd name="T17" fmla="*/ 3163 h 21600"/>
              <a:gd name="T18" fmla="*/ 18437 w 21600"/>
              <a:gd name="T19" fmla="*/ 18437 h 21600"/>
            </a:gdLst>
            <a:ahLst/>
            <a:cxnLst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T16" t="T17" r="T18" b="T19"/>
            <a:pathLst>
              <a:path w="21600" h="21600">
                <a:moveTo>
                  <a:pt x="15436" y="10757"/>
                </a:moveTo>
                <a:cubicBezTo>
                  <a:pt x="15413" y="8212"/>
                  <a:pt x="13344" y="6163"/>
                  <a:pt x="10800" y="6163"/>
                </a:cubicBezTo>
                <a:cubicBezTo>
                  <a:pt x="8239" y="6163"/>
                  <a:pt x="6163" y="8239"/>
                  <a:pt x="6163" y="10800"/>
                </a:cubicBezTo>
                <a:cubicBezTo>
                  <a:pt x="6162" y="10946"/>
                  <a:pt x="6169" y="11092"/>
                  <a:pt x="6183" y="11237"/>
                </a:cubicBezTo>
                <a:lnTo>
                  <a:pt x="48" y="11820"/>
                </a:lnTo>
                <a:cubicBezTo>
                  <a:pt x="16" y="11481"/>
                  <a:pt x="0" y="11140"/>
                  <a:pt x="0" y="10800"/>
                </a:cubicBezTo>
                <a:cubicBezTo>
                  <a:pt x="0" y="4835"/>
                  <a:pt x="4835" y="0"/>
                  <a:pt x="10800" y="0"/>
                </a:cubicBezTo>
                <a:cubicBezTo>
                  <a:pt x="16725" y="-1"/>
                  <a:pt x="21544" y="4774"/>
                  <a:pt x="21599" y="10699"/>
                </a:cubicBezTo>
                <a:lnTo>
                  <a:pt x="24299" y="10674"/>
                </a:lnTo>
                <a:lnTo>
                  <a:pt x="18572" y="16510"/>
                </a:lnTo>
                <a:lnTo>
                  <a:pt x="12736" y="10782"/>
                </a:lnTo>
                <a:lnTo>
                  <a:pt x="15436" y="10757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CCFFFF" mc:Ignorable="a14" a14:legacySpreadsheetColorIndex="27"/>
          </a:solidFill>
          <a:ln w="3175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miter lim="800000"/>
            <a:headEnd/>
            <a:tailEnd/>
          </a:ln>
        </xdr:spPr>
        <xdr:txBody>
          <a:bodyPr vertOverflow="clip" wrap="square" lIns="36576" tIns="18288" rIns="36576" bIns="0" anchor="t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指示シート</a:t>
            </a:r>
          </a:p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へ戻る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Reserach/20150105_POS&#20998;&#26512;&#26412;&#20986;&#29256;&#65288;&#26085;&#26412;&#32076;&#28168;&#26032;&#32862;&#65289;/20111006_&#31532;2&#22238;&#23455;&#32722;&#29992;&#12487;&#12540;&#12479;/&#12486;&#12531;&#12503;&#12524;&#12540;&#12488;&#20316;&#25104;&#12484;&#12540;&#12523;ver.200706.21-2&#65288;&#12475;&#12511;&#12490;&#12540;&#29992;&#65289;/&#12486;&#12531;&#12503;&#12524;&#12540;&#12488;&#20316;&#25104;&#12484;&#12540;&#12523;ver.200706.21-2&#65288;&#12475;&#12511;&#12490;&#12540;&#29992;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棚割計画（大） (フェイス2006年)"/>
      <sheetName val="棚割計画（大） (SKU2006年)"/>
      <sheetName val="チェーン市場対比（全体） (3)"/>
      <sheetName val="チェーン市場対比（サブカテ)"/>
      <sheetName val="クロスABC (2)"/>
      <sheetName val="指示シート"/>
      <sheetName val="Sheet1"/>
      <sheetName val="Sheet2"/>
      <sheetName val="商品属性"/>
      <sheetName val="分類マスタ"/>
      <sheetName val="チェーンデータ貼付（大）"/>
      <sheetName val="市場データ貼付（大）"/>
      <sheetName val="チェーンデータ貼付（中）"/>
      <sheetName val="市場データ貼付（中）"/>
      <sheetName val="棚割計画（大）"/>
      <sheetName val="棚割計画（中）"/>
      <sheetName val="チェーン市場対比（全体）"/>
      <sheetName val="チェーン市場売価対比（大分類）"/>
      <sheetName val="チェーン市場対比（大分類）"/>
      <sheetName val="チェーン市場売価対比（中分類）"/>
      <sheetName val="チェーン市場対比（中分類）"/>
      <sheetName val="得意先中分類別ABC"/>
      <sheetName val="市場中分類別ABC"/>
      <sheetName val="合算データ"/>
      <sheetName val="作業シート"/>
      <sheetName val="チェーン大分類1"/>
      <sheetName val="チェーン大分類2"/>
      <sheetName val="チェーン中分類1"/>
      <sheetName val="チェーン中分類2"/>
      <sheetName val="チェーン小分類1"/>
      <sheetName val="チェーン小分類2"/>
      <sheetName val="市場中分類2"/>
      <sheetName val="市場中分類1"/>
      <sheetName val="市場小分類2"/>
      <sheetName val="市場小分類1"/>
      <sheetName val="市場大分類1"/>
      <sheetName val="市場大分類2"/>
      <sheetName val="クロスABC"/>
      <sheetName val="市場データ2007_3-8"/>
      <sheetName val="市場データ2006_3-8"/>
      <sheetName val="小売業データ2007_3-8"/>
      <sheetName val="小売業データ2006_3-8"/>
      <sheetName val="ヘッダー"/>
      <sheetName val="テンプレート作成ツールver.200706"/>
    </sheetNames>
    <definedNames>
      <definedName name="Sheet指示シートへ戻る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笹川　高聖" refreshedDate="45044.701299189815" createdVersion="8" refreshedVersion="8" minRefreshableVersion="3" recordCount="48" xr:uid="{661CC31A-6965-9B49-8446-2A7F37222B7D}">
  <cacheSource type="worksheet">
    <worksheetSource ref="A1:G49" sheet="小売業POS（当年）"/>
  </cacheSource>
  <cacheFields count="7">
    <cacheField name="ダミーJAN" numFmtId="177">
      <sharedItems containsSemiMixedTypes="0" containsString="0" containsNumber="1" containsInteger="1" minValue="4900000000031" maxValue="4900000000237"/>
    </cacheField>
    <cacheField name="ダミー商品名" numFmtId="0">
      <sharedItems count="48">
        <s v="Cメーカー 中辛 31"/>
        <s v="Cメーカー 甘口 32"/>
        <s v="Cメーカー 辛口 33"/>
        <s v="Cメーカー 中辛 34"/>
        <s v="Cメーカー 甘口 35"/>
        <s v="Cメーカー 辛口 36"/>
        <s v="Cメーカー 中辛 41"/>
        <s v="Cメーカー ハヤシ 44"/>
        <s v="Cメーカー 甘口 47"/>
        <s v="Cメーカー 中辛 48"/>
        <s v="Cメーカー 辛口 49"/>
        <s v="Cメーカー ハヤシ 67"/>
        <s v="Cメーカー 中辛 68"/>
        <s v="Cメーカー 辛口 69"/>
        <s v="Cメーカー 中辛 70"/>
        <s v="Cメーカー 辛口 71"/>
        <s v="Cメーカー ハヤシ 75"/>
        <s v="Bメーカー 甘口 80"/>
        <s v="Bメーカー 中辛 81"/>
        <s v="Bメーカー 中辛 95"/>
        <s v="Bメーカー 辛口 96"/>
        <s v="Bメーカー ハヤシ 97"/>
        <s v="カレーその他 ハヤシ 103"/>
        <s v="カレーその他 辛口 105"/>
        <s v="Aメーカー 中辛 128"/>
        <s v="Aメーカー 辛口 130"/>
        <s v="Aメーカー 甘口 136"/>
        <s v="Aメーカー 甘口 138"/>
        <s v="Aメーカー 辛口 139"/>
        <s v="Aメーカー 中辛 147"/>
        <s v="Aメーカー ハヤシ 149"/>
        <s v="Aメーカー 中辛 151"/>
        <s v="Aメーカー 辛口 153"/>
        <s v="Aメーカー ハヤシ 154"/>
        <s v="Aメーカー 中辛 156"/>
        <s v="Aメーカー 辛口 157"/>
        <s v="Aメーカー ハヤシ 159"/>
        <s v="Aメーカー 甘口 161"/>
        <s v="Aメーカー 中辛 178"/>
        <s v="Aメーカー 辛口 179"/>
        <s v="Aメーカー ハヤシ 183"/>
        <s v="Aメーカー 甘口 184"/>
        <s v="Aメーカー 中辛 185"/>
        <s v="Aメーカー 辛口 186"/>
        <s v="Aメーカー 中辛 188"/>
        <s v="Aメーカー 辛口 189"/>
        <s v="カレーその他 中辛 221"/>
        <s v="カレーその他 中辛 237"/>
      </sharedItems>
    </cacheField>
    <cacheField name="売上金額_x000a_（円）" numFmtId="38">
      <sharedItems containsSemiMixedTypes="0" containsString="0" containsNumber="1" minValue="66.52181947405829" maxValue="467981"/>
    </cacheField>
    <cacheField name="売上点数" numFmtId="38">
      <sharedItems containsSemiMixedTypes="0" containsString="0" containsNumber="1" containsInteger="1" minValue="1" maxValue="2766"/>
    </cacheField>
    <cacheField name="平均売価_x000a_（円）" numFmtId="38">
      <sharedItems containsSemiMixedTypes="0" containsString="0" containsNumber="1" minValue="66.52181947405829" maxValue="601.04166666666663"/>
    </cacheField>
    <cacheField name="サブ_x000a_カテゴリー_x000a_コード" numFmtId="0">
      <sharedItems containsSemiMixedTypes="0" containsString="0" containsNumber="1" containsInteger="1" minValue="1" maxValue="4"/>
    </cacheField>
    <cacheField name="サブ_x000a_カテゴリー_x000a_名称" numFmtId="0">
      <sharedItems count="4">
        <s v="中辛"/>
        <s v="甘口"/>
        <s v="辛口"/>
        <s v="ハヤシ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笹川　高聖" refreshedDate="45044.706196527775" createdVersion="8" refreshedVersion="8" minRefreshableVersion="3" recordCount="45" xr:uid="{F18C788B-EE29-3B49-A978-2F13D1F2EF93}">
  <cacheSource type="worksheet">
    <worksheetSource ref="A1:G46" sheet="小売業POS（前年）"/>
  </cacheSource>
  <cacheFields count="7">
    <cacheField name="ダミーJAN" numFmtId="177">
      <sharedItems containsSemiMixedTypes="0" containsString="0" containsNumber="1" containsInteger="1" minValue="4900000000031" maxValue="4900000000237"/>
    </cacheField>
    <cacheField name="ダミー商品名" numFmtId="0">
      <sharedItems/>
    </cacheField>
    <cacheField name="売上金額_x000a_（円）" numFmtId="38">
      <sharedItems containsSemiMixedTypes="0" containsString="0" containsNumber="1" minValue="4774" maxValue="457923"/>
    </cacheField>
    <cacheField name="売上点数" numFmtId="38">
      <sharedItems containsSemiMixedTypes="0" containsString="0" containsNumber="1" containsInteger="1" minValue="22" maxValue="2748"/>
    </cacheField>
    <cacheField name="平均売価_x000a_（円）" numFmtId="38">
      <sharedItems containsSemiMixedTypes="0" containsString="0" containsNumber="1" minValue="107.49547738693467" maxValue="618.29729729729729"/>
    </cacheField>
    <cacheField name="サブ_x000a_カテゴリー_x000a_コード" numFmtId="0">
      <sharedItems containsSemiMixedTypes="0" containsString="0" containsNumber="1" containsInteger="1" minValue="1" maxValue="4"/>
    </cacheField>
    <cacheField name="サブ_x000a_カテゴリー_x000a_名称" numFmtId="0">
      <sharedItems count="4">
        <s v="中辛"/>
        <s v="甘口"/>
        <s v="辛口"/>
        <s v="ハヤシ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4900000000031"/>
    <x v="0"/>
    <n v="342038"/>
    <n v="2122"/>
    <n v="161.18661639962301"/>
    <n v="2"/>
    <x v="0"/>
  </r>
  <r>
    <n v="4900000000032"/>
    <x v="1"/>
    <n v="57948"/>
    <n v="359"/>
    <n v="161.41504178272982"/>
    <n v="3"/>
    <x v="1"/>
  </r>
  <r>
    <n v="4900000000033"/>
    <x v="2"/>
    <n v="76809"/>
    <n v="481"/>
    <n v="159.68607068607068"/>
    <n v="1"/>
    <x v="2"/>
  </r>
  <r>
    <n v="4900000000034"/>
    <x v="3"/>
    <n v="148716"/>
    <n v="862"/>
    <n v="172.52436194895591"/>
    <n v="2"/>
    <x v="0"/>
  </r>
  <r>
    <n v="4900000000035"/>
    <x v="4"/>
    <n v="47089"/>
    <n v="272"/>
    <n v="173.12132352941177"/>
    <n v="3"/>
    <x v="1"/>
  </r>
  <r>
    <n v="4900000000036"/>
    <x v="5"/>
    <n v="78610"/>
    <n v="455"/>
    <n v="172.76923076923077"/>
    <n v="1"/>
    <x v="2"/>
  </r>
  <r>
    <n v="4900000000041"/>
    <x v="6"/>
    <n v="12930"/>
    <n v="44"/>
    <n v="293.86363636363637"/>
    <n v="2"/>
    <x v="0"/>
  </r>
  <r>
    <n v="4900000000044"/>
    <x v="7"/>
    <n v="45367.880881307748"/>
    <n v="260"/>
    <n v="174.49184954349133"/>
    <n v="4"/>
    <x v="3"/>
  </r>
  <r>
    <n v="4900000000047"/>
    <x v="8"/>
    <n v="104187"/>
    <n v="826"/>
    <n v="126.13438256658596"/>
    <n v="3"/>
    <x v="1"/>
  </r>
  <r>
    <n v="4900000000048"/>
    <x v="9"/>
    <n v="189480"/>
    <n v="1568"/>
    <n v="120.84183673469387"/>
    <n v="2"/>
    <x v="0"/>
  </r>
  <r>
    <n v="4900000000049"/>
    <x v="10"/>
    <n v="41977"/>
    <n v="357"/>
    <n v="117.58263305322129"/>
    <n v="1"/>
    <x v="2"/>
  </r>
  <r>
    <n v="4900000000067"/>
    <x v="11"/>
    <n v="1929.1327647476901"/>
    <n v="8"/>
    <n v="241.14159559346126"/>
    <n v="4"/>
    <x v="3"/>
  </r>
  <r>
    <n v="4900000000068"/>
    <x v="12"/>
    <n v="29968"/>
    <n v="157"/>
    <n v="190.87898089171975"/>
    <n v="2"/>
    <x v="0"/>
  </r>
  <r>
    <n v="4900000000069"/>
    <x v="13"/>
    <n v="34516"/>
    <n v="187"/>
    <n v="184.57754010695186"/>
    <n v="1"/>
    <x v="2"/>
  </r>
  <r>
    <n v="4900000000070"/>
    <x v="14"/>
    <n v="30819"/>
    <n v="126"/>
    <n v="244.5952380952381"/>
    <n v="2"/>
    <x v="0"/>
  </r>
  <r>
    <n v="4900000000071"/>
    <x v="15"/>
    <n v="14761"/>
    <n v="60"/>
    <n v="246.01666666666668"/>
    <n v="1"/>
    <x v="2"/>
  </r>
  <r>
    <n v="4900000000075"/>
    <x v="16"/>
    <n v="66.52181947405829"/>
    <n v="1"/>
    <n v="66.52181947405829"/>
    <n v="4"/>
    <x v="3"/>
  </r>
  <r>
    <n v="4900000000080"/>
    <x v="17"/>
    <n v="24326"/>
    <n v="160"/>
    <n v="152.03749999999999"/>
    <n v="3"/>
    <x v="1"/>
  </r>
  <r>
    <n v="4900000000081"/>
    <x v="18"/>
    <n v="143566"/>
    <n v="937"/>
    <n v="153.21878335112061"/>
    <n v="2"/>
    <x v="0"/>
  </r>
  <r>
    <n v="4900000000095"/>
    <x v="19"/>
    <n v="77986"/>
    <n v="273"/>
    <n v="285.66300366300368"/>
    <n v="2"/>
    <x v="0"/>
  </r>
  <r>
    <n v="4900000000096"/>
    <x v="20"/>
    <n v="18993"/>
    <n v="68"/>
    <n v="279.30882352941177"/>
    <n v="1"/>
    <x v="2"/>
  </r>
  <r>
    <n v="4900000000097"/>
    <x v="21"/>
    <n v="18426.543994314146"/>
    <n v="59"/>
    <n v="312.31430498837534"/>
    <n v="4"/>
    <x v="3"/>
  </r>
  <r>
    <n v="4900000000103"/>
    <x v="22"/>
    <n v="3991.3091684434971"/>
    <n v="12"/>
    <n v="332.60909737029141"/>
    <n v="4"/>
    <x v="3"/>
  </r>
  <r>
    <n v="4900000000105"/>
    <x v="23"/>
    <n v="42782"/>
    <n v="154"/>
    <n v="277.80519480519479"/>
    <n v="1"/>
    <x v="2"/>
  </r>
  <r>
    <n v="4900000000128"/>
    <x v="24"/>
    <n v="192349"/>
    <n v="1076"/>
    <n v="178.76301115241637"/>
    <n v="2"/>
    <x v="0"/>
  </r>
  <r>
    <n v="4900000000130"/>
    <x v="25"/>
    <n v="86211"/>
    <n v="495"/>
    <n v="174.16363636363636"/>
    <n v="1"/>
    <x v="2"/>
  </r>
  <r>
    <n v="4900000000136"/>
    <x v="26"/>
    <n v="32270"/>
    <n v="239"/>
    <n v="135.02092050209205"/>
    <n v="3"/>
    <x v="1"/>
  </r>
  <r>
    <n v="4900000000138"/>
    <x v="27"/>
    <n v="467981"/>
    <n v="2766"/>
    <n v="169.19052783803326"/>
    <n v="3"/>
    <x v="1"/>
  </r>
  <r>
    <n v="4900000000139"/>
    <x v="28"/>
    <n v="69097"/>
    <n v="412"/>
    <n v="167.71116504854368"/>
    <n v="1"/>
    <x v="2"/>
  </r>
  <r>
    <n v="4900000000147"/>
    <x v="29"/>
    <n v="422390"/>
    <n v="2517"/>
    <n v="167.81485895907826"/>
    <n v="2"/>
    <x v="0"/>
  </r>
  <r>
    <n v="4900000000149"/>
    <x v="30"/>
    <n v="85414.016204690837"/>
    <n v="369"/>
    <n v="231.47429865769874"/>
    <n v="4"/>
    <x v="3"/>
  </r>
  <r>
    <n v="4900000000151"/>
    <x v="31"/>
    <n v="237360"/>
    <n v="1832"/>
    <n v="129.56331877729258"/>
    <n v="2"/>
    <x v="0"/>
  </r>
  <r>
    <n v="4900000000153"/>
    <x v="32"/>
    <n v="56000"/>
    <n v="424"/>
    <n v="132.0754716981132"/>
    <n v="1"/>
    <x v="2"/>
  </r>
  <r>
    <n v="4900000000154"/>
    <x v="33"/>
    <n v="148144.09196872779"/>
    <n v="798"/>
    <n v="185.64422552472155"/>
    <n v="4"/>
    <x v="3"/>
  </r>
  <r>
    <n v="4900000000156"/>
    <x v="34"/>
    <n v="91324"/>
    <n v="397"/>
    <n v="230.0352644836272"/>
    <n v="2"/>
    <x v="0"/>
  </r>
  <r>
    <n v="4900000000157"/>
    <x v="35"/>
    <n v="30562"/>
    <n v="135"/>
    <n v="226.38518518518518"/>
    <n v="1"/>
    <x v="2"/>
  </r>
  <r>
    <n v="4900000000159"/>
    <x v="36"/>
    <n v="2594.350959488273"/>
    <n v="13"/>
    <n v="199.56545842217486"/>
    <n v="4"/>
    <x v="3"/>
  </r>
  <r>
    <n v="4900000000161"/>
    <x v="37"/>
    <n v="70923"/>
    <n v="509"/>
    <n v="139.33791748526522"/>
    <n v="3"/>
    <x v="1"/>
  </r>
  <r>
    <n v="4900000000178"/>
    <x v="38"/>
    <n v="109271"/>
    <n v="600"/>
    <n v="182.11833333333334"/>
    <n v="2"/>
    <x v="0"/>
  </r>
  <r>
    <n v="4900000000179"/>
    <x v="39"/>
    <n v="30682"/>
    <n v="174"/>
    <n v="176.33333333333334"/>
    <n v="1"/>
    <x v="2"/>
  </r>
  <r>
    <n v="4900000000183"/>
    <x v="40"/>
    <n v="59936.159346126515"/>
    <n v="351"/>
    <n v="170.75828873540317"/>
    <n v="4"/>
    <x v="3"/>
  </r>
  <r>
    <n v="4900000000184"/>
    <x v="41"/>
    <n v="48637"/>
    <n v="193"/>
    <n v="252.00518134715026"/>
    <n v="3"/>
    <x v="1"/>
  </r>
  <r>
    <n v="4900000000185"/>
    <x v="42"/>
    <n v="78765"/>
    <n v="314"/>
    <n v="250.843949044586"/>
    <n v="2"/>
    <x v="0"/>
  </r>
  <r>
    <n v="4900000000186"/>
    <x v="43"/>
    <n v="12769"/>
    <n v="51"/>
    <n v="250.37254901960785"/>
    <n v="1"/>
    <x v="2"/>
  </r>
  <r>
    <n v="4900000000188"/>
    <x v="44"/>
    <n v="129915"/>
    <n v="518"/>
    <n v="250.8011583011583"/>
    <n v="2"/>
    <x v="0"/>
  </r>
  <r>
    <n v="4900000000189"/>
    <x v="45"/>
    <n v="56313"/>
    <n v="224"/>
    <n v="251.39732142857142"/>
    <n v="1"/>
    <x v="2"/>
  </r>
  <r>
    <n v="4900000000221"/>
    <x v="46"/>
    <n v="14155"/>
    <n v="37"/>
    <n v="382.56756756756755"/>
    <n v="2"/>
    <x v="0"/>
  </r>
  <r>
    <n v="4900000000237"/>
    <x v="47"/>
    <n v="14425"/>
    <n v="24"/>
    <n v="601.04166666666663"/>
    <n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n v="4900000000031"/>
    <s v="Cメーカー 中辛 31"/>
    <n v="336935"/>
    <n v="2119"/>
    <n v="159.00660689004246"/>
    <n v="2"/>
    <x v="0"/>
  </r>
  <r>
    <n v="4900000000032"/>
    <s v="Cメーカー 甘口 32"/>
    <n v="82848"/>
    <n v="527"/>
    <n v="157.2068311195446"/>
    <n v="3"/>
    <x v="1"/>
  </r>
  <r>
    <n v="4900000000033"/>
    <s v="Cメーカー 辛口 33"/>
    <n v="149605"/>
    <n v="948"/>
    <n v="157.81118143459915"/>
    <n v="1"/>
    <x v="2"/>
  </r>
  <r>
    <n v="4900000000034"/>
    <s v="Cメーカー 中辛 34"/>
    <n v="184178"/>
    <n v="1044"/>
    <n v="176.41570881226053"/>
    <n v="2"/>
    <x v="0"/>
  </r>
  <r>
    <n v="4900000000035"/>
    <s v="Cメーカー 甘口 35"/>
    <n v="57019"/>
    <n v="320"/>
    <n v="178.18437499999999"/>
    <n v="3"/>
    <x v="1"/>
  </r>
  <r>
    <n v="4900000000036"/>
    <s v="Cメーカー 辛口 36"/>
    <n v="93550"/>
    <n v="524"/>
    <n v="178.53053435114504"/>
    <n v="1"/>
    <x v="2"/>
  </r>
  <r>
    <n v="4900000000037"/>
    <s v="Cメーカー 中辛 37"/>
    <n v="13163"/>
    <n v="85"/>
    <n v="154.85882352941175"/>
    <n v="2"/>
    <x v="0"/>
  </r>
  <r>
    <n v="4900000000044"/>
    <s v="Cメーカー ハヤシ 44"/>
    <n v="58502.281117349034"/>
    <n v="337"/>
    <n v="173.59727334524936"/>
    <n v="4"/>
    <x v="3"/>
  </r>
  <r>
    <n v="4900000000047"/>
    <s v="Cメーカー 甘口 47"/>
    <n v="120459"/>
    <n v="915"/>
    <n v="131.64918032786886"/>
    <n v="3"/>
    <x v="1"/>
  </r>
  <r>
    <n v="4900000000048"/>
    <s v="Cメーカー 中辛 48"/>
    <n v="299841"/>
    <n v="2373"/>
    <n v="126.35524652338812"/>
    <n v="2"/>
    <x v="0"/>
  </r>
  <r>
    <n v="4900000000049"/>
    <s v="Cメーカー 辛口 49"/>
    <n v="123266"/>
    <n v="982"/>
    <n v="125.5254582484725"/>
    <n v="1"/>
    <x v="2"/>
  </r>
  <r>
    <n v="4900000000064"/>
    <s v="Cメーカー 辛口 64"/>
    <n v="14550"/>
    <n v="86"/>
    <n v="169.18604651162789"/>
    <n v="1"/>
    <x v="2"/>
  </r>
  <r>
    <n v="4900000000067"/>
    <s v="Cメーカー ハヤシ 67"/>
    <n v="38374.486649322207"/>
    <n v="183"/>
    <n v="209.69664835695195"/>
    <n v="4"/>
    <x v="3"/>
  </r>
  <r>
    <n v="4900000000068"/>
    <s v="Cメーカー 中辛 68"/>
    <n v="31047"/>
    <n v="161"/>
    <n v="192.8385093167702"/>
    <n v="2"/>
    <x v="0"/>
  </r>
  <r>
    <n v="4900000000069"/>
    <s v="Cメーカー 辛口 69"/>
    <n v="11127"/>
    <n v="57"/>
    <n v="195.21052631578948"/>
    <n v="1"/>
    <x v="2"/>
  </r>
  <r>
    <n v="4900000000075"/>
    <s v="Cメーカー ハヤシ 75"/>
    <n v="11098.503491715734"/>
    <n v="41"/>
    <n v="270.69520711501787"/>
    <n v="4"/>
    <x v="3"/>
  </r>
  <r>
    <n v="4900000000081"/>
    <s v="Bメーカー 中辛 81"/>
    <n v="53987"/>
    <n v="349"/>
    <n v="154.69054441260744"/>
    <n v="2"/>
    <x v="0"/>
  </r>
  <r>
    <n v="4900000000090"/>
    <s v="Bメーカー ハヤシ 90"/>
    <n v="12540.681911543201"/>
    <n v="65"/>
    <n v="192.9335678698954"/>
    <n v="4"/>
    <x v="3"/>
  </r>
  <r>
    <n v="4900000000095"/>
    <s v="Bメーカー 中辛 95"/>
    <n v="93015"/>
    <n v="297"/>
    <n v="313.18181818181819"/>
    <n v="2"/>
    <x v="0"/>
  </r>
  <r>
    <n v="4900000000096"/>
    <s v="Bメーカー 辛口 96"/>
    <n v="42584"/>
    <n v="135"/>
    <n v="315.43703703703704"/>
    <n v="1"/>
    <x v="2"/>
  </r>
  <r>
    <n v="4900000000103"/>
    <s v="カレーその他 ハヤシ 103"/>
    <n v="13669.343283582091"/>
    <n v="47"/>
    <n v="290.83709114004449"/>
    <n v="4"/>
    <x v="3"/>
  </r>
  <r>
    <n v="4900000000105"/>
    <s v="カレーその他 辛口 105"/>
    <n v="37635"/>
    <n v="136"/>
    <n v="276.72794117647061"/>
    <n v="1"/>
    <x v="2"/>
  </r>
  <r>
    <n v="4900000000128"/>
    <s v="Aメーカー 中辛 128"/>
    <n v="209448"/>
    <n v="1147"/>
    <n v="182.6050566695728"/>
    <n v="2"/>
    <x v="0"/>
  </r>
  <r>
    <n v="4900000000130"/>
    <s v="Aメーカー 辛口 130"/>
    <n v="108677"/>
    <n v="595"/>
    <n v="182.65042016806723"/>
    <n v="1"/>
    <x v="2"/>
  </r>
  <r>
    <n v="4900000000136"/>
    <s v="Aメーカー 甘口 136"/>
    <n v="51828"/>
    <n v="385"/>
    <n v="134.61818181818182"/>
    <n v="3"/>
    <x v="1"/>
  </r>
  <r>
    <n v="4900000000138"/>
    <s v="Aメーカー 甘口 138"/>
    <n v="457923"/>
    <n v="2748"/>
    <n v="166.6386462882096"/>
    <n v="3"/>
    <x v="1"/>
  </r>
  <r>
    <n v="4900000000139"/>
    <s v="Aメーカー 辛口 139"/>
    <n v="88061"/>
    <n v="523"/>
    <n v="168.37667304015295"/>
    <n v="1"/>
    <x v="2"/>
  </r>
  <r>
    <n v="4900000000147"/>
    <s v="Aメーカー 中辛 147"/>
    <n v="294766"/>
    <n v="1818"/>
    <n v="162.13751375137514"/>
    <n v="2"/>
    <x v="0"/>
  </r>
  <r>
    <n v="4900000000149"/>
    <s v="Aメーカー ハヤシ 149"/>
    <n v="71544.590305353966"/>
    <n v="315"/>
    <n v="227.1256835090602"/>
    <n v="4"/>
    <x v="3"/>
  </r>
  <r>
    <n v="4900000000150"/>
    <s v="Aメーカー 中辛 150"/>
    <n v="22998"/>
    <n v="204"/>
    <n v="112.73529411764706"/>
    <n v="2"/>
    <x v="0"/>
  </r>
  <r>
    <n v="4900000000151"/>
    <s v="Aメーカー 中辛 151"/>
    <n v="287978"/>
    <n v="2456"/>
    <n v="117.25488599348535"/>
    <n v="2"/>
    <x v="0"/>
  </r>
  <r>
    <n v="4900000000153"/>
    <s v="Aメーカー 辛口 153"/>
    <n v="106958"/>
    <n v="995"/>
    <n v="107.49547738693467"/>
    <n v="1"/>
    <x v="2"/>
  </r>
  <r>
    <n v="4900000000154"/>
    <s v="Aメーカー ハヤシ 154"/>
    <n v="202594.71628098044"/>
    <n v="1036"/>
    <n v="195.55474544496181"/>
    <n v="4"/>
    <x v="3"/>
  </r>
  <r>
    <n v="4900000000156"/>
    <s v="Aメーカー 中辛 156"/>
    <n v="92953"/>
    <n v="385"/>
    <n v="241.43636363636364"/>
    <n v="2"/>
    <x v="0"/>
  </r>
  <r>
    <n v="4900000000161"/>
    <s v="Aメーカー 甘口 161"/>
    <n v="175346"/>
    <n v="1465"/>
    <n v="119.6901023890785"/>
    <n v="3"/>
    <x v="1"/>
  </r>
  <r>
    <n v="4900000000172"/>
    <s v="Aメーカー 中辛 172"/>
    <n v="29743"/>
    <n v="167"/>
    <n v="178.10179640718562"/>
    <n v="2"/>
    <x v="0"/>
  </r>
  <r>
    <n v="4900000000173"/>
    <s v="Aメーカー 辛口 173"/>
    <n v="8644"/>
    <n v="49"/>
    <n v="176.40816326530611"/>
    <n v="1"/>
    <x v="2"/>
  </r>
  <r>
    <n v="4900000000176"/>
    <s v="Aメーカー 中辛 176"/>
    <n v="11974"/>
    <n v="66"/>
    <n v="181.42424242424244"/>
    <n v="2"/>
    <x v="0"/>
  </r>
  <r>
    <n v="4900000000178"/>
    <s v="Aメーカー 中辛 178"/>
    <n v="199987"/>
    <n v="1108"/>
    <n v="180.49368231046932"/>
    <n v="2"/>
    <x v="0"/>
  </r>
  <r>
    <n v="4900000000179"/>
    <s v="Aメーカー 辛口 179"/>
    <n v="49873"/>
    <n v="272"/>
    <n v="183.35661764705881"/>
    <n v="1"/>
    <x v="2"/>
  </r>
  <r>
    <n v="4900000000181"/>
    <s v="Aメーカー 辛口 181"/>
    <n v="10846"/>
    <n v="40"/>
    <n v="271.14999999999998"/>
    <n v="1"/>
    <x v="2"/>
  </r>
  <r>
    <n v="4900000000182"/>
    <s v="Aメーカー 辛口 182"/>
    <n v="11245"/>
    <n v="40"/>
    <n v="281.125"/>
    <n v="1"/>
    <x v="2"/>
  </r>
  <r>
    <n v="4900000000199"/>
    <s v="カレーその他 中辛 199"/>
    <n v="4774"/>
    <n v="22"/>
    <n v="217"/>
    <n v="2"/>
    <x v="0"/>
  </r>
  <r>
    <n v="4900000000221"/>
    <s v="カレーその他 中辛 221"/>
    <n v="12967"/>
    <n v="34"/>
    <n v="381.38235294117646"/>
    <n v="2"/>
    <x v="0"/>
  </r>
  <r>
    <n v="4900000000237"/>
    <s v="カレーその他 中辛 237"/>
    <n v="22877"/>
    <n v="37"/>
    <n v="618.29729729729729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6DDFB8-F131-BE46-B0D7-B6FB04760D3B}" name="ピボットテーブル2" cacheId="6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E2:G7" firstHeaderRow="0" firstDataRow="1" firstDataCol="1"/>
  <pivotFields count="7">
    <pivotField numFmtId="177" showAll="0"/>
    <pivotField showAll="0"/>
    <pivotField dataField="1" numFmtId="38" showAll="0"/>
    <pivotField dataField="1" numFmtId="38" showAll="0"/>
    <pivotField numFmtId="38" showAll="0"/>
    <pivotField showAll="0"/>
    <pivotField axis="axisRow" showAll="0">
      <items count="5">
        <item x="3"/>
        <item x="1"/>
        <item x="2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売上金額_x000a_（円）" fld="2" baseField="0" baseItem="0"/>
    <dataField name="合計 / 売上点数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D0013-0216-9144-9ED8-A61FD6FDDEE2}" name="ピボットテーブル1" cacheId="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2:C7" firstHeaderRow="0" firstDataRow="1" firstDataCol="1"/>
  <pivotFields count="7">
    <pivotField numFmtId="177" showAll="0"/>
    <pivotField showAll="0">
      <items count="49">
        <item x="30"/>
        <item x="33"/>
        <item x="36"/>
        <item x="40"/>
        <item x="26"/>
        <item x="27"/>
        <item x="37"/>
        <item x="41"/>
        <item x="25"/>
        <item x="28"/>
        <item x="32"/>
        <item x="35"/>
        <item x="39"/>
        <item x="43"/>
        <item x="45"/>
        <item x="24"/>
        <item x="29"/>
        <item x="31"/>
        <item x="34"/>
        <item x="38"/>
        <item x="42"/>
        <item x="44"/>
        <item x="21"/>
        <item x="17"/>
        <item x="20"/>
        <item x="18"/>
        <item x="19"/>
        <item x="7"/>
        <item x="11"/>
        <item x="16"/>
        <item x="1"/>
        <item x="4"/>
        <item x="8"/>
        <item x="2"/>
        <item x="5"/>
        <item x="10"/>
        <item x="13"/>
        <item x="15"/>
        <item x="0"/>
        <item x="3"/>
        <item x="6"/>
        <item x="9"/>
        <item x="12"/>
        <item x="14"/>
        <item x="22"/>
        <item x="23"/>
        <item x="46"/>
        <item x="47"/>
        <item t="default"/>
      </items>
    </pivotField>
    <pivotField dataField="1" numFmtId="38" showAll="0"/>
    <pivotField dataField="1" numFmtId="38" showAll="0"/>
    <pivotField numFmtId="38" showAll="0"/>
    <pivotField showAll="0"/>
    <pivotField axis="axisRow" showAll="0">
      <items count="5">
        <item x="3"/>
        <item x="1"/>
        <item x="2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売上金額_x000a_（円）" fld="2" baseField="0" baseItem="0"/>
    <dataField name="合計 / 売上点数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7"/>
  <sheetViews>
    <sheetView workbookViewId="0"/>
  </sheetViews>
  <sheetFormatPr baseColWidth="10" defaultColWidth="8.83203125" defaultRowHeight="14"/>
  <cols>
    <col min="1" max="1" width="15.6640625" bestFit="1" customWidth="1"/>
    <col min="2" max="2" width="23" bestFit="1" customWidth="1"/>
    <col min="3" max="3" width="18.1640625" bestFit="1" customWidth="1"/>
    <col min="4" max="4" width="15.1640625" bestFit="1" customWidth="1"/>
  </cols>
  <sheetData>
    <row r="1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3">
        <v>4900000000001</v>
      </c>
      <c r="B2" s="3" t="s">
        <v>4</v>
      </c>
      <c r="C2" s="4">
        <v>5</v>
      </c>
      <c r="D2" s="4" t="s">
        <v>5</v>
      </c>
    </row>
    <row r="3" spans="1:4">
      <c r="A3" s="3">
        <v>4900000000002</v>
      </c>
      <c r="B3" s="3" t="s">
        <v>6</v>
      </c>
      <c r="C3" s="4">
        <v>5</v>
      </c>
      <c r="D3" s="4" t="s">
        <v>5</v>
      </c>
    </row>
    <row r="4" spans="1:4">
      <c r="A4" s="3">
        <v>4900000000003</v>
      </c>
      <c r="B4" s="3" t="s">
        <v>7</v>
      </c>
      <c r="C4" s="4">
        <v>5</v>
      </c>
      <c r="D4" s="4" t="s">
        <v>5</v>
      </c>
    </row>
    <row r="5" spans="1:4">
      <c r="A5" s="3">
        <v>4900000000004</v>
      </c>
      <c r="B5" s="3" t="s">
        <v>8</v>
      </c>
      <c r="C5" s="4">
        <v>5</v>
      </c>
      <c r="D5" s="4" t="s">
        <v>5</v>
      </c>
    </row>
    <row r="6" spans="1:4">
      <c r="A6" s="3">
        <v>4900000000005</v>
      </c>
      <c r="B6" s="3" t="s">
        <v>9</v>
      </c>
      <c r="C6" s="4">
        <v>5</v>
      </c>
      <c r="D6" s="4" t="s">
        <v>5</v>
      </c>
    </row>
    <row r="7" spans="1:4">
      <c r="A7" s="3">
        <v>4900000000006</v>
      </c>
      <c r="B7" s="3" t="s">
        <v>10</v>
      </c>
      <c r="C7" s="4">
        <v>5</v>
      </c>
      <c r="D7" s="4" t="s">
        <v>5</v>
      </c>
    </row>
    <row r="8" spans="1:4">
      <c r="A8" s="3">
        <v>4900000000007</v>
      </c>
      <c r="B8" s="3" t="s">
        <v>11</v>
      </c>
      <c r="C8" s="4">
        <v>5</v>
      </c>
      <c r="D8" s="4" t="s">
        <v>5</v>
      </c>
    </row>
    <row r="9" spans="1:4">
      <c r="A9" s="3">
        <v>4900000000008</v>
      </c>
      <c r="B9" s="3" t="s">
        <v>12</v>
      </c>
      <c r="C9" s="4">
        <v>5</v>
      </c>
      <c r="D9" s="4" t="s">
        <v>5</v>
      </c>
    </row>
    <row r="10" spans="1:4">
      <c r="A10" s="3">
        <v>4900000000009</v>
      </c>
      <c r="B10" s="3" t="s">
        <v>13</v>
      </c>
      <c r="C10" s="4">
        <v>5</v>
      </c>
      <c r="D10" s="4" t="s">
        <v>5</v>
      </c>
    </row>
    <row r="11" spans="1:4">
      <c r="A11" s="3">
        <v>4900000000010</v>
      </c>
      <c r="B11" s="3" t="s">
        <v>14</v>
      </c>
      <c r="C11" s="4">
        <v>5</v>
      </c>
      <c r="D11" s="4" t="s">
        <v>5</v>
      </c>
    </row>
    <row r="12" spans="1:4">
      <c r="A12" s="3">
        <v>4900000000011</v>
      </c>
      <c r="B12" s="3" t="s">
        <v>15</v>
      </c>
      <c r="C12" s="4">
        <v>5</v>
      </c>
      <c r="D12" s="4" t="s">
        <v>5</v>
      </c>
    </row>
    <row r="13" spans="1:4">
      <c r="A13" s="3">
        <v>4900000000012</v>
      </c>
      <c r="B13" s="3" t="s">
        <v>16</v>
      </c>
      <c r="C13" s="4">
        <v>5</v>
      </c>
      <c r="D13" s="4" t="s">
        <v>5</v>
      </c>
    </row>
    <row r="14" spans="1:4">
      <c r="A14" s="3">
        <v>4900000000013</v>
      </c>
      <c r="B14" s="3" t="s">
        <v>17</v>
      </c>
      <c r="C14" s="4">
        <v>5</v>
      </c>
      <c r="D14" s="4" t="s">
        <v>5</v>
      </c>
    </row>
    <row r="15" spans="1:4">
      <c r="A15" s="3">
        <v>4900000000014</v>
      </c>
      <c r="B15" s="3" t="s">
        <v>18</v>
      </c>
      <c r="C15" s="4">
        <v>5</v>
      </c>
      <c r="D15" s="4" t="s">
        <v>5</v>
      </c>
    </row>
    <row r="16" spans="1:4">
      <c r="A16" s="3">
        <v>4900000000015</v>
      </c>
      <c r="B16" s="3" t="s">
        <v>19</v>
      </c>
      <c r="C16" s="4">
        <v>5</v>
      </c>
      <c r="D16" s="4" t="s">
        <v>5</v>
      </c>
    </row>
    <row r="17" spans="1:4">
      <c r="A17" s="3">
        <v>4900000000016</v>
      </c>
      <c r="B17" s="3" t="s">
        <v>20</v>
      </c>
      <c r="C17" s="4">
        <v>5</v>
      </c>
      <c r="D17" s="4" t="s">
        <v>5</v>
      </c>
    </row>
    <row r="18" spans="1:4">
      <c r="A18" s="3">
        <v>4900000000017</v>
      </c>
      <c r="B18" s="3" t="s">
        <v>21</v>
      </c>
      <c r="C18" s="4">
        <v>5</v>
      </c>
      <c r="D18" s="4" t="s">
        <v>5</v>
      </c>
    </row>
    <row r="19" spans="1:4">
      <c r="A19" s="3">
        <v>4900000000018</v>
      </c>
      <c r="B19" s="3" t="s">
        <v>22</v>
      </c>
      <c r="C19" s="4">
        <v>5</v>
      </c>
      <c r="D19" s="4" t="s">
        <v>5</v>
      </c>
    </row>
    <row r="20" spans="1:4">
      <c r="A20" s="3">
        <v>4900000000019</v>
      </c>
      <c r="B20" s="3" t="s">
        <v>23</v>
      </c>
      <c r="C20" s="4">
        <v>2</v>
      </c>
      <c r="D20" s="4" t="s">
        <v>24</v>
      </c>
    </row>
    <row r="21" spans="1:4">
      <c r="A21" s="3">
        <v>4900000000020</v>
      </c>
      <c r="B21" s="3" t="s">
        <v>25</v>
      </c>
      <c r="C21" s="4">
        <v>5</v>
      </c>
      <c r="D21" s="4" t="s">
        <v>5</v>
      </c>
    </row>
    <row r="22" spans="1:4">
      <c r="A22" s="3">
        <v>4900000000021</v>
      </c>
      <c r="B22" s="3" t="s">
        <v>26</v>
      </c>
      <c r="C22" s="4">
        <v>3</v>
      </c>
      <c r="D22" s="4" t="s">
        <v>27</v>
      </c>
    </row>
    <row r="23" spans="1:4">
      <c r="A23" s="3">
        <v>4900000000022</v>
      </c>
      <c r="B23" s="3" t="s">
        <v>28</v>
      </c>
      <c r="C23" s="4">
        <v>1</v>
      </c>
      <c r="D23" s="4" t="s">
        <v>29</v>
      </c>
    </row>
    <row r="24" spans="1:4">
      <c r="A24" s="3">
        <v>4900000000023</v>
      </c>
      <c r="B24" s="3" t="s">
        <v>30</v>
      </c>
      <c r="C24" s="4">
        <v>5</v>
      </c>
      <c r="D24" s="4" t="s">
        <v>5</v>
      </c>
    </row>
    <row r="25" spans="1:4">
      <c r="A25" s="3">
        <v>4900000000024</v>
      </c>
      <c r="B25" s="3" t="s">
        <v>31</v>
      </c>
      <c r="C25" s="4">
        <v>5</v>
      </c>
      <c r="D25" s="4" t="s">
        <v>5</v>
      </c>
    </row>
    <row r="26" spans="1:4">
      <c r="A26" s="3">
        <v>4900000000025</v>
      </c>
      <c r="B26" s="3" t="s">
        <v>32</v>
      </c>
      <c r="C26" s="4">
        <v>5</v>
      </c>
      <c r="D26" s="4" t="s">
        <v>5</v>
      </c>
    </row>
    <row r="27" spans="1:4">
      <c r="A27" s="3">
        <v>4900000000026</v>
      </c>
      <c r="B27" s="3" t="s">
        <v>33</v>
      </c>
      <c r="C27" s="4">
        <v>5</v>
      </c>
      <c r="D27" s="4" t="s">
        <v>5</v>
      </c>
    </row>
    <row r="28" spans="1:4">
      <c r="A28" s="3">
        <v>4900000000027</v>
      </c>
      <c r="B28" s="3" t="s">
        <v>34</v>
      </c>
      <c r="C28" s="4">
        <v>5</v>
      </c>
      <c r="D28" s="4" t="s">
        <v>5</v>
      </c>
    </row>
    <row r="29" spans="1:4">
      <c r="A29" s="3">
        <v>4900000000028</v>
      </c>
      <c r="B29" s="3" t="s">
        <v>35</v>
      </c>
      <c r="C29" s="4">
        <v>5</v>
      </c>
      <c r="D29" s="4" t="s">
        <v>5</v>
      </c>
    </row>
    <row r="30" spans="1:4">
      <c r="A30" s="3">
        <v>4900000000029</v>
      </c>
      <c r="B30" s="3" t="s">
        <v>36</v>
      </c>
      <c r="C30" s="4">
        <v>5</v>
      </c>
      <c r="D30" s="4" t="s">
        <v>5</v>
      </c>
    </row>
    <row r="31" spans="1:4">
      <c r="A31" s="3">
        <v>4900000000030</v>
      </c>
      <c r="B31" s="3" t="s">
        <v>37</v>
      </c>
      <c r="C31" s="4">
        <v>5</v>
      </c>
      <c r="D31" s="4" t="s">
        <v>5</v>
      </c>
    </row>
    <row r="32" spans="1:4">
      <c r="A32" s="3">
        <v>4900000000031</v>
      </c>
      <c r="B32" s="3" t="s">
        <v>38</v>
      </c>
      <c r="C32" s="4">
        <v>2</v>
      </c>
      <c r="D32" s="4" t="s">
        <v>24</v>
      </c>
    </row>
    <row r="33" spans="1:4">
      <c r="A33" s="3">
        <v>4900000000032</v>
      </c>
      <c r="B33" s="3" t="s">
        <v>39</v>
      </c>
      <c r="C33" s="4">
        <v>3</v>
      </c>
      <c r="D33" s="4" t="s">
        <v>27</v>
      </c>
    </row>
    <row r="34" spans="1:4">
      <c r="A34" s="3">
        <v>4900000000033</v>
      </c>
      <c r="B34" s="3" t="s">
        <v>40</v>
      </c>
      <c r="C34" s="4">
        <v>1</v>
      </c>
      <c r="D34" s="4" t="s">
        <v>29</v>
      </c>
    </row>
    <row r="35" spans="1:4">
      <c r="A35" s="3">
        <v>4900000000034</v>
      </c>
      <c r="B35" s="3" t="s">
        <v>41</v>
      </c>
      <c r="C35" s="4">
        <v>2</v>
      </c>
      <c r="D35" s="4" t="s">
        <v>24</v>
      </c>
    </row>
    <row r="36" spans="1:4">
      <c r="A36" s="3">
        <v>4900000000035</v>
      </c>
      <c r="B36" s="3" t="s">
        <v>42</v>
      </c>
      <c r="C36" s="4">
        <v>3</v>
      </c>
      <c r="D36" s="4" t="s">
        <v>27</v>
      </c>
    </row>
    <row r="37" spans="1:4">
      <c r="A37" s="3">
        <v>4900000000036</v>
      </c>
      <c r="B37" s="3" t="s">
        <v>43</v>
      </c>
      <c r="C37" s="4">
        <v>1</v>
      </c>
      <c r="D37" s="4" t="s">
        <v>29</v>
      </c>
    </row>
    <row r="38" spans="1:4">
      <c r="A38" s="3">
        <v>4900000000037</v>
      </c>
      <c r="B38" s="3" t="s">
        <v>44</v>
      </c>
      <c r="C38" s="4">
        <v>2</v>
      </c>
      <c r="D38" s="4" t="s">
        <v>24</v>
      </c>
    </row>
    <row r="39" spans="1:4">
      <c r="A39" s="3">
        <v>4900000000038</v>
      </c>
      <c r="B39" s="3" t="s">
        <v>45</v>
      </c>
      <c r="C39" s="4">
        <v>3</v>
      </c>
      <c r="D39" s="4" t="s">
        <v>27</v>
      </c>
    </row>
    <row r="40" spans="1:4">
      <c r="A40" s="3">
        <v>4900000000039</v>
      </c>
      <c r="B40" s="3" t="s">
        <v>46</v>
      </c>
      <c r="C40" s="4">
        <v>1</v>
      </c>
      <c r="D40" s="4" t="s">
        <v>29</v>
      </c>
    </row>
    <row r="41" spans="1:4">
      <c r="A41" s="3">
        <v>4900000000040</v>
      </c>
      <c r="B41" s="3" t="s">
        <v>47</v>
      </c>
      <c r="C41" s="4">
        <v>5</v>
      </c>
      <c r="D41" s="4" t="s">
        <v>5</v>
      </c>
    </row>
    <row r="42" spans="1:4">
      <c r="A42" s="3">
        <v>4900000000041</v>
      </c>
      <c r="B42" s="3" t="s">
        <v>48</v>
      </c>
      <c r="C42" s="4">
        <v>2</v>
      </c>
      <c r="D42" s="4" t="s">
        <v>24</v>
      </c>
    </row>
    <row r="43" spans="1:4">
      <c r="A43" s="3">
        <v>4900000000042</v>
      </c>
      <c r="B43" s="3" t="s">
        <v>49</v>
      </c>
      <c r="C43" s="4">
        <v>3</v>
      </c>
      <c r="D43" s="4" t="s">
        <v>27</v>
      </c>
    </row>
    <row r="44" spans="1:4">
      <c r="A44" s="3">
        <v>4900000000043</v>
      </c>
      <c r="B44" s="3" t="s">
        <v>50</v>
      </c>
      <c r="C44" s="4">
        <v>1</v>
      </c>
      <c r="D44" s="4" t="s">
        <v>29</v>
      </c>
    </row>
    <row r="45" spans="1:4">
      <c r="A45" s="3">
        <v>4900000000044</v>
      </c>
      <c r="B45" s="3" t="s">
        <v>51</v>
      </c>
      <c r="C45" s="4">
        <v>4</v>
      </c>
      <c r="D45" s="4" t="s">
        <v>52</v>
      </c>
    </row>
    <row r="46" spans="1:4">
      <c r="A46" s="3">
        <v>4900000000045</v>
      </c>
      <c r="B46" s="3" t="s">
        <v>53</v>
      </c>
      <c r="C46" s="4">
        <v>5</v>
      </c>
      <c r="D46" s="4" t="s">
        <v>5</v>
      </c>
    </row>
    <row r="47" spans="1:4">
      <c r="A47" s="3">
        <v>4900000000046</v>
      </c>
      <c r="B47" s="3" t="s">
        <v>54</v>
      </c>
      <c r="C47" s="4">
        <v>5</v>
      </c>
      <c r="D47" s="4" t="s">
        <v>5</v>
      </c>
    </row>
    <row r="48" spans="1:4">
      <c r="A48" s="3">
        <v>4900000000047</v>
      </c>
      <c r="B48" s="3" t="s">
        <v>55</v>
      </c>
      <c r="C48" s="4">
        <v>3</v>
      </c>
      <c r="D48" s="4" t="s">
        <v>27</v>
      </c>
    </row>
    <row r="49" spans="1:4">
      <c r="A49" s="3">
        <v>4900000000048</v>
      </c>
      <c r="B49" s="3" t="s">
        <v>56</v>
      </c>
      <c r="C49" s="4">
        <v>2</v>
      </c>
      <c r="D49" s="4" t="s">
        <v>24</v>
      </c>
    </row>
    <row r="50" spans="1:4">
      <c r="A50" s="3">
        <v>4900000000049</v>
      </c>
      <c r="B50" s="3" t="s">
        <v>57</v>
      </c>
      <c r="C50" s="4">
        <v>1</v>
      </c>
      <c r="D50" s="4" t="s">
        <v>29</v>
      </c>
    </row>
    <row r="51" spans="1:4">
      <c r="A51" s="3">
        <v>4900000000050</v>
      </c>
      <c r="B51" s="3" t="s">
        <v>58</v>
      </c>
      <c r="C51" s="4">
        <v>5</v>
      </c>
      <c r="D51" s="4" t="s">
        <v>5</v>
      </c>
    </row>
    <row r="52" spans="1:4">
      <c r="A52" s="3">
        <v>4900000000051</v>
      </c>
      <c r="B52" s="3" t="s">
        <v>59</v>
      </c>
      <c r="C52" s="4">
        <v>5</v>
      </c>
      <c r="D52" s="4" t="s">
        <v>5</v>
      </c>
    </row>
    <row r="53" spans="1:4">
      <c r="A53" s="3">
        <v>4900000000052</v>
      </c>
      <c r="B53" s="3" t="s">
        <v>60</v>
      </c>
      <c r="C53" s="4">
        <v>3</v>
      </c>
      <c r="D53" s="4" t="s">
        <v>27</v>
      </c>
    </row>
    <row r="54" spans="1:4">
      <c r="A54" s="3">
        <v>4900000000053</v>
      </c>
      <c r="B54" s="3" t="s">
        <v>61</v>
      </c>
      <c r="C54" s="4">
        <v>2</v>
      </c>
      <c r="D54" s="4" t="s">
        <v>24</v>
      </c>
    </row>
    <row r="55" spans="1:4">
      <c r="A55" s="3">
        <v>4900000000054</v>
      </c>
      <c r="B55" s="3" t="s">
        <v>62</v>
      </c>
      <c r="C55" s="4">
        <v>1</v>
      </c>
      <c r="D55" s="4" t="s">
        <v>29</v>
      </c>
    </row>
    <row r="56" spans="1:4">
      <c r="A56" s="3">
        <v>4900000000055</v>
      </c>
      <c r="B56" s="3" t="s">
        <v>63</v>
      </c>
      <c r="C56" s="4">
        <v>5</v>
      </c>
      <c r="D56" s="4" t="s">
        <v>5</v>
      </c>
    </row>
    <row r="57" spans="1:4">
      <c r="A57" s="3">
        <v>4900000000056</v>
      </c>
      <c r="B57" s="3" t="s">
        <v>64</v>
      </c>
      <c r="C57" s="4">
        <v>5</v>
      </c>
      <c r="D57" s="4" t="s">
        <v>5</v>
      </c>
    </row>
    <row r="58" spans="1:4">
      <c r="A58" s="3">
        <v>4900000000057</v>
      </c>
      <c r="B58" s="3" t="s">
        <v>65</v>
      </c>
      <c r="C58" s="4">
        <v>5</v>
      </c>
      <c r="D58" s="4" t="s">
        <v>5</v>
      </c>
    </row>
    <row r="59" spans="1:4">
      <c r="A59" s="3">
        <v>4900000000058</v>
      </c>
      <c r="B59" s="3" t="s">
        <v>66</v>
      </c>
      <c r="C59" s="4">
        <v>4</v>
      </c>
      <c r="D59" s="4" t="s">
        <v>52</v>
      </c>
    </row>
    <row r="60" spans="1:4">
      <c r="A60" s="3">
        <v>4900000000059</v>
      </c>
      <c r="B60" s="3" t="s">
        <v>67</v>
      </c>
      <c r="C60" s="4">
        <v>5</v>
      </c>
      <c r="D60" s="4" t="s">
        <v>5</v>
      </c>
    </row>
    <row r="61" spans="1:4">
      <c r="A61" s="3">
        <v>4900000000060</v>
      </c>
      <c r="B61" s="3" t="s">
        <v>68</v>
      </c>
      <c r="C61" s="4">
        <v>5</v>
      </c>
      <c r="D61" s="4" t="s">
        <v>5</v>
      </c>
    </row>
    <row r="62" spans="1:4">
      <c r="A62" s="3">
        <v>4900000000061</v>
      </c>
      <c r="B62" s="3" t="s">
        <v>69</v>
      </c>
      <c r="C62" s="4">
        <v>2</v>
      </c>
      <c r="D62" s="4" t="s">
        <v>24</v>
      </c>
    </row>
    <row r="63" spans="1:4">
      <c r="A63" s="3">
        <v>4900000000062</v>
      </c>
      <c r="B63" s="3" t="s">
        <v>70</v>
      </c>
      <c r="C63" s="4">
        <v>3</v>
      </c>
      <c r="D63" s="4" t="s">
        <v>27</v>
      </c>
    </row>
    <row r="64" spans="1:4">
      <c r="A64" s="3">
        <v>4900000000063</v>
      </c>
      <c r="B64" s="3" t="s">
        <v>71</v>
      </c>
      <c r="C64" s="4">
        <v>2</v>
      </c>
      <c r="D64" s="4" t="s">
        <v>24</v>
      </c>
    </row>
    <row r="65" spans="1:4">
      <c r="A65" s="3">
        <v>4900000000064</v>
      </c>
      <c r="B65" s="3" t="s">
        <v>72</v>
      </c>
      <c r="C65" s="4">
        <v>1</v>
      </c>
      <c r="D65" s="4" t="s">
        <v>29</v>
      </c>
    </row>
    <row r="66" spans="1:4">
      <c r="A66" s="3">
        <v>4900000000065</v>
      </c>
      <c r="B66" s="3" t="s">
        <v>73</v>
      </c>
      <c r="C66" s="4">
        <v>1</v>
      </c>
      <c r="D66" s="4" t="s">
        <v>29</v>
      </c>
    </row>
    <row r="67" spans="1:4">
      <c r="A67" s="3">
        <v>4900000000066</v>
      </c>
      <c r="B67" s="3" t="s">
        <v>74</v>
      </c>
      <c r="C67" s="4">
        <v>5</v>
      </c>
      <c r="D67" s="4" t="s">
        <v>5</v>
      </c>
    </row>
    <row r="68" spans="1:4">
      <c r="A68" s="3">
        <v>4900000000067</v>
      </c>
      <c r="B68" s="3" t="s">
        <v>75</v>
      </c>
      <c r="C68" s="4">
        <v>4</v>
      </c>
      <c r="D68" s="4" t="s">
        <v>52</v>
      </c>
    </row>
    <row r="69" spans="1:4">
      <c r="A69" s="3">
        <v>4900000000068</v>
      </c>
      <c r="B69" s="3" t="s">
        <v>76</v>
      </c>
      <c r="C69" s="4">
        <v>2</v>
      </c>
      <c r="D69" s="4" t="s">
        <v>24</v>
      </c>
    </row>
    <row r="70" spans="1:4">
      <c r="A70" s="3">
        <v>4900000000069</v>
      </c>
      <c r="B70" s="3" t="s">
        <v>77</v>
      </c>
      <c r="C70" s="4">
        <v>1</v>
      </c>
      <c r="D70" s="4" t="s">
        <v>29</v>
      </c>
    </row>
    <row r="71" spans="1:4">
      <c r="A71" s="3">
        <v>4900000000070</v>
      </c>
      <c r="B71" s="3" t="s">
        <v>78</v>
      </c>
      <c r="C71" s="4">
        <v>2</v>
      </c>
      <c r="D71" s="4" t="s">
        <v>24</v>
      </c>
    </row>
    <row r="72" spans="1:4">
      <c r="A72" s="3">
        <v>4900000000071</v>
      </c>
      <c r="B72" s="3" t="s">
        <v>79</v>
      </c>
      <c r="C72" s="4">
        <v>1</v>
      </c>
      <c r="D72" s="4" t="s">
        <v>29</v>
      </c>
    </row>
    <row r="73" spans="1:4">
      <c r="A73" s="3">
        <v>4900000000072</v>
      </c>
      <c r="B73" s="3" t="s">
        <v>80</v>
      </c>
      <c r="C73" s="4">
        <v>4</v>
      </c>
      <c r="D73" s="4" t="s">
        <v>52</v>
      </c>
    </row>
    <row r="74" spans="1:4">
      <c r="A74" s="3">
        <v>4900000000073</v>
      </c>
      <c r="B74" s="3" t="s">
        <v>81</v>
      </c>
      <c r="C74" s="4">
        <v>5</v>
      </c>
      <c r="D74" s="4" t="s">
        <v>5</v>
      </c>
    </row>
    <row r="75" spans="1:4">
      <c r="A75" s="3">
        <v>4900000000074</v>
      </c>
      <c r="B75" s="3" t="s">
        <v>82</v>
      </c>
      <c r="C75" s="4">
        <v>5</v>
      </c>
      <c r="D75" s="4" t="s">
        <v>5</v>
      </c>
    </row>
    <row r="76" spans="1:4">
      <c r="A76" s="3">
        <v>4900000000075</v>
      </c>
      <c r="B76" s="3" t="s">
        <v>83</v>
      </c>
      <c r="C76" s="4">
        <v>4</v>
      </c>
      <c r="D76" s="4" t="s">
        <v>52</v>
      </c>
    </row>
    <row r="77" spans="1:4">
      <c r="A77" s="3">
        <v>4900000000076</v>
      </c>
      <c r="B77" s="3" t="s">
        <v>84</v>
      </c>
      <c r="C77" s="4">
        <v>4</v>
      </c>
      <c r="D77" s="4" t="s">
        <v>52</v>
      </c>
    </row>
    <row r="78" spans="1:4">
      <c r="A78" s="3">
        <v>4900000000077</v>
      </c>
      <c r="B78" s="3" t="s">
        <v>85</v>
      </c>
      <c r="C78" s="4">
        <v>3</v>
      </c>
      <c r="D78" s="4" t="s">
        <v>27</v>
      </c>
    </row>
    <row r="79" spans="1:4">
      <c r="A79" s="3">
        <v>4900000000078</v>
      </c>
      <c r="B79" s="3" t="s">
        <v>86</v>
      </c>
      <c r="C79" s="4">
        <v>2</v>
      </c>
      <c r="D79" s="4" t="s">
        <v>24</v>
      </c>
    </row>
    <row r="80" spans="1:4">
      <c r="A80" s="3">
        <v>4900000000079</v>
      </c>
      <c r="B80" s="3" t="s">
        <v>87</v>
      </c>
      <c r="C80" s="4">
        <v>1</v>
      </c>
      <c r="D80" s="4" t="s">
        <v>29</v>
      </c>
    </row>
    <row r="81" spans="1:4">
      <c r="A81" s="3">
        <v>4900000000080</v>
      </c>
      <c r="B81" s="3" t="s">
        <v>88</v>
      </c>
      <c r="C81" s="4">
        <v>3</v>
      </c>
      <c r="D81" s="4" t="s">
        <v>27</v>
      </c>
    </row>
    <row r="82" spans="1:4">
      <c r="A82" s="3">
        <v>4900000000081</v>
      </c>
      <c r="B82" s="3" t="s">
        <v>89</v>
      </c>
      <c r="C82" s="4">
        <v>2</v>
      </c>
      <c r="D82" s="4" t="s">
        <v>24</v>
      </c>
    </row>
    <row r="83" spans="1:4">
      <c r="A83" s="3">
        <v>4900000000082</v>
      </c>
      <c r="B83" s="3" t="s">
        <v>90</v>
      </c>
      <c r="C83" s="4">
        <v>1</v>
      </c>
      <c r="D83" s="4" t="s">
        <v>29</v>
      </c>
    </row>
    <row r="84" spans="1:4">
      <c r="A84" s="3">
        <v>4900000000083</v>
      </c>
      <c r="B84" s="3" t="s">
        <v>91</v>
      </c>
      <c r="C84" s="4">
        <v>5</v>
      </c>
      <c r="D84" s="4" t="s">
        <v>5</v>
      </c>
    </row>
    <row r="85" spans="1:4">
      <c r="A85" s="3">
        <v>4900000000084</v>
      </c>
      <c r="B85" s="3" t="s">
        <v>92</v>
      </c>
      <c r="C85" s="4">
        <v>5</v>
      </c>
      <c r="D85" s="4" t="s">
        <v>5</v>
      </c>
    </row>
    <row r="86" spans="1:4">
      <c r="A86" s="3">
        <v>4900000000085</v>
      </c>
      <c r="B86" s="3" t="s">
        <v>93</v>
      </c>
      <c r="C86" s="4">
        <v>3</v>
      </c>
      <c r="D86" s="4" t="s">
        <v>27</v>
      </c>
    </row>
    <row r="87" spans="1:4">
      <c r="A87" s="3">
        <v>4900000000086</v>
      </c>
      <c r="B87" s="3" t="s">
        <v>94</v>
      </c>
      <c r="C87" s="4">
        <v>3</v>
      </c>
      <c r="D87" s="4" t="s">
        <v>27</v>
      </c>
    </row>
    <row r="88" spans="1:4">
      <c r="A88" s="3">
        <v>4900000000087</v>
      </c>
      <c r="B88" s="3" t="s">
        <v>95</v>
      </c>
      <c r="C88" s="4">
        <v>2</v>
      </c>
      <c r="D88" s="4" t="s">
        <v>24</v>
      </c>
    </row>
    <row r="89" spans="1:4">
      <c r="A89" s="3">
        <v>4900000000088</v>
      </c>
      <c r="B89" s="3" t="s">
        <v>96</v>
      </c>
      <c r="C89" s="4">
        <v>1</v>
      </c>
      <c r="D89" s="4" t="s">
        <v>29</v>
      </c>
    </row>
    <row r="90" spans="1:4">
      <c r="A90" s="3">
        <v>4900000000089</v>
      </c>
      <c r="B90" s="3" t="s">
        <v>97</v>
      </c>
      <c r="C90" s="4">
        <v>4</v>
      </c>
      <c r="D90" s="4" t="s">
        <v>52</v>
      </c>
    </row>
    <row r="91" spans="1:4">
      <c r="A91" s="3">
        <v>4900000000090</v>
      </c>
      <c r="B91" s="3" t="s">
        <v>98</v>
      </c>
      <c r="C91" s="4">
        <v>4</v>
      </c>
      <c r="D91" s="4" t="s">
        <v>52</v>
      </c>
    </row>
    <row r="92" spans="1:4">
      <c r="A92" s="3">
        <v>4900000000091</v>
      </c>
      <c r="B92" s="3" t="s">
        <v>99</v>
      </c>
      <c r="C92" s="4">
        <v>3</v>
      </c>
      <c r="D92" s="4" t="s">
        <v>27</v>
      </c>
    </row>
    <row r="93" spans="1:4">
      <c r="A93" s="3">
        <v>4900000000092</v>
      </c>
      <c r="B93" s="3" t="s">
        <v>100</v>
      </c>
      <c r="C93" s="4">
        <v>2</v>
      </c>
      <c r="D93" s="4" t="s">
        <v>24</v>
      </c>
    </row>
    <row r="94" spans="1:4">
      <c r="A94" s="3">
        <v>4900000000093</v>
      </c>
      <c r="B94" s="3" t="s">
        <v>101</v>
      </c>
      <c r="C94" s="4">
        <v>3</v>
      </c>
      <c r="D94" s="4" t="s">
        <v>27</v>
      </c>
    </row>
    <row r="95" spans="1:4">
      <c r="A95" s="3">
        <v>4900000000094</v>
      </c>
      <c r="B95" s="3" t="s">
        <v>102</v>
      </c>
      <c r="C95" s="4">
        <v>2</v>
      </c>
      <c r="D95" s="4" t="s">
        <v>24</v>
      </c>
    </row>
    <row r="96" spans="1:4">
      <c r="A96" s="3">
        <v>4900000000095</v>
      </c>
      <c r="B96" s="3" t="s">
        <v>103</v>
      </c>
      <c r="C96" s="4">
        <v>2</v>
      </c>
      <c r="D96" s="4" t="s">
        <v>24</v>
      </c>
    </row>
    <row r="97" spans="1:4">
      <c r="A97" s="3">
        <v>4900000000096</v>
      </c>
      <c r="B97" s="3" t="s">
        <v>104</v>
      </c>
      <c r="C97" s="4">
        <v>1</v>
      </c>
      <c r="D97" s="4" t="s">
        <v>29</v>
      </c>
    </row>
    <row r="98" spans="1:4">
      <c r="A98" s="3">
        <v>4900000000097</v>
      </c>
      <c r="B98" s="3" t="s">
        <v>105</v>
      </c>
      <c r="C98" s="4">
        <v>4</v>
      </c>
      <c r="D98" s="4" t="s">
        <v>52</v>
      </c>
    </row>
    <row r="99" spans="1:4">
      <c r="A99" s="3">
        <v>4900000000098</v>
      </c>
      <c r="B99" s="3" t="s">
        <v>106</v>
      </c>
      <c r="C99" s="4">
        <v>5</v>
      </c>
      <c r="D99" s="4" t="s">
        <v>5</v>
      </c>
    </row>
    <row r="100" spans="1:4">
      <c r="A100" s="3">
        <v>4900000000099</v>
      </c>
      <c r="B100" s="3" t="s">
        <v>107</v>
      </c>
      <c r="C100" s="4">
        <v>1</v>
      </c>
      <c r="D100" s="4" t="s">
        <v>29</v>
      </c>
    </row>
    <row r="101" spans="1:4">
      <c r="A101" s="3">
        <v>4900000000100</v>
      </c>
      <c r="B101" s="3" t="s">
        <v>108</v>
      </c>
      <c r="C101" s="4">
        <v>1</v>
      </c>
      <c r="D101" s="4" t="s">
        <v>29</v>
      </c>
    </row>
    <row r="102" spans="1:4">
      <c r="A102" s="3">
        <v>4900000000101</v>
      </c>
      <c r="B102" s="3" t="s">
        <v>109</v>
      </c>
      <c r="C102" s="4">
        <v>1</v>
      </c>
      <c r="D102" s="4" t="s">
        <v>29</v>
      </c>
    </row>
    <row r="103" spans="1:4">
      <c r="A103" s="3">
        <v>4900000000102</v>
      </c>
      <c r="B103" s="3" t="s">
        <v>110</v>
      </c>
      <c r="C103" s="4">
        <v>5</v>
      </c>
      <c r="D103" s="4" t="s">
        <v>5</v>
      </c>
    </row>
    <row r="104" spans="1:4">
      <c r="A104" s="3">
        <v>4900000000103</v>
      </c>
      <c r="B104" s="3" t="s">
        <v>111</v>
      </c>
      <c r="C104" s="4">
        <v>4</v>
      </c>
      <c r="D104" s="4" t="s">
        <v>52</v>
      </c>
    </row>
    <row r="105" spans="1:4">
      <c r="A105" s="3">
        <v>4900000000104</v>
      </c>
      <c r="B105" s="3" t="s">
        <v>112</v>
      </c>
      <c r="C105" s="4">
        <v>3</v>
      </c>
      <c r="D105" s="4" t="s">
        <v>27</v>
      </c>
    </row>
    <row r="106" spans="1:4">
      <c r="A106" s="3">
        <v>4900000000105</v>
      </c>
      <c r="B106" s="3" t="s">
        <v>113</v>
      </c>
      <c r="C106" s="4">
        <v>1</v>
      </c>
      <c r="D106" s="4" t="s">
        <v>29</v>
      </c>
    </row>
    <row r="107" spans="1:4">
      <c r="A107" s="3">
        <v>4900000000106</v>
      </c>
      <c r="B107" s="3" t="s">
        <v>114</v>
      </c>
      <c r="C107" s="4">
        <v>5</v>
      </c>
      <c r="D107" s="4" t="s">
        <v>5</v>
      </c>
    </row>
    <row r="108" spans="1:4">
      <c r="A108" s="3">
        <v>4900000000107</v>
      </c>
      <c r="B108" s="3" t="s">
        <v>115</v>
      </c>
      <c r="C108" s="4">
        <v>5</v>
      </c>
      <c r="D108" s="4" t="s">
        <v>5</v>
      </c>
    </row>
    <row r="109" spans="1:4">
      <c r="A109" s="3">
        <v>4900000000108</v>
      </c>
      <c r="B109" s="3" t="s">
        <v>116</v>
      </c>
      <c r="C109" s="4">
        <v>5</v>
      </c>
      <c r="D109" s="4" t="s">
        <v>5</v>
      </c>
    </row>
    <row r="110" spans="1:4">
      <c r="A110" s="3">
        <v>4900000000109</v>
      </c>
      <c r="B110" s="3" t="s">
        <v>117</v>
      </c>
      <c r="C110" s="4">
        <v>5</v>
      </c>
      <c r="D110" s="4" t="s">
        <v>5</v>
      </c>
    </row>
    <row r="111" spans="1:4">
      <c r="A111" s="3">
        <v>4900000000110</v>
      </c>
      <c r="B111" s="3" t="s">
        <v>118</v>
      </c>
      <c r="C111" s="4">
        <v>4</v>
      </c>
      <c r="D111" s="4" t="s">
        <v>52</v>
      </c>
    </row>
    <row r="112" spans="1:4">
      <c r="A112" s="3">
        <v>4900000000111</v>
      </c>
      <c r="B112" s="3" t="s">
        <v>119</v>
      </c>
      <c r="C112" s="4">
        <v>5</v>
      </c>
      <c r="D112" s="4" t="s">
        <v>5</v>
      </c>
    </row>
    <row r="113" spans="1:4">
      <c r="A113" s="3">
        <v>4900000000112</v>
      </c>
      <c r="B113" s="3" t="s">
        <v>120</v>
      </c>
      <c r="C113" s="4">
        <v>5</v>
      </c>
      <c r="D113" s="4" t="s">
        <v>5</v>
      </c>
    </row>
    <row r="114" spans="1:4">
      <c r="A114" s="3">
        <v>4900000000113</v>
      </c>
      <c r="B114" s="3" t="s">
        <v>121</v>
      </c>
      <c r="C114" s="4">
        <v>2</v>
      </c>
      <c r="D114" s="4" t="s">
        <v>24</v>
      </c>
    </row>
    <row r="115" spans="1:4">
      <c r="A115" s="3">
        <v>4900000000114</v>
      </c>
      <c r="B115" s="3" t="s">
        <v>122</v>
      </c>
      <c r="C115" s="4">
        <v>5</v>
      </c>
      <c r="D115" s="4" t="s">
        <v>5</v>
      </c>
    </row>
    <row r="116" spans="1:4">
      <c r="A116" s="3">
        <v>4900000000115</v>
      </c>
      <c r="B116" s="3" t="s">
        <v>123</v>
      </c>
      <c r="C116" s="4">
        <v>3</v>
      </c>
      <c r="D116" s="4" t="s">
        <v>27</v>
      </c>
    </row>
    <row r="117" spans="1:4">
      <c r="A117" s="3">
        <v>4900000000116</v>
      </c>
      <c r="B117" s="3" t="s">
        <v>124</v>
      </c>
      <c r="C117" s="4">
        <v>1</v>
      </c>
      <c r="D117" s="4" t="s">
        <v>29</v>
      </c>
    </row>
    <row r="118" spans="1:4">
      <c r="A118" s="3">
        <v>4900000000117</v>
      </c>
      <c r="B118" s="3" t="s">
        <v>125</v>
      </c>
      <c r="C118" s="4">
        <v>4</v>
      </c>
      <c r="D118" s="4" t="s">
        <v>52</v>
      </c>
    </row>
    <row r="119" spans="1:4">
      <c r="A119" s="3">
        <v>4900000000118</v>
      </c>
      <c r="B119" s="3" t="s">
        <v>126</v>
      </c>
      <c r="C119" s="4">
        <v>3</v>
      </c>
      <c r="D119" s="4" t="s">
        <v>27</v>
      </c>
    </row>
    <row r="120" spans="1:4">
      <c r="A120" s="3">
        <v>4900000000119</v>
      </c>
      <c r="B120" s="3" t="s">
        <v>127</v>
      </c>
      <c r="C120" s="4">
        <v>1</v>
      </c>
      <c r="D120" s="4" t="s">
        <v>29</v>
      </c>
    </row>
    <row r="121" spans="1:4">
      <c r="A121" s="3">
        <v>4900000000120</v>
      </c>
      <c r="B121" s="3" t="s">
        <v>128</v>
      </c>
      <c r="C121" s="4">
        <v>2</v>
      </c>
      <c r="D121" s="4" t="s">
        <v>24</v>
      </c>
    </row>
    <row r="122" spans="1:4">
      <c r="A122" s="3">
        <v>4900000000121</v>
      </c>
      <c r="B122" s="3" t="s">
        <v>129</v>
      </c>
      <c r="C122" s="4">
        <v>5</v>
      </c>
      <c r="D122" s="4" t="s">
        <v>5</v>
      </c>
    </row>
    <row r="123" spans="1:4">
      <c r="A123" s="3">
        <v>4900000000122</v>
      </c>
      <c r="B123" s="3" t="s">
        <v>130</v>
      </c>
      <c r="C123" s="4">
        <v>5</v>
      </c>
      <c r="D123" s="4" t="s">
        <v>5</v>
      </c>
    </row>
    <row r="124" spans="1:4">
      <c r="A124" s="3">
        <v>4900000000123</v>
      </c>
      <c r="B124" s="3" t="s">
        <v>131</v>
      </c>
      <c r="C124" s="4">
        <v>5</v>
      </c>
      <c r="D124" s="4" t="s">
        <v>5</v>
      </c>
    </row>
    <row r="125" spans="1:4">
      <c r="A125" s="3">
        <v>4900000000124</v>
      </c>
      <c r="B125" s="3" t="s">
        <v>132</v>
      </c>
      <c r="C125" s="4">
        <v>5</v>
      </c>
      <c r="D125" s="4" t="s">
        <v>5</v>
      </c>
    </row>
    <row r="126" spans="1:4">
      <c r="A126" s="3">
        <v>4900000000125</v>
      </c>
      <c r="B126" s="3" t="s">
        <v>133</v>
      </c>
      <c r="C126" s="4">
        <v>5</v>
      </c>
      <c r="D126" s="4" t="s">
        <v>5</v>
      </c>
    </row>
    <row r="127" spans="1:4">
      <c r="A127" s="3">
        <v>4900000000126</v>
      </c>
      <c r="B127" s="3" t="s">
        <v>134</v>
      </c>
      <c r="C127" s="4">
        <v>5</v>
      </c>
      <c r="D127" s="4" t="s">
        <v>5</v>
      </c>
    </row>
    <row r="128" spans="1:4">
      <c r="A128" s="3">
        <v>4900000000127</v>
      </c>
      <c r="B128" s="3" t="s">
        <v>135</v>
      </c>
      <c r="C128" s="4">
        <v>2</v>
      </c>
      <c r="D128" s="4" t="s">
        <v>24</v>
      </c>
    </row>
    <row r="129" spans="1:4">
      <c r="A129" s="3">
        <v>4900000000128</v>
      </c>
      <c r="B129" s="3" t="s">
        <v>136</v>
      </c>
      <c r="C129" s="4">
        <v>2</v>
      </c>
      <c r="D129" s="4" t="s">
        <v>24</v>
      </c>
    </row>
    <row r="130" spans="1:4">
      <c r="A130" s="3">
        <v>4900000000129</v>
      </c>
      <c r="B130" s="3" t="s">
        <v>137</v>
      </c>
      <c r="C130" s="4">
        <v>1</v>
      </c>
      <c r="D130" s="4" t="s">
        <v>29</v>
      </c>
    </row>
    <row r="131" spans="1:4">
      <c r="A131" s="3">
        <v>4900000000130</v>
      </c>
      <c r="B131" s="3" t="s">
        <v>138</v>
      </c>
      <c r="C131" s="4">
        <v>1</v>
      </c>
      <c r="D131" s="4" t="s">
        <v>29</v>
      </c>
    </row>
    <row r="132" spans="1:4">
      <c r="A132" s="3">
        <v>4900000000131</v>
      </c>
      <c r="B132" s="3" t="s">
        <v>139</v>
      </c>
      <c r="C132" s="4">
        <v>5</v>
      </c>
      <c r="D132" s="4" t="s">
        <v>5</v>
      </c>
    </row>
    <row r="133" spans="1:4">
      <c r="A133" s="3">
        <v>4900000000132</v>
      </c>
      <c r="B133" s="3" t="s">
        <v>140</v>
      </c>
      <c r="C133" s="4">
        <v>3</v>
      </c>
      <c r="D133" s="4" t="s">
        <v>27</v>
      </c>
    </row>
    <row r="134" spans="1:4">
      <c r="A134" s="3">
        <v>4900000000133</v>
      </c>
      <c r="B134" s="3" t="s">
        <v>141</v>
      </c>
      <c r="C134" s="4">
        <v>3</v>
      </c>
      <c r="D134" s="4" t="s">
        <v>27</v>
      </c>
    </row>
    <row r="135" spans="1:4">
      <c r="A135" s="3">
        <v>4900000000134</v>
      </c>
      <c r="B135" s="3" t="s">
        <v>142</v>
      </c>
      <c r="C135" s="4">
        <v>4</v>
      </c>
      <c r="D135" s="4" t="s">
        <v>52</v>
      </c>
    </row>
    <row r="136" spans="1:4">
      <c r="A136" s="3">
        <v>4900000000135</v>
      </c>
      <c r="B136" s="3" t="s">
        <v>143</v>
      </c>
      <c r="C136" s="4">
        <v>5</v>
      </c>
      <c r="D136" s="4" t="s">
        <v>5</v>
      </c>
    </row>
    <row r="137" spans="1:4">
      <c r="A137" s="3">
        <v>4900000000136</v>
      </c>
      <c r="B137" s="3" t="s">
        <v>144</v>
      </c>
      <c r="C137" s="4">
        <v>3</v>
      </c>
      <c r="D137" s="4" t="s">
        <v>27</v>
      </c>
    </row>
    <row r="138" spans="1:4">
      <c r="A138" s="3">
        <v>4900000000137</v>
      </c>
      <c r="B138" s="3" t="s">
        <v>145</v>
      </c>
      <c r="C138" s="4">
        <v>1</v>
      </c>
      <c r="D138" s="4" t="s">
        <v>29</v>
      </c>
    </row>
    <row r="139" spans="1:4">
      <c r="A139" s="3">
        <v>4900000000138</v>
      </c>
      <c r="B139" s="3" t="s">
        <v>146</v>
      </c>
      <c r="C139" s="4">
        <v>3</v>
      </c>
      <c r="D139" s="4" t="s">
        <v>27</v>
      </c>
    </row>
    <row r="140" spans="1:4">
      <c r="A140" s="3">
        <v>4900000000139</v>
      </c>
      <c r="B140" s="3" t="s">
        <v>147</v>
      </c>
      <c r="C140" s="4">
        <v>1</v>
      </c>
      <c r="D140" s="4" t="s">
        <v>29</v>
      </c>
    </row>
    <row r="141" spans="1:4">
      <c r="A141" s="3">
        <v>4900000000140</v>
      </c>
      <c r="B141" s="3" t="s">
        <v>148</v>
      </c>
      <c r="C141" s="4">
        <v>5</v>
      </c>
      <c r="D141" s="4" t="s">
        <v>5</v>
      </c>
    </row>
    <row r="142" spans="1:4">
      <c r="A142" s="3">
        <v>4900000000141</v>
      </c>
      <c r="B142" s="3" t="s">
        <v>149</v>
      </c>
      <c r="C142" s="4">
        <v>5</v>
      </c>
      <c r="D142" s="4" t="s">
        <v>5</v>
      </c>
    </row>
    <row r="143" spans="1:4">
      <c r="A143" s="3">
        <v>4900000000142</v>
      </c>
      <c r="B143" s="3" t="s">
        <v>150</v>
      </c>
      <c r="C143" s="4">
        <v>1</v>
      </c>
      <c r="D143" s="4" t="s">
        <v>29</v>
      </c>
    </row>
    <row r="144" spans="1:4">
      <c r="A144" s="3">
        <v>4900000000143</v>
      </c>
      <c r="B144" s="3" t="s">
        <v>151</v>
      </c>
      <c r="C144" s="4">
        <v>1</v>
      </c>
      <c r="D144" s="4" t="s">
        <v>29</v>
      </c>
    </row>
    <row r="145" spans="1:4">
      <c r="A145" s="3">
        <v>4900000000144</v>
      </c>
      <c r="B145" s="3" t="s">
        <v>152</v>
      </c>
      <c r="C145" s="4">
        <v>5</v>
      </c>
      <c r="D145" s="4" t="s">
        <v>5</v>
      </c>
    </row>
    <row r="146" spans="1:4">
      <c r="A146" s="3">
        <v>4900000000145</v>
      </c>
      <c r="B146" s="3" t="s">
        <v>153</v>
      </c>
      <c r="C146" s="4">
        <v>3</v>
      </c>
      <c r="D146" s="4" t="s">
        <v>27</v>
      </c>
    </row>
    <row r="147" spans="1:4">
      <c r="A147" s="3">
        <v>4900000000146</v>
      </c>
      <c r="B147" s="3" t="s">
        <v>154</v>
      </c>
      <c r="C147" s="4">
        <v>2</v>
      </c>
      <c r="D147" s="4" t="s">
        <v>24</v>
      </c>
    </row>
    <row r="148" spans="1:4">
      <c r="A148" s="3">
        <v>4900000000147</v>
      </c>
      <c r="B148" s="3" t="s">
        <v>155</v>
      </c>
      <c r="C148" s="4">
        <v>2</v>
      </c>
      <c r="D148" s="4" t="s">
        <v>24</v>
      </c>
    </row>
    <row r="149" spans="1:4">
      <c r="A149" s="3">
        <v>4900000000148</v>
      </c>
      <c r="B149" s="3" t="s">
        <v>156</v>
      </c>
      <c r="C149" s="4">
        <v>5</v>
      </c>
      <c r="D149" s="4" t="s">
        <v>5</v>
      </c>
    </row>
    <row r="150" spans="1:4">
      <c r="A150" s="3">
        <v>4900000000149</v>
      </c>
      <c r="B150" s="3" t="s">
        <v>157</v>
      </c>
      <c r="C150" s="4">
        <v>4</v>
      </c>
      <c r="D150" s="4" t="s">
        <v>52</v>
      </c>
    </row>
    <row r="151" spans="1:4">
      <c r="A151" s="3">
        <v>4900000000150</v>
      </c>
      <c r="B151" s="3" t="s">
        <v>158</v>
      </c>
      <c r="C151" s="4">
        <v>2</v>
      </c>
      <c r="D151" s="4" t="s">
        <v>24</v>
      </c>
    </row>
    <row r="152" spans="1:4">
      <c r="A152" s="3">
        <v>4900000000151</v>
      </c>
      <c r="B152" s="3" t="s">
        <v>159</v>
      </c>
      <c r="C152" s="4">
        <v>2</v>
      </c>
      <c r="D152" s="4" t="s">
        <v>24</v>
      </c>
    </row>
    <row r="153" spans="1:4">
      <c r="A153" s="3">
        <v>4900000000152</v>
      </c>
      <c r="B153" s="3" t="s">
        <v>160</v>
      </c>
      <c r="C153" s="4">
        <v>1</v>
      </c>
      <c r="D153" s="4" t="s">
        <v>29</v>
      </c>
    </row>
    <row r="154" spans="1:4">
      <c r="A154" s="3">
        <v>4900000000153</v>
      </c>
      <c r="B154" s="3" t="s">
        <v>161</v>
      </c>
      <c r="C154" s="4">
        <v>1</v>
      </c>
      <c r="D154" s="4" t="s">
        <v>29</v>
      </c>
    </row>
    <row r="155" spans="1:4">
      <c r="A155" s="3">
        <v>4900000000154</v>
      </c>
      <c r="B155" s="3" t="s">
        <v>162</v>
      </c>
      <c r="C155" s="4">
        <v>4</v>
      </c>
      <c r="D155" s="4" t="s">
        <v>52</v>
      </c>
    </row>
    <row r="156" spans="1:4">
      <c r="A156" s="3">
        <v>4900000000155</v>
      </c>
      <c r="B156" s="3" t="s">
        <v>163</v>
      </c>
      <c r="C156" s="4">
        <v>3</v>
      </c>
      <c r="D156" s="4" t="s">
        <v>27</v>
      </c>
    </row>
    <row r="157" spans="1:4">
      <c r="A157" s="3">
        <v>4900000000156</v>
      </c>
      <c r="B157" s="3" t="s">
        <v>164</v>
      </c>
      <c r="C157" s="4">
        <v>2</v>
      </c>
      <c r="D157" s="4" t="s">
        <v>24</v>
      </c>
    </row>
    <row r="158" spans="1:4">
      <c r="A158" s="3">
        <v>4900000000157</v>
      </c>
      <c r="B158" s="3" t="s">
        <v>165</v>
      </c>
      <c r="C158" s="4">
        <v>1</v>
      </c>
      <c r="D158" s="4" t="s">
        <v>29</v>
      </c>
    </row>
    <row r="159" spans="1:4">
      <c r="A159" s="3">
        <v>4900000000158</v>
      </c>
      <c r="B159" s="3" t="s">
        <v>166</v>
      </c>
      <c r="C159" s="4">
        <v>5</v>
      </c>
      <c r="D159" s="4" t="s">
        <v>5</v>
      </c>
    </row>
    <row r="160" spans="1:4">
      <c r="A160" s="3">
        <v>4900000000159</v>
      </c>
      <c r="B160" s="3" t="s">
        <v>167</v>
      </c>
      <c r="C160" s="4">
        <v>4</v>
      </c>
      <c r="D160" s="4" t="s">
        <v>52</v>
      </c>
    </row>
    <row r="161" spans="1:4">
      <c r="A161" s="3">
        <v>4900000000160</v>
      </c>
      <c r="B161" s="3" t="s">
        <v>168</v>
      </c>
      <c r="C161" s="4">
        <v>4</v>
      </c>
      <c r="D161" s="4" t="s">
        <v>52</v>
      </c>
    </row>
    <row r="162" spans="1:4">
      <c r="A162" s="3">
        <v>4900000000161</v>
      </c>
      <c r="B162" s="3" t="s">
        <v>169</v>
      </c>
      <c r="C162" s="4">
        <v>3</v>
      </c>
      <c r="D162" s="4" t="s">
        <v>27</v>
      </c>
    </row>
    <row r="163" spans="1:4">
      <c r="A163" s="3">
        <v>4900000000162</v>
      </c>
      <c r="B163" s="3" t="s">
        <v>170</v>
      </c>
      <c r="C163" s="4">
        <v>3</v>
      </c>
      <c r="D163" s="4" t="s">
        <v>27</v>
      </c>
    </row>
    <row r="164" spans="1:4">
      <c r="A164" s="3">
        <v>4900000000163</v>
      </c>
      <c r="B164" s="3" t="s">
        <v>171</v>
      </c>
      <c r="C164" s="4">
        <v>5</v>
      </c>
      <c r="D164" s="4" t="s">
        <v>5</v>
      </c>
    </row>
    <row r="165" spans="1:4">
      <c r="A165" s="3">
        <v>4900000000164</v>
      </c>
      <c r="B165" s="3" t="s">
        <v>172</v>
      </c>
      <c r="C165" s="4">
        <v>4</v>
      </c>
      <c r="D165" s="4" t="s">
        <v>52</v>
      </c>
    </row>
    <row r="166" spans="1:4">
      <c r="A166" s="3">
        <v>4900000000165</v>
      </c>
      <c r="B166" s="3" t="s">
        <v>173</v>
      </c>
      <c r="C166" s="4">
        <v>2</v>
      </c>
      <c r="D166" s="4" t="s">
        <v>24</v>
      </c>
    </row>
    <row r="167" spans="1:4">
      <c r="A167" s="3">
        <v>4900000000166</v>
      </c>
      <c r="B167" s="3" t="s">
        <v>174</v>
      </c>
      <c r="C167" s="4">
        <v>5</v>
      </c>
      <c r="D167" s="4" t="s">
        <v>5</v>
      </c>
    </row>
    <row r="168" spans="1:4">
      <c r="A168" s="3">
        <v>4900000000167</v>
      </c>
      <c r="B168" s="3" t="s">
        <v>175</v>
      </c>
      <c r="C168" s="4">
        <v>5</v>
      </c>
      <c r="D168" s="4" t="s">
        <v>5</v>
      </c>
    </row>
    <row r="169" spans="1:4">
      <c r="A169" s="3">
        <v>4900000000168</v>
      </c>
      <c r="B169" s="3" t="s">
        <v>176</v>
      </c>
      <c r="C169" s="4">
        <v>5</v>
      </c>
      <c r="D169" s="4" t="s">
        <v>5</v>
      </c>
    </row>
    <row r="170" spans="1:4">
      <c r="A170" s="3">
        <v>4900000000169</v>
      </c>
      <c r="B170" s="3" t="s">
        <v>177</v>
      </c>
      <c r="C170" s="4">
        <v>5</v>
      </c>
      <c r="D170" s="4" t="s">
        <v>5</v>
      </c>
    </row>
    <row r="171" spans="1:4">
      <c r="A171" s="3">
        <v>4900000000170</v>
      </c>
      <c r="B171" s="3" t="s">
        <v>178</v>
      </c>
      <c r="C171" s="4">
        <v>2</v>
      </c>
      <c r="D171" s="4" t="s">
        <v>24</v>
      </c>
    </row>
    <row r="172" spans="1:4">
      <c r="A172" s="3">
        <v>4900000000171</v>
      </c>
      <c r="B172" s="3" t="s">
        <v>179</v>
      </c>
      <c r="C172" s="4">
        <v>1</v>
      </c>
      <c r="D172" s="4" t="s">
        <v>29</v>
      </c>
    </row>
    <row r="173" spans="1:4">
      <c r="A173" s="3">
        <v>4900000000172</v>
      </c>
      <c r="B173" s="3" t="s">
        <v>180</v>
      </c>
      <c r="C173" s="4">
        <v>2</v>
      </c>
      <c r="D173" s="4" t="s">
        <v>24</v>
      </c>
    </row>
    <row r="174" spans="1:4">
      <c r="A174" s="3">
        <v>4900000000173</v>
      </c>
      <c r="B174" s="3" t="s">
        <v>181</v>
      </c>
      <c r="C174" s="4">
        <v>1</v>
      </c>
      <c r="D174" s="4" t="s">
        <v>29</v>
      </c>
    </row>
    <row r="175" spans="1:4">
      <c r="A175" s="3">
        <v>4900000000174</v>
      </c>
      <c r="B175" s="3" t="s">
        <v>182</v>
      </c>
      <c r="C175" s="4">
        <v>1</v>
      </c>
      <c r="D175" s="4" t="s">
        <v>29</v>
      </c>
    </row>
    <row r="176" spans="1:4">
      <c r="A176" s="3">
        <v>4900000000175</v>
      </c>
      <c r="B176" s="3" t="s">
        <v>183</v>
      </c>
      <c r="C176" s="4">
        <v>1</v>
      </c>
      <c r="D176" s="4" t="s">
        <v>29</v>
      </c>
    </row>
    <row r="177" spans="1:4">
      <c r="A177" s="3">
        <v>4900000000176</v>
      </c>
      <c r="B177" s="3" t="s">
        <v>184</v>
      </c>
      <c r="C177" s="4">
        <v>2</v>
      </c>
      <c r="D177" s="4" t="s">
        <v>24</v>
      </c>
    </row>
    <row r="178" spans="1:4">
      <c r="A178" s="3">
        <v>4900000000177</v>
      </c>
      <c r="B178" s="3" t="s">
        <v>185</v>
      </c>
      <c r="C178" s="4">
        <v>2</v>
      </c>
      <c r="D178" s="4" t="s">
        <v>24</v>
      </c>
    </row>
    <row r="179" spans="1:4">
      <c r="A179" s="3">
        <v>4900000000178</v>
      </c>
      <c r="B179" s="3" t="s">
        <v>186</v>
      </c>
      <c r="C179" s="4">
        <v>2</v>
      </c>
      <c r="D179" s="4" t="s">
        <v>24</v>
      </c>
    </row>
    <row r="180" spans="1:4">
      <c r="A180" s="3">
        <v>4900000000179</v>
      </c>
      <c r="B180" s="3" t="s">
        <v>187</v>
      </c>
      <c r="C180" s="4">
        <v>1</v>
      </c>
      <c r="D180" s="4" t="s">
        <v>29</v>
      </c>
    </row>
    <row r="181" spans="1:4">
      <c r="A181" s="3">
        <v>4900000000180</v>
      </c>
      <c r="B181" s="3" t="s">
        <v>188</v>
      </c>
      <c r="C181" s="4">
        <v>2</v>
      </c>
      <c r="D181" s="4" t="s">
        <v>24</v>
      </c>
    </row>
    <row r="182" spans="1:4">
      <c r="A182" s="3">
        <v>4900000000181</v>
      </c>
      <c r="B182" s="3" t="s">
        <v>189</v>
      </c>
      <c r="C182" s="4">
        <v>1</v>
      </c>
      <c r="D182" s="4" t="s">
        <v>29</v>
      </c>
    </row>
    <row r="183" spans="1:4">
      <c r="A183" s="3">
        <v>4900000000182</v>
      </c>
      <c r="B183" s="3" t="s">
        <v>190</v>
      </c>
      <c r="C183" s="4">
        <v>1</v>
      </c>
      <c r="D183" s="4" t="s">
        <v>29</v>
      </c>
    </row>
    <row r="184" spans="1:4">
      <c r="A184" s="3">
        <v>4900000000183</v>
      </c>
      <c r="B184" s="3" t="s">
        <v>191</v>
      </c>
      <c r="C184" s="4">
        <v>4</v>
      </c>
      <c r="D184" s="4" t="s">
        <v>52</v>
      </c>
    </row>
    <row r="185" spans="1:4">
      <c r="A185" s="3">
        <v>4900000000184</v>
      </c>
      <c r="B185" s="3" t="s">
        <v>192</v>
      </c>
      <c r="C185" s="4">
        <v>3</v>
      </c>
      <c r="D185" s="4" t="s">
        <v>27</v>
      </c>
    </row>
    <row r="186" spans="1:4">
      <c r="A186" s="3">
        <v>4900000000185</v>
      </c>
      <c r="B186" s="3" t="s">
        <v>193</v>
      </c>
      <c r="C186" s="4">
        <v>2</v>
      </c>
      <c r="D186" s="4" t="s">
        <v>24</v>
      </c>
    </row>
    <row r="187" spans="1:4">
      <c r="A187" s="3">
        <v>4900000000186</v>
      </c>
      <c r="B187" s="3" t="s">
        <v>194</v>
      </c>
      <c r="C187" s="4">
        <v>1</v>
      </c>
      <c r="D187" s="4" t="s">
        <v>29</v>
      </c>
    </row>
    <row r="188" spans="1:4">
      <c r="A188" s="3">
        <v>4900000000187</v>
      </c>
      <c r="B188" s="3" t="s">
        <v>195</v>
      </c>
      <c r="C188" s="4">
        <v>3</v>
      </c>
      <c r="D188" s="4" t="s">
        <v>27</v>
      </c>
    </row>
    <row r="189" spans="1:4">
      <c r="A189" s="3">
        <v>4900000000188</v>
      </c>
      <c r="B189" s="3" t="s">
        <v>196</v>
      </c>
      <c r="C189" s="4">
        <v>2</v>
      </c>
      <c r="D189" s="4" t="s">
        <v>24</v>
      </c>
    </row>
    <row r="190" spans="1:4">
      <c r="A190" s="3">
        <v>4900000000189</v>
      </c>
      <c r="B190" s="3" t="s">
        <v>197</v>
      </c>
      <c r="C190" s="4">
        <v>1</v>
      </c>
      <c r="D190" s="4" t="s">
        <v>29</v>
      </c>
    </row>
    <row r="191" spans="1:4">
      <c r="A191" s="3">
        <v>4900000000190</v>
      </c>
      <c r="B191" s="3" t="s">
        <v>198</v>
      </c>
      <c r="C191" s="4">
        <v>5</v>
      </c>
      <c r="D191" s="4" t="s">
        <v>5</v>
      </c>
    </row>
    <row r="192" spans="1:4">
      <c r="A192" s="3">
        <v>4900000000191</v>
      </c>
      <c r="B192" s="3" t="s">
        <v>199</v>
      </c>
      <c r="C192" s="4">
        <v>5</v>
      </c>
      <c r="D192" s="4" t="s">
        <v>5</v>
      </c>
    </row>
    <row r="193" spans="1:4">
      <c r="A193" s="3">
        <v>4900000000192</v>
      </c>
      <c r="B193" s="3" t="s">
        <v>200</v>
      </c>
      <c r="C193" s="4">
        <v>5</v>
      </c>
      <c r="D193" s="4" t="s">
        <v>5</v>
      </c>
    </row>
    <row r="194" spans="1:4">
      <c r="A194" s="3">
        <v>4900000000193</v>
      </c>
      <c r="B194" s="3" t="s">
        <v>201</v>
      </c>
      <c r="C194" s="4">
        <v>5</v>
      </c>
      <c r="D194" s="4" t="s">
        <v>5</v>
      </c>
    </row>
    <row r="195" spans="1:4">
      <c r="A195" s="3">
        <v>4900000000194</v>
      </c>
      <c r="B195" s="3" t="s">
        <v>202</v>
      </c>
      <c r="C195" s="4">
        <v>4</v>
      </c>
      <c r="D195" s="4" t="s">
        <v>52</v>
      </c>
    </row>
    <row r="196" spans="1:4">
      <c r="A196" s="3">
        <v>4900000000195</v>
      </c>
      <c r="B196" s="3" t="s">
        <v>203</v>
      </c>
      <c r="C196" s="4">
        <v>5</v>
      </c>
      <c r="D196" s="4" t="s">
        <v>5</v>
      </c>
    </row>
    <row r="197" spans="1:4">
      <c r="A197" s="3">
        <v>4900000000196</v>
      </c>
      <c r="B197" s="3" t="s">
        <v>204</v>
      </c>
      <c r="C197" s="4">
        <v>5</v>
      </c>
      <c r="D197" s="4" t="s">
        <v>5</v>
      </c>
    </row>
    <row r="198" spans="1:4">
      <c r="A198" s="3">
        <v>4900000000197</v>
      </c>
      <c r="B198" s="3" t="s">
        <v>205</v>
      </c>
      <c r="C198" s="4">
        <v>2</v>
      </c>
      <c r="D198" s="4" t="s">
        <v>24</v>
      </c>
    </row>
    <row r="199" spans="1:4">
      <c r="A199" s="3">
        <v>4900000000198</v>
      </c>
      <c r="B199" s="3" t="s">
        <v>206</v>
      </c>
      <c r="C199" s="4">
        <v>1</v>
      </c>
      <c r="D199" s="4" t="s">
        <v>29</v>
      </c>
    </row>
    <row r="200" spans="1:4">
      <c r="A200" s="3">
        <v>4900000000199</v>
      </c>
      <c r="B200" s="3" t="s">
        <v>207</v>
      </c>
      <c r="C200" s="4">
        <v>2</v>
      </c>
      <c r="D200" s="4" t="s">
        <v>24</v>
      </c>
    </row>
    <row r="201" spans="1:4">
      <c r="A201" s="3">
        <v>4900000000200</v>
      </c>
      <c r="B201" s="3" t="s">
        <v>208</v>
      </c>
      <c r="C201" s="4">
        <v>2</v>
      </c>
      <c r="D201" s="4" t="s">
        <v>24</v>
      </c>
    </row>
    <row r="202" spans="1:4">
      <c r="A202" s="3">
        <v>4900000000201</v>
      </c>
      <c r="B202" s="3" t="s">
        <v>209</v>
      </c>
      <c r="C202" s="4">
        <v>4</v>
      </c>
      <c r="D202" s="4" t="s">
        <v>52</v>
      </c>
    </row>
    <row r="203" spans="1:4">
      <c r="A203" s="3">
        <v>4900000000202</v>
      </c>
      <c r="B203" s="3" t="s">
        <v>210</v>
      </c>
      <c r="C203" s="4">
        <v>2</v>
      </c>
      <c r="D203" s="4" t="s">
        <v>24</v>
      </c>
    </row>
    <row r="204" spans="1:4">
      <c r="A204" s="3">
        <v>4900000000203</v>
      </c>
      <c r="B204" s="3" t="s">
        <v>211</v>
      </c>
      <c r="C204" s="4">
        <v>1</v>
      </c>
      <c r="D204" s="4" t="s">
        <v>29</v>
      </c>
    </row>
    <row r="205" spans="1:4">
      <c r="A205" s="3">
        <v>4900000000204</v>
      </c>
      <c r="B205" s="3" t="s">
        <v>212</v>
      </c>
      <c r="C205" s="4">
        <v>5</v>
      </c>
      <c r="D205" s="4" t="s">
        <v>5</v>
      </c>
    </row>
    <row r="206" spans="1:4">
      <c r="A206" s="3">
        <v>4900000000205</v>
      </c>
      <c r="B206" s="3" t="s">
        <v>213</v>
      </c>
      <c r="C206" s="4">
        <v>1</v>
      </c>
      <c r="D206" s="4" t="s">
        <v>29</v>
      </c>
    </row>
    <row r="207" spans="1:4">
      <c r="A207" s="3">
        <v>4900000000206</v>
      </c>
      <c r="B207" s="3" t="s">
        <v>214</v>
      </c>
      <c r="C207" s="4">
        <v>5</v>
      </c>
      <c r="D207" s="4" t="s">
        <v>5</v>
      </c>
    </row>
    <row r="208" spans="1:4">
      <c r="A208" s="3">
        <v>4900000000207</v>
      </c>
      <c r="B208" s="3" t="s">
        <v>215</v>
      </c>
      <c r="C208" s="4">
        <v>5</v>
      </c>
      <c r="D208" s="4" t="s">
        <v>5</v>
      </c>
    </row>
    <row r="209" spans="1:4">
      <c r="A209" s="3">
        <v>4900000000208</v>
      </c>
      <c r="B209" s="3" t="s">
        <v>216</v>
      </c>
      <c r="C209" s="4">
        <v>2</v>
      </c>
      <c r="D209" s="4" t="s">
        <v>24</v>
      </c>
    </row>
    <row r="210" spans="1:4">
      <c r="A210" s="3">
        <v>4900000000209</v>
      </c>
      <c r="B210" s="3" t="s">
        <v>217</v>
      </c>
      <c r="C210" s="4">
        <v>5</v>
      </c>
      <c r="D210" s="4" t="s">
        <v>5</v>
      </c>
    </row>
    <row r="211" spans="1:4">
      <c r="A211" s="3">
        <v>4900000000210</v>
      </c>
      <c r="B211" s="3" t="s">
        <v>218</v>
      </c>
      <c r="C211" s="4">
        <v>5</v>
      </c>
      <c r="D211" s="4" t="s">
        <v>5</v>
      </c>
    </row>
    <row r="212" spans="1:4">
      <c r="A212" s="3">
        <v>4900000000211</v>
      </c>
      <c r="B212" s="3" t="s">
        <v>219</v>
      </c>
      <c r="C212" s="4">
        <v>5</v>
      </c>
      <c r="D212" s="4" t="s">
        <v>5</v>
      </c>
    </row>
    <row r="213" spans="1:4">
      <c r="A213" s="3">
        <v>4900000000212</v>
      </c>
      <c r="B213" s="3" t="s">
        <v>220</v>
      </c>
      <c r="C213" s="4">
        <v>5</v>
      </c>
      <c r="D213" s="4" t="s">
        <v>5</v>
      </c>
    </row>
    <row r="214" spans="1:4">
      <c r="A214" s="3">
        <v>4900000000213</v>
      </c>
      <c r="B214" s="3" t="s">
        <v>221</v>
      </c>
      <c r="C214" s="4">
        <v>5</v>
      </c>
      <c r="D214" s="4" t="s">
        <v>5</v>
      </c>
    </row>
    <row r="215" spans="1:4">
      <c r="A215" s="3">
        <v>4900000000214</v>
      </c>
      <c r="B215" s="3" t="s">
        <v>222</v>
      </c>
      <c r="C215" s="4">
        <v>5</v>
      </c>
      <c r="D215" s="4" t="s">
        <v>5</v>
      </c>
    </row>
    <row r="216" spans="1:4">
      <c r="A216" s="3">
        <v>4900000000215</v>
      </c>
      <c r="B216" s="3" t="s">
        <v>223</v>
      </c>
      <c r="C216" s="4">
        <v>5</v>
      </c>
      <c r="D216" s="4" t="s">
        <v>5</v>
      </c>
    </row>
    <row r="217" spans="1:4">
      <c r="A217" s="3">
        <v>4900000000216</v>
      </c>
      <c r="B217" s="3" t="s">
        <v>224</v>
      </c>
      <c r="C217" s="4">
        <v>5</v>
      </c>
      <c r="D217" s="4" t="s">
        <v>5</v>
      </c>
    </row>
    <row r="218" spans="1:4">
      <c r="A218" s="3">
        <v>4900000000217</v>
      </c>
      <c r="B218" s="3" t="s">
        <v>225</v>
      </c>
      <c r="C218" s="4">
        <v>5</v>
      </c>
      <c r="D218" s="4" t="s">
        <v>5</v>
      </c>
    </row>
    <row r="219" spans="1:4">
      <c r="A219" s="3">
        <v>4900000000218</v>
      </c>
      <c r="B219" s="3" t="s">
        <v>226</v>
      </c>
      <c r="C219" s="4">
        <v>5</v>
      </c>
      <c r="D219" s="4" t="s">
        <v>5</v>
      </c>
    </row>
    <row r="220" spans="1:4">
      <c r="A220" s="3">
        <v>4900000000219</v>
      </c>
      <c r="B220" s="3" t="s">
        <v>227</v>
      </c>
      <c r="C220" s="4">
        <v>5</v>
      </c>
      <c r="D220" s="4" t="s">
        <v>5</v>
      </c>
    </row>
    <row r="221" spans="1:4">
      <c r="A221" s="3">
        <v>4900000000220</v>
      </c>
      <c r="B221" s="3" t="s">
        <v>228</v>
      </c>
      <c r="C221" s="4">
        <v>3</v>
      </c>
      <c r="D221" s="4" t="s">
        <v>27</v>
      </c>
    </row>
    <row r="222" spans="1:4">
      <c r="A222" s="3">
        <v>4900000000221</v>
      </c>
      <c r="B222" s="3" t="s">
        <v>229</v>
      </c>
      <c r="C222" s="4">
        <v>2</v>
      </c>
      <c r="D222" s="4" t="s">
        <v>24</v>
      </c>
    </row>
    <row r="223" spans="1:4">
      <c r="A223" s="3">
        <v>4900000000222</v>
      </c>
      <c r="B223" s="3" t="s">
        <v>230</v>
      </c>
      <c r="C223" s="4">
        <v>1</v>
      </c>
      <c r="D223" s="4" t="s">
        <v>29</v>
      </c>
    </row>
    <row r="224" spans="1:4">
      <c r="A224" s="3">
        <v>4900000000223</v>
      </c>
      <c r="B224" s="3" t="s">
        <v>231</v>
      </c>
      <c r="C224" s="4">
        <v>5</v>
      </c>
      <c r="D224" s="4" t="s">
        <v>5</v>
      </c>
    </row>
    <row r="225" spans="1:4">
      <c r="A225" s="3">
        <v>4900000000224</v>
      </c>
      <c r="B225" s="3" t="s">
        <v>232</v>
      </c>
      <c r="C225" s="4">
        <v>5</v>
      </c>
      <c r="D225" s="4" t="s">
        <v>5</v>
      </c>
    </row>
    <row r="226" spans="1:4">
      <c r="A226" s="3">
        <v>4900000000225</v>
      </c>
      <c r="B226" s="3" t="s">
        <v>233</v>
      </c>
      <c r="C226" s="4">
        <v>5</v>
      </c>
      <c r="D226" s="4" t="s">
        <v>5</v>
      </c>
    </row>
    <row r="227" spans="1:4">
      <c r="A227" s="3">
        <v>4900000000226</v>
      </c>
      <c r="B227" s="3" t="s">
        <v>234</v>
      </c>
      <c r="C227" s="4">
        <v>5</v>
      </c>
      <c r="D227" s="4" t="s">
        <v>5</v>
      </c>
    </row>
    <row r="228" spans="1:4">
      <c r="A228" s="3">
        <v>4900000000227</v>
      </c>
      <c r="B228" s="3" t="s">
        <v>235</v>
      </c>
      <c r="C228" s="4">
        <v>5</v>
      </c>
      <c r="D228" s="4" t="s">
        <v>5</v>
      </c>
    </row>
    <row r="229" spans="1:4">
      <c r="A229" s="3">
        <v>4900000000228</v>
      </c>
      <c r="B229" s="3" t="s">
        <v>236</v>
      </c>
      <c r="C229" s="4">
        <v>5</v>
      </c>
      <c r="D229" s="4" t="s">
        <v>5</v>
      </c>
    </row>
    <row r="230" spans="1:4">
      <c r="A230" s="3">
        <v>4900000000229</v>
      </c>
      <c r="B230" s="3" t="s">
        <v>237</v>
      </c>
      <c r="C230" s="4">
        <v>5</v>
      </c>
      <c r="D230" s="4" t="s">
        <v>5</v>
      </c>
    </row>
    <row r="231" spans="1:4">
      <c r="A231" s="3">
        <v>4900000000230</v>
      </c>
      <c r="B231" s="3" t="s">
        <v>238</v>
      </c>
      <c r="C231" s="4">
        <v>2</v>
      </c>
      <c r="D231" s="4" t="s">
        <v>24</v>
      </c>
    </row>
    <row r="232" spans="1:4">
      <c r="A232" s="3">
        <v>4900000000231</v>
      </c>
      <c r="B232" s="3" t="s">
        <v>239</v>
      </c>
      <c r="C232" s="4">
        <v>5</v>
      </c>
      <c r="D232" s="4" t="s">
        <v>5</v>
      </c>
    </row>
    <row r="233" spans="1:4">
      <c r="A233" s="3">
        <v>4900000000232</v>
      </c>
      <c r="B233" s="3" t="s">
        <v>240</v>
      </c>
      <c r="C233" s="4">
        <v>5</v>
      </c>
      <c r="D233" s="4" t="s">
        <v>5</v>
      </c>
    </row>
    <row r="234" spans="1:4">
      <c r="A234" s="3">
        <v>4900000000233</v>
      </c>
      <c r="B234" s="3" t="s">
        <v>241</v>
      </c>
      <c r="C234" s="4">
        <v>5</v>
      </c>
      <c r="D234" s="4" t="s">
        <v>5</v>
      </c>
    </row>
    <row r="235" spans="1:4">
      <c r="A235" s="3">
        <v>4900000000234</v>
      </c>
      <c r="B235" s="3" t="s">
        <v>242</v>
      </c>
      <c r="C235" s="4">
        <v>5</v>
      </c>
      <c r="D235" s="4" t="s">
        <v>5</v>
      </c>
    </row>
    <row r="236" spans="1:4">
      <c r="A236" s="3">
        <v>4900000000235</v>
      </c>
      <c r="B236" s="3" t="s">
        <v>243</v>
      </c>
      <c r="C236" s="4">
        <v>5</v>
      </c>
      <c r="D236" s="4" t="s">
        <v>5</v>
      </c>
    </row>
    <row r="237" spans="1:4">
      <c r="A237" s="3">
        <v>4900000000236</v>
      </c>
      <c r="B237" s="3" t="s">
        <v>244</v>
      </c>
      <c r="C237" s="4">
        <v>1</v>
      </c>
      <c r="D237" s="4" t="s">
        <v>29</v>
      </c>
    </row>
    <row r="238" spans="1:4">
      <c r="A238" s="3">
        <v>4900000000237</v>
      </c>
      <c r="B238" s="3" t="s">
        <v>245</v>
      </c>
      <c r="C238" s="4">
        <v>2</v>
      </c>
      <c r="D238" s="4" t="s">
        <v>24</v>
      </c>
    </row>
    <row r="239" spans="1:4">
      <c r="A239" s="3">
        <v>4900000000238</v>
      </c>
      <c r="B239" s="3" t="s">
        <v>246</v>
      </c>
      <c r="C239" s="4">
        <v>1</v>
      </c>
      <c r="D239" s="4" t="s">
        <v>29</v>
      </c>
    </row>
    <row r="240" spans="1:4">
      <c r="A240" s="3">
        <v>4900000000239</v>
      </c>
      <c r="B240" s="3" t="s">
        <v>247</v>
      </c>
      <c r="C240" s="4">
        <v>5</v>
      </c>
      <c r="D240" s="4" t="s">
        <v>5</v>
      </c>
    </row>
    <row r="241" spans="1:4">
      <c r="A241" s="3">
        <v>4900000000240</v>
      </c>
      <c r="B241" s="3" t="s">
        <v>248</v>
      </c>
      <c r="C241" s="4">
        <v>5</v>
      </c>
      <c r="D241" s="4" t="s">
        <v>5</v>
      </c>
    </row>
    <row r="242" spans="1:4">
      <c r="A242" s="3">
        <v>4900000000241</v>
      </c>
      <c r="B242" s="3" t="s">
        <v>249</v>
      </c>
      <c r="C242" s="4">
        <v>5</v>
      </c>
      <c r="D242" s="4" t="s">
        <v>5</v>
      </c>
    </row>
    <row r="243" spans="1:4">
      <c r="A243" s="3">
        <v>4900000000242</v>
      </c>
      <c r="B243" s="3" t="s">
        <v>250</v>
      </c>
      <c r="C243" s="4">
        <v>5</v>
      </c>
      <c r="D243" s="4" t="s">
        <v>5</v>
      </c>
    </row>
    <row r="244" spans="1:4">
      <c r="A244" s="3">
        <v>4900000000243</v>
      </c>
      <c r="B244" s="3" t="s">
        <v>251</v>
      </c>
      <c r="C244" s="4">
        <v>4</v>
      </c>
      <c r="D244" s="4" t="s">
        <v>52</v>
      </c>
    </row>
    <row r="245" spans="1:4">
      <c r="A245" s="3">
        <v>4900000000244</v>
      </c>
      <c r="B245" s="3" t="s">
        <v>252</v>
      </c>
      <c r="C245" s="4">
        <v>5</v>
      </c>
      <c r="D245" s="4" t="s">
        <v>5</v>
      </c>
    </row>
    <row r="246" spans="1:4">
      <c r="A246" s="3">
        <v>4900000000245</v>
      </c>
      <c r="B246" s="3" t="s">
        <v>253</v>
      </c>
      <c r="C246" s="4">
        <v>1</v>
      </c>
      <c r="D246" s="4" t="s">
        <v>29</v>
      </c>
    </row>
    <row r="247" spans="1:4">
      <c r="A247" s="3">
        <v>4900000000246</v>
      </c>
      <c r="B247" s="3" t="s">
        <v>254</v>
      </c>
      <c r="C247" s="4">
        <v>3</v>
      </c>
      <c r="D247" s="4" t="s">
        <v>27</v>
      </c>
    </row>
    <row r="248" spans="1:4">
      <c r="A248" s="3">
        <v>4900000000247</v>
      </c>
      <c r="B248" s="3" t="s">
        <v>255</v>
      </c>
      <c r="C248" s="4">
        <v>5</v>
      </c>
      <c r="D248" s="4" t="s">
        <v>5</v>
      </c>
    </row>
    <row r="249" spans="1:4">
      <c r="A249" s="3">
        <v>4900000000248</v>
      </c>
      <c r="B249" s="3" t="s">
        <v>256</v>
      </c>
      <c r="C249" s="4">
        <v>4</v>
      </c>
      <c r="D249" s="4" t="s">
        <v>52</v>
      </c>
    </row>
    <row r="250" spans="1:4">
      <c r="A250" s="3">
        <v>4900000000249</v>
      </c>
      <c r="B250" s="3" t="s">
        <v>257</v>
      </c>
      <c r="C250" s="4">
        <v>5</v>
      </c>
      <c r="D250" s="4" t="s">
        <v>5</v>
      </c>
    </row>
    <row r="251" spans="1:4">
      <c r="A251" s="3">
        <v>4900000000250</v>
      </c>
      <c r="B251" s="3" t="s">
        <v>258</v>
      </c>
      <c r="C251" s="4">
        <v>5</v>
      </c>
      <c r="D251" s="4" t="s">
        <v>5</v>
      </c>
    </row>
    <row r="252" spans="1:4">
      <c r="A252" s="3">
        <v>4900000000251</v>
      </c>
      <c r="B252" s="3" t="s">
        <v>259</v>
      </c>
      <c r="C252" s="4">
        <v>5</v>
      </c>
      <c r="D252" s="4" t="s">
        <v>5</v>
      </c>
    </row>
    <row r="253" spans="1:4">
      <c r="A253" s="3">
        <v>4900000000252</v>
      </c>
      <c r="B253" s="3" t="s">
        <v>260</v>
      </c>
      <c r="C253" s="4">
        <v>5</v>
      </c>
      <c r="D253" s="4" t="s">
        <v>5</v>
      </c>
    </row>
    <row r="254" spans="1:4">
      <c r="A254" s="3">
        <v>4900000000253</v>
      </c>
      <c r="B254" s="3" t="s">
        <v>261</v>
      </c>
      <c r="C254" s="4">
        <v>2</v>
      </c>
      <c r="D254" s="4" t="s">
        <v>24</v>
      </c>
    </row>
    <row r="255" spans="1:4">
      <c r="A255" s="3">
        <v>4900000000254</v>
      </c>
      <c r="B255" s="3" t="s">
        <v>262</v>
      </c>
      <c r="C255" s="4">
        <v>3</v>
      </c>
      <c r="D255" s="4" t="s">
        <v>27</v>
      </c>
    </row>
    <row r="256" spans="1:4">
      <c r="A256" s="3">
        <v>4900000000255</v>
      </c>
      <c r="B256" s="3" t="s">
        <v>263</v>
      </c>
      <c r="C256" s="4">
        <v>5</v>
      </c>
      <c r="D256" s="4" t="s">
        <v>5</v>
      </c>
    </row>
    <row r="257" spans="1:4">
      <c r="A257" s="3">
        <v>4900000000256</v>
      </c>
      <c r="B257" s="3" t="s">
        <v>264</v>
      </c>
      <c r="C257" s="4">
        <v>1</v>
      </c>
      <c r="D257" s="4" t="s">
        <v>29</v>
      </c>
    </row>
    <row r="258" spans="1:4">
      <c r="A258" s="3">
        <v>4900000000257</v>
      </c>
      <c r="B258" s="3" t="s">
        <v>265</v>
      </c>
      <c r="C258" s="4">
        <v>5</v>
      </c>
      <c r="D258" s="4" t="s">
        <v>5</v>
      </c>
    </row>
    <row r="259" spans="1:4">
      <c r="A259" s="3">
        <v>4900000000258</v>
      </c>
      <c r="B259" s="3" t="s">
        <v>266</v>
      </c>
      <c r="C259" s="4">
        <v>5</v>
      </c>
      <c r="D259" s="4" t="s">
        <v>5</v>
      </c>
    </row>
    <row r="260" spans="1:4">
      <c r="A260" s="3">
        <v>4900000000259</v>
      </c>
      <c r="B260" s="3" t="s">
        <v>267</v>
      </c>
      <c r="C260" s="4">
        <v>2</v>
      </c>
      <c r="D260" s="4" t="s">
        <v>24</v>
      </c>
    </row>
    <row r="261" spans="1:4">
      <c r="A261" s="3">
        <v>4900000000260</v>
      </c>
      <c r="B261" s="3" t="s">
        <v>268</v>
      </c>
      <c r="C261" s="4">
        <v>5</v>
      </c>
      <c r="D261" s="4" t="s">
        <v>5</v>
      </c>
    </row>
    <row r="262" spans="1:4">
      <c r="A262" s="3">
        <v>4900000000261</v>
      </c>
      <c r="B262" s="3" t="s">
        <v>269</v>
      </c>
      <c r="C262" s="4">
        <v>2</v>
      </c>
      <c r="D262" s="4" t="s">
        <v>24</v>
      </c>
    </row>
    <row r="263" spans="1:4">
      <c r="A263" s="3">
        <v>4900000000262</v>
      </c>
      <c r="B263" s="3" t="s">
        <v>270</v>
      </c>
      <c r="C263" s="4">
        <v>1</v>
      </c>
      <c r="D263" s="4" t="s">
        <v>29</v>
      </c>
    </row>
    <row r="264" spans="1:4">
      <c r="A264" s="3">
        <v>4900000000263</v>
      </c>
      <c r="B264" s="3" t="s">
        <v>271</v>
      </c>
      <c r="C264" s="4">
        <v>2</v>
      </c>
      <c r="D264" s="4" t="s">
        <v>24</v>
      </c>
    </row>
    <row r="265" spans="1:4">
      <c r="A265" s="3">
        <v>4900000000264</v>
      </c>
      <c r="B265" s="3" t="s">
        <v>272</v>
      </c>
      <c r="C265" s="4">
        <v>4</v>
      </c>
      <c r="D265" s="4" t="s">
        <v>52</v>
      </c>
    </row>
    <row r="266" spans="1:4">
      <c r="A266" s="3">
        <v>4900000000265</v>
      </c>
      <c r="B266" s="3" t="s">
        <v>273</v>
      </c>
      <c r="C266" s="4">
        <v>5</v>
      </c>
      <c r="D266" s="4" t="s">
        <v>5</v>
      </c>
    </row>
    <row r="267" spans="1:4">
      <c r="A267" s="3">
        <v>4900000000266</v>
      </c>
      <c r="B267" s="3" t="s">
        <v>274</v>
      </c>
      <c r="C267" s="4">
        <v>5</v>
      </c>
      <c r="D267" s="4" t="s">
        <v>5</v>
      </c>
    </row>
    <row r="268" spans="1:4">
      <c r="A268" s="3">
        <v>4900000000267</v>
      </c>
      <c r="B268" s="3" t="s">
        <v>275</v>
      </c>
      <c r="C268" s="4">
        <v>5</v>
      </c>
      <c r="D268" s="4" t="s">
        <v>5</v>
      </c>
    </row>
    <row r="269" spans="1:4">
      <c r="A269" s="3">
        <v>4900000000268</v>
      </c>
      <c r="B269" s="3" t="s">
        <v>276</v>
      </c>
      <c r="C269" s="4">
        <v>5</v>
      </c>
      <c r="D269" s="4" t="s">
        <v>5</v>
      </c>
    </row>
    <row r="270" spans="1:4">
      <c r="A270" s="3">
        <v>4900000000269</v>
      </c>
      <c r="B270" s="3" t="s">
        <v>277</v>
      </c>
      <c r="C270" s="4">
        <v>5</v>
      </c>
      <c r="D270" s="4" t="s">
        <v>5</v>
      </c>
    </row>
    <row r="271" spans="1:4">
      <c r="A271" s="3">
        <v>4900000000270</v>
      </c>
      <c r="B271" s="3" t="s">
        <v>278</v>
      </c>
      <c r="C271" s="4">
        <v>5</v>
      </c>
      <c r="D271" s="4" t="s">
        <v>5</v>
      </c>
    </row>
    <row r="272" spans="1:4">
      <c r="A272" s="3">
        <v>4900000000271</v>
      </c>
      <c r="B272" s="3" t="s">
        <v>279</v>
      </c>
      <c r="C272" s="4">
        <v>5</v>
      </c>
      <c r="D272" s="4" t="s">
        <v>5</v>
      </c>
    </row>
    <row r="273" spans="1:4">
      <c r="A273" s="3">
        <v>4900000000272</v>
      </c>
      <c r="B273" s="3" t="s">
        <v>280</v>
      </c>
      <c r="C273" s="4">
        <v>2</v>
      </c>
      <c r="D273" s="4" t="s">
        <v>24</v>
      </c>
    </row>
    <row r="274" spans="1:4">
      <c r="A274" s="3">
        <v>4900000000273</v>
      </c>
      <c r="B274" s="3" t="s">
        <v>281</v>
      </c>
      <c r="C274" s="4">
        <v>1</v>
      </c>
      <c r="D274" s="4" t="s">
        <v>29</v>
      </c>
    </row>
    <row r="275" spans="1:4">
      <c r="A275" s="3">
        <v>4900000000274</v>
      </c>
      <c r="B275" s="3" t="s">
        <v>282</v>
      </c>
      <c r="C275" s="4">
        <v>5</v>
      </c>
      <c r="D275" s="4" t="s">
        <v>5</v>
      </c>
    </row>
    <row r="276" spans="1:4">
      <c r="A276" s="3">
        <v>4900000000275</v>
      </c>
      <c r="B276" s="3" t="s">
        <v>283</v>
      </c>
      <c r="C276" s="4">
        <v>5</v>
      </c>
      <c r="D276" s="4" t="s">
        <v>5</v>
      </c>
    </row>
    <row r="277" spans="1:4">
      <c r="A277" s="3">
        <v>4900000000276</v>
      </c>
      <c r="B277" s="3" t="s">
        <v>284</v>
      </c>
      <c r="C277" s="4">
        <v>5</v>
      </c>
      <c r="D277" s="4" t="s">
        <v>5</v>
      </c>
    </row>
    <row r="278" spans="1:4">
      <c r="A278" s="3">
        <v>4900000000277</v>
      </c>
      <c r="B278" s="3" t="s">
        <v>285</v>
      </c>
      <c r="C278" s="4">
        <v>5</v>
      </c>
      <c r="D278" s="4" t="s">
        <v>5</v>
      </c>
    </row>
    <row r="279" spans="1:4">
      <c r="A279" s="3">
        <v>4900000000278</v>
      </c>
      <c r="B279" s="3" t="s">
        <v>286</v>
      </c>
      <c r="C279" s="4">
        <v>5</v>
      </c>
      <c r="D279" s="4" t="s">
        <v>5</v>
      </c>
    </row>
    <row r="280" spans="1:4">
      <c r="A280" s="3">
        <v>4900000000279</v>
      </c>
      <c r="B280" s="3" t="s">
        <v>287</v>
      </c>
      <c r="C280" s="4">
        <v>5</v>
      </c>
      <c r="D280" s="4" t="s">
        <v>5</v>
      </c>
    </row>
    <row r="281" spans="1:4">
      <c r="A281" s="3">
        <v>4900000000280</v>
      </c>
      <c r="B281" s="3" t="s">
        <v>288</v>
      </c>
      <c r="C281" s="4">
        <v>5</v>
      </c>
      <c r="D281" s="4" t="s">
        <v>5</v>
      </c>
    </row>
    <row r="282" spans="1:4">
      <c r="A282" s="3">
        <v>4900000000281</v>
      </c>
      <c r="B282" s="3" t="s">
        <v>289</v>
      </c>
      <c r="C282" s="4">
        <v>5</v>
      </c>
      <c r="D282" s="4" t="s">
        <v>5</v>
      </c>
    </row>
    <row r="283" spans="1:4">
      <c r="A283" s="3">
        <v>4900000000282</v>
      </c>
      <c r="B283" s="3" t="s">
        <v>290</v>
      </c>
      <c r="C283" s="4">
        <v>5</v>
      </c>
      <c r="D283" s="4" t="s">
        <v>5</v>
      </c>
    </row>
    <row r="284" spans="1:4">
      <c r="A284" s="3">
        <v>4900000000283</v>
      </c>
      <c r="B284" s="3" t="s">
        <v>291</v>
      </c>
      <c r="C284" s="4">
        <v>5</v>
      </c>
      <c r="D284" s="4" t="s">
        <v>5</v>
      </c>
    </row>
    <row r="285" spans="1:4">
      <c r="A285" s="3">
        <v>4900000000284</v>
      </c>
      <c r="B285" s="3" t="s">
        <v>292</v>
      </c>
      <c r="C285" s="4">
        <v>5</v>
      </c>
      <c r="D285" s="4" t="s">
        <v>5</v>
      </c>
    </row>
    <row r="286" spans="1:4">
      <c r="A286" s="3">
        <v>4900000000285</v>
      </c>
      <c r="B286" s="3" t="s">
        <v>293</v>
      </c>
      <c r="C286" s="4">
        <v>5</v>
      </c>
      <c r="D286" s="4" t="s">
        <v>5</v>
      </c>
    </row>
    <row r="287" spans="1:4">
      <c r="A287" s="5">
        <v>4900000000286</v>
      </c>
      <c r="B287" s="3" t="s">
        <v>294</v>
      </c>
      <c r="C287" s="4">
        <v>5</v>
      </c>
      <c r="D287" s="4" t="s">
        <v>5</v>
      </c>
    </row>
  </sheetData>
  <phoneticPr fontId="2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9"/>
  <sheetViews>
    <sheetView tabSelected="1" zoomScale="85" workbookViewId="0">
      <selection activeCell="I3" sqref="I3"/>
    </sheetView>
  </sheetViews>
  <sheetFormatPr baseColWidth="10" defaultColWidth="10.1640625" defaultRowHeight="14"/>
  <cols>
    <col min="1" max="1" width="15.6640625" style="11" bestFit="1" customWidth="1"/>
    <col min="2" max="2" width="22.6640625" bestFit="1" customWidth="1"/>
    <col min="3" max="5" width="9" style="12" bestFit="1" customWidth="1"/>
    <col min="6" max="7" width="9.5" bestFit="1" customWidth="1"/>
    <col min="8" max="10" width="10.1640625" customWidth="1"/>
  </cols>
  <sheetData>
    <row r="1" spans="1:8" s="10" customFormat="1" ht="46" thickBot="1">
      <c r="A1" s="6" t="s">
        <v>295</v>
      </c>
      <c r="B1" s="6" t="s">
        <v>1</v>
      </c>
      <c r="C1" s="7" t="s">
        <v>296</v>
      </c>
      <c r="D1" s="8" t="s">
        <v>297</v>
      </c>
      <c r="E1" s="9" t="s">
        <v>298</v>
      </c>
      <c r="F1" s="7" t="s">
        <v>299</v>
      </c>
      <c r="G1" s="7" t="s">
        <v>300</v>
      </c>
      <c r="H1" s="10" t="s">
        <v>320</v>
      </c>
    </row>
    <row r="2" spans="1:8" ht="15" thickTop="1">
      <c r="A2" s="11">
        <v>4900000000138</v>
      </c>
      <c r="B2" t="s">
        <v>146</v>
      </c>
      <c r="C2" s="12">
        <v>467981</v>
      </c>
      <c r="D2" s="12">
        <v>2766</v>
      </c>
      <c r="E2" s="12">
        <v>169.19052783803326</v>
      </c>
      <c r="F2">
        <f>VLOOKUP(A2,実習1商品マスタ!A29:D314,3,FALSE)</f>
        <v>3</v>
      </c>
      <c r="G2" t="str">
        <f>VLOOKUP(A2,実習1商品マスタ!A29:D314,4,FALSE)</f>
        <v>甘口</v>
      </c>
      <c r="H2">
        <f>RANK(C2,$C$2:$C$49,0)</f>
        <v>1</v>
      </c>
    </row>
    <row r="3" spans="1:8">
      <c r="A3" s="11">
        <v>4900000000147</v>
      </c>
      <c r="B3" t="s">
        <v>155</v>
      </c>
      <c r="C3" s="12">
        <v>422390</v>
      </c>
      <c r="D3" s="12">
        <v>2517</v>
      </c>
      <c r="E3" s="12">
        <v>167.81485895907826</v>
      </c>
      <c r="F3">
        <f>VLOOKUP(A3,実習1商品マスタ!A31:D316,3,FALSE)</f>
        <v>2</v>
      </c>
      <c r="G3" t="str">
        <f>VLOOKUP(A3,実習1商品マスタ!A31:D316,4,FALSE)</f>
        <v>中辛</v>
      </c>
      <c r="H3">
        <f t="shared" ref="H3:H49" si="0">RANK(C3,$C$2:$C$49,0)</f>
        <v>2</v>
      </c>
    </row>
    <row r="4" spans="1:8">
      <c r="A4" s="11">
        <v>4900000000031</v>
      </c>
      <c r="B4" t="s">
        <v>38</v>
      </c>
      <c r="C4" s="12">
        <v>342038</v>
      </c>
      <c r="D4" s="12">
        <v>2122</v>
      </c>
      <c r="E4" s="12">
        <v>161.18661639962301</v>
      </c>
      <c r="F4">
        <f>VLOOKUP(A4,実習1商品マスタ!A2:D287,3,FALSE)</f>
        <v>2</v>
      </c>
      <c r="G4" t="str">
        <f>VLOOKUP(A4,実習1商品マスタ!A2:D287,4,FALSE)</f>
        <v>中辛</v>
      </c>
      <c r="H4">
        <f t="shared" si="0"/>
        <v>3</v>
      </c>
    </row>
    <row r="5" spans="1:8">
      <c r="A5" s="11">
        <v>4900000000151</v>
      </c>
      <c r="B5" t="s">
        <v>159</v>
      </c>
      <c r="C5" s="12">
        <v>237360</v>
      </c>
      <c r="D5" s="12">
        <v>1832</v>
      </c>
      <c r="E5" s="12">
        <v>129.56331877729258</v>
      </c>
      <c r="F5">
        <f>VLOOKUP(A5,実習1商品マスタ!A33:D318,3,FALSE)</f>
        <v>2</v>
      </c>
      <c r="G5" t="str">
        <f>VLOOKUP(A5,実習1商品マスタ!A33:D318,4,FALSE)</f>
        <v>中辛</v>
      </c>
      <c r="H5">
        <f t="shared" si="0"/>
        <v>4</v>
      </c>
    </row>
    <row r="6" spans="1:8">
      <c r="A6" s="11">
        <v>4900000000128</v>
      </c>
      <c r="B6" t="s">
        <v>136</v>
      </c>
      <c r="C6" s="12">
        <v>192349</v>
      </c>
      <c r="D6" s="12">
        <v>1076</v>
      </c>
      <c r="E6" s="12">
        <v>178.76301115241637</v>
      </c>
      <c r="F6">
        <f>VLOOKUP(A6,実習1商品マスタ!A26:D311,3,FALSE)</f>
        <v>2</v>
      </c>
      <c r="G6" t="str">
        <f>VLOOKUP(A6,実習1商品マスタ!A26:D311,4,FALSE)</f>
        <v>中辛</v>
      </c>
      <c r="H6">
        <f t="shared" si="0"/>
        <v>5</v>
      </c>
    </row>
    <row r="7" spans="1:8">
      <c r="A7" s="11">
        <v>4900000000048</v>
      </c>
      <c r="B7" t="s">
        <v>56</v>
      </c>
      <c r="C7" s="12">
        <v>189480</v>
      </c>
      <c r="D7" s="12">
        <v>1568</v>
      </c>
      <c r="E7" s="12">
        <v>120.84183673469387</v>
      </c>
      <c r="F7">
        <f>VLOOKUP(A7,実習1商品マスタ!A11:D296,3,FALSE)</f>
        <v>2</v>
      </c>
      <c r="G7" t="str">
        <f>VLOOKUP(A7,実習1商品マスタ!A11:D296,4,FALSE)</f>
        <v>中辛</v>
      </c>
      <c r="H7">
        <f t="shared" si="0"/>
        <v>6</v>
      </c>
    </row>
    <row r="8" spans="1:8">
      <c r="A8" s="11">
        <v>4900000000034</v>
      </c>
      <c r="B8" t="s">
        <v>41</v>
      </c>
      <c r="C8" s="12">
        <v>148716</v>
      </c>
      <c r="D8" s="12">
        <v>862</v>
      </c>
      <c r="E8" s="12">
        <v>172.52436194895591</v>
      </c>
      <c r="F8">
        <f>VLOOKUP(A8,実習1商品マスタ!A5:D290,3,FALSE)</f>
        <v>2</v>
      </c>
      <c r="G8" t="str">
        <f>VLOOKUP(A8,実習1商品マスタ!A5:D290,4,FALSE)</f>
        <v>中辛</v>
      </c>
      <c r="H8">
        <f t="shared" si="0"/>
        <v>7</v>
      </c>
    </row>
    <row r="9" spans="1:8">
      <c r="A9" s="11">
        <v>4900000000154</v>
      </c>
      <c r="B9" t="s">
        <v>162</v>
      </c>
      <c r="C9" s="12">
        <v>148144.09196872779</v>
      </c>
      <c r="D9" s="12">
        <v>798</v>
      </c>
      <c r="E9" s="12">
        <f>+C9/D9</f>
        <v>185.64422552472155</v>
      </c>
      <c r="F9">
        <f>VLOOKUP(A9,実習1商品マスタ!A35:D320,3,FALSE)</f>
        <v>4</v>
      </c>
      <c r="G9" t="str">
        <f>VLOOKUP(A9,実習1商品マスタ!A35:D320,4,FALSE)</f>
        <v>ハヤシ</v>
      </c>
      <c r="H9">
        <f t="shared" si="0"/>
        <v>8</v>
      </c>
    </row>
    <row r="10" spans="1:8">
      <c r="A10" s="11">
        <v>4900000000081</v>
      </c>
      <c r="B10" t="s">
        <v>89</v>
      </c>
      <c r="C10" s="12">
        <v>143566</v>
      </c>
      <c r="D10" s="12">
        <v>937</v>
      </c>
      <c r="E10" s="12">
        <v>153.21878335112061</v>
      </c>
      <c r="F10">
        <f>VLOOKUP(A10,実習1商品マスタ!A20:D305,3,FALSE)</f>
        <v>2</v>
      </c>
      <c r="G10" t="str">
        <f>VLOOKUP(A10,実習1商品マスタ!A20:D305,4,FALSE)</f>
        <v>中辛</v>
      </c>
      <c r="H10">
        <f t="shared" si="0"/>
        <v>9</v>
      </c>
    </row>
    <row r="11" spans="1:8">
      <c r="A11" s="11">
        <v>4900000000188</v>
      </c>
      <c r="B11" t="s">
        <v>196</v>
      </c>
      <c r="C11" s="12">
        <v>129915</v>
      </c>
      <c r="D11" s="12">
        <v>518</v>
      </c>
      <c r="E11" s="12">
        <v>250.8011583011583</v>
      </c>
      <c r="F11">
        <f>VLOOKUP(A11,実習1商品マスタ!A46:D331,3,FALSE)</f>
        <v>2</v>
      </c>
      <c r="G11" t="str">
        <f>VLOOKUP(A11,実習1商品マスタ!A46:D331,4,FALSE)</f>
        <v>中辛</v>
      </c>
      <c r="H11">
        <f t="shared" si="0"/>
        <v>10</v>
      </c>
    </row>
    <row r="12" spans="1:8">
      <c r="A12" s="11">
        <v>4900000000178</v>
      </c>
      <c r="B12" t="s">
        <v>186</v>
      </c>
      <c r="C12" s="12">
        <v>109271</v>
      </c>
      <c r="D12" s="12">
        <v>600</v>
      </c>
      <c r="E12" s="12">
        <v>182.11833333333334</v>
      </c>
      <c r="F12">
        <f>VLOOKUP(A12,実習1商品マスタ!A40:D325,3,FALSE)</f>
        <v>2</v>
      </c>
      <c r="G12" t="str">
        <f>VLOOKUP(A12,実習1商品マスタ!A40:D325,4,FALSE)</f>
        <v>中辛</v>
      </c>
      <c r="H12">
        <f t="shared" si="0"/>
        <v>11</v>
      </c>
    </row>
    <row r="13" spans="1:8">
      <c r="A13" s="11">
        <v>4900000000047</v>
      </c>
      <c r="B13" t="s">
        <v>55</v>
      </c>
      <c r="C13" s="12">
        <v>104187</v>
      </c>
      <c r="D13" s="12">
        <v>826</v>
      </c>
      <c r="E13" s="12">
        <v>126.13438256658596</v>
      </c>
      <c r="F13">
        <f>VLOOKUP(A13,実習1商品マスタ!A10:D295,3,FALSE)</f>
        <v>3</v>
      </c>
      <c r="G13" t="str">
        <f>VLOOKUP(A13,実習1商品マスタ!A10:D295,4,FALSE)</f>
        <v>甘口</v>
      </c>
      <c r="H13">
        <f t="shared" si="0"/>
        <v>12</v>
      </c>
    </row>
    <row r="14" spans="1:8">
      <c r="A14" s="11">
        <v>4900000000156</v>
      </c>
      <c r="B14" t="s">
        <v>164</v>
      </c>
      <c r="C14" s="12">
        <v>91324</v>
      </c>
      <c r="D14" s="12">
        <v>397</v>
      </c>
      <c r="E14" s="12">
        <v>230.0352644836272</v>
      </c>
      <c r="F14">
        <f>VLOOKUP(A14,実習1商品マスタ!A36:D321,3,FALSE)</f>
        <v>2</v>
      </c>
      <c r="G14" t="str">
        <f>VLOOKUP(A14,実習1商品マスタ!A36:D321,4,FALSE)</f>
        <v>中辛</v>
      </c>
      <c r="H14">
        <f t="shared" si="0"/>
        <v>13</v>
      </c>
    </row>
    <row r="15" spans="1:8">
      <c r="A15" s="11">
        <v>4900000000130</v>
      </c>
      <c r="B15" t="s">
        <v>138</v>
      </c>
      <c r="C15" s="12">
        <v>86211</v>
      </c>
      <c r="D15" s="12">
        <v>495</v>
      </c>
      <c r="E15" s="12">
        <v>174.16363636363636</v>
      </c>
      <c r="F15">
        <f>VLOOKUP(A15,実習1商品マスタ!A27:D312,3,FALSE)</f>
        <v>1</v>
      </c>
      <c r="G15" t="str">
        <f>VLOOKUP(A15,実習1商品マスタ!A27:D312,4,FALSE)</f>
        <v>辛口</v>
      </c>
      <c r="H15">
        <f t="shared" si="0"/>
        <v>14</v>
      </c>
    </row>
    <row r="16" spans="1:8">
      <c r="A16" s="11">
        <v>4900000000149</v>
      </c>
      <c r="B16" t="s">
        <v>157</v>
      </c>
      <c r="C16" s="12">
        <v>85414.016204690837</v>
      </c>
      <c r="D16" s="12">
        <v>369</v>
      </c>
      <c r="E16" s="12">
        <f>+C16/D16</f>
        <v>231.47429865769874</v>
      </c>
      <c r="F16">
        <f>VLOOKUP(A16,実習1商品マスタ!A32:D317,3,FALSE)</f>
        <v>4</v>
      </c>
      <c r="G16" t="str">
        <f>VLOOKUP(A16,実習1商品マスタ!A32:D317,4,FALSE)</f>
        <v>ハヤシ</v>
      </c>
      <c r="H16">
        <f t="shared" si="0"/>
        <v>15</v>
      </c>
    </row>
    <row r="17" spans="1:8">
      <c r="A17" s="11">
        <v>4900000000185</v>
      </c>
      <c r="B17" t="s">
        <v>193</v>
      </c>
      <c r="C17" s="12">
        <v>78765</v>
      </c>
      <c r="D17" s="12">
        <v>314</v>
      </c>
      <c r="E17" s="12">
        <v>250.843949044586</v>
      </c>
      <c r="F17">
        <f>VLOOKUP(A17,実習1商品マスタ!A44:D329,3,FALSE)</f>
        <v>2</v>
      </c>
      <c r="G17" t="str">
        <f>VLOOKUP(A17,実習1商品マスタ!A44:D329,4,FALSE)</f>
        <v>中辛</v>
      </c>
      <c r="H17">
        <f t="shared" si="0"/>
        <v>16</v>
      </c>
    </row>
    <row r="18" spans="1:8">
      <c r="A18" s="11">
        <v>4900000000036</v>
      </c>
      <c r="B18" t="s">
        <v>43</v>
      </c>
      <c r="C18" s="12">
        <v>78610</v>
      </c>
      <c r="D18" s="12">
        <v>455</v>
      </c>
      <c r="E18" s="12">
        <v>172.76923076923077</v>
      </c>
      <c r="F18">
        <f>VLOOKUP(A18,実習1商品マスタ!A7:D292,3,FALSE)</f>
        <v>1</v>
      </c>
      <c r="G18" t="str">
        <f>VLOOKUP(A18,実習1商品マスタ!A7:D292,4,FALSE)</f>
        <v>辛口</v>
      </c>
      <c r="H18">
        <f t="shared" si="0"/>
        <v>17</v>
      </c>
    </row>
    <row r="19" spans="1:8">
      <c r="A19" s="11">
        <v>4900000000095</v>
      </c>
      <c r="B19" t="s">
        <v>103</v>
      </c>
      <c r="C19" s="12">
        <v>77986</v>
      </c>
      <c r="D19" s="12">
        <v>273</v>
      </c>
      <c r="E19" s="12">
        <v>285.66300366300368</v>
      </c>
      <c r="F19">
        <f>VLOOKUP(A19,実習1商品マスタ!A21:D306,3,FALSE)</f>
        <v>2</v>
      </c>
      <c r="G19" t="str">
        <f>VLOOKUP(A19,実習1商品マスタ!A21:D306,4,FALSE)</f>
        <v>中辛</v>
      </c>
      <c r="H19">
        <f t="shared" si="0"/>
        <v>18</v>
      </c>
    </row>
    <row r="20" spans="1:8">
      <c r="A20" s="11">
        <v>4900000000033</v>
      </c>
      <c r="B20" t="s">
        <v>40</v>
      </c>
      <c r="C20" s="12">
        <v>76809</v>
      </c>
      <c r="D20" s="12">
        <v>481</v>
      </c>
      <c r="E20" s="12">
        <v>159.68607068607068</v>
      </c>
      <c r="F20">
        <f>VLOOKUP(A20,実習1商品マスタ!A4:D289,3,FALSE)</f>
        <v>1</v>
      </c>
      <c r="G20" t="str">
        <f>VLOOKUP(A20,実習1商品マスタ!A4:D289,4,FALSE)</f>
        <v>辛口</v>
      </c>
      <c r="H20">
        <f t="shared" si="0"/>
        <v>19</v>
      </c>
    </row>
    <row r="21" spans="1:8">
      <c r="A21" s="11">
        <v>4900000000161</v>
      </c>
      <c r="B21" t="s">
        <v>169</v>
      </c>
      <c r="C21" s="12">
        <v>70923</v>
      </c>
      <c r="D21" s="12">
        <v>509</v>
      </c>
      <c r="E21" s="12">
        <v>139.33791748526522</v>
      </c>
      <c r="F21">
        <f>VLOOKUP(A21,実習1商品マスタ!A39:D324,3,FALSE)</f>
        <v>3</v>
      </c>
      <c r="G21" t="str">
        <f>VLOOKUP(A21,実習1商品マスタ!A39:D324,4,FALSE)</f>
        <v>甘口</v>
      </c>
      <c r="H21">
        <f t="shared" si="0"/>
        <v>20</v>
      </c>
    </row>
    <row r="22" spans="1:8">
      <c r="A22" s="11">
        <v>4900000000139</v>
      </c>
      <c r="B22" t="s">
        <v>147</v>
      </c>
      <c r="C22" s="12">
        <v>69097</v>
      </c>
      <c r="D22" s="12">
        <v>412</v>
      </c>
      <c r="E22" s="12">
        <v>167.71116504854368</v>
      </c>
      <c r="F22">
        <f>VLOOKUP(A22,実習1商品マスタ!A30:D315,3,FALSE)</f>
        <v>1</v>
      </c>
      <c r="G22" t="str">
        <f>VLOOKUP(A22,実習1商品マスタ!A30:D315,4,FALSE)</f>
        <v>辛口</v>
      </c>
      <c r="H22">
        <f t="shared" si="0"/>
        <v>21</v>
      </c>
    </row>
    <row r="23" spans="1:8">
      <c r="A23" s="11">
        <v>4900000000183</v>
      </c>
      <c r="B23" t="s">
        <v>191</v>
      </c>
      <c r="C23" s="12">
        <v>59936.159346126515</v>
      </c>
      <c r="D23" s="12">
        <v>351</v>
      </c>
      <c r="E23" s="12">
        <f>+C23/D23</f>
        <v>170.75828873540317</v>
      </c>
      <c r="F23">
        <f>VLOOKUP(A23,実習1商品マスタ!A42:D327,3,FALSE)</f>
        <v>4</v>
      </c>
      <c r="G23" t="str">
        <f>VLOOKUP(A23,実習1商品マスタ!A42:D327,4,FALSE)</f>
        <v>ハヤシ</v>
      </c>
      <c r="H23">
        <f t="shared" si="0"/>
        <v>22</v>
      </c>
    </row>
    <row r="24" spans="1:8">
      <c r="A24" s="11">
        <v>4900000000032</v>
      </c>
      <c r="B24" t="s">
        <v>39</v>
      </c>
      <c r="C24" s="12">
        <v>57948</v>
      </c>
      <c r="D24" s="12">
        <v>359</v>
      </c>
      <c r="E24" s="12">
        <v>161.41504178272982</v>
      </c>
      <c r="F24">
        <f>VLOOKUP(A24,実習1商品マスタ!A3:D288,3,FALSE)</f>
        <v>3</v>
      </c>
      <c r="G24" t="str">
        <f>VLOOKUP(A24,実習1商品マスタ!A3:D288,4,FALSE)</f>
        <v>甘口</v>
      </c>
      <c r="H24">
        <f t="shared" si="0"/>
        <v>23</v>
      </c>
    </row>
    <row r="25" spans="1:8">
      <c r="A25" s="11">
        <v>4900000000189</v>
      </c>
      <c r="B25" t="s">
        <v>197</v>
      </c>
      <c r="C25" s="12">
        <v>56313</v>
      </c>
      <c r="D25" s="12">
        <v>224</v>
      </c>
      <c r="E25" s="12">
        <v>251.39732142857142</v>
      </c>
      <c r="F25">
        <f>VLOOKUP(A25,実習1商品マスタ!A47:D332,3,FALSE)</f>
        <v>1</v>
      </c>
      <c r="G25" t="str">
        <f>VLOOKUP(A25,実習1商品マスタ!A47:D332,4,FALSE)</f>
        <v>辛口</v>
      </c>
      <c r="H25">
        <f t="shared" si="0"/>
        <v>24</v>
      </c>
    </row>
    <row r="26" spans="1:8">
      <c r="A26" s="11">
        <v>4900000000153</v>
      </c>
      <c r="B26" t="s">
        <v>161</v>
      </c>
      <c r="C26" s="12">
        <v>56000</v>
      </c>
      <c r="D26" s="12">
        <v>424</v>
      </c>
      <c r="E26" s="12">
        <v>132.0754716981132</v>
      </c>
      <c r="F26">
        <f>VLOOKUP(A26,実習1商品マスタ!A34:D319,3,FALSE)</f>
        <v>1</v>
      </c>
      <c r="G26" t="str">
        <f>VLOOKUP(A26,実習1商品マスタ!A34:D319,4,FALSE)</f>
        <v>辛口</v>
      </c>
      <c r="H26">
        <f t="shared" si="0"/>
        <v>25</v>
      </c>
    </row>
    <row r="27" spans="1:8">
      <c r="A27" s="11">
        <v>4900000000184</v>
      </c>
      <c r="B27" t="s">
        <v>192</v>
      </c>
      <c r="C27" s="12">
        <v>48637</v>
      </c>
      <c r="D27" s="12">
        <v>193</v>
      </c>
      <c r="E27" s="12">
        <v>252.00518134715026</v>
      </c>
      <c r="F27">
        <f>VLOOKUP(A27,実習1商品マスタ!A43:D328,3,FALSE)</f>
        <v>3</v>
      </c>
      <c r="G27" t="str">
        <f>VLOOKUP(A27,実習1商品マスタ!A43:D328,4,FALSE)</f>
        <v>甘口</v>
      </c>
      <c r="H27">
        <f t="shared" si="0"/>
        <v>26</v>
      </c>
    </row>
    <row r="28" spans="1:8">
      <c r="A28" s="11">
        <v>4900000000035</v>
      </c>
      <c r="B28" t="s">
        <v>42</v>
      </c>
      <c r="C28" s="12">
        <v>47089</v>
      </c>
      <c r="D28" s="12">
        <v>272</v>
      </c>
      <c r="E28" s="12">
        <v>173.12132352941177</v>
      </c>
      <c r="F28">
        <f>VLOOKUP(A28,実習1商品マスタ!A6:D291,3,FALSE)</f>
        <v>3</v>
      </c>
      <c r="G28" t="str">
        <f>VLOOKUP(A28,実習1商品マスタ!A6:D291,4,FALSE)</f>
        <v>甘口</v>
      </c>
      <c r="H28">
        <f t="shared" si="0"/>
        <v>27</v>
      </c>
    </row>
    <row r="29" spans="1:8">
      <c r="A29" s="11">
        <v>4900000000044</v>
      </c>
      <c r="B29" t="s">
        <v>51</v>
      </c>
      <c r="C29" s="12">
        <v>45367.880881307748</v>
      </c>
      <c r="D29" s="12">
        <v>260</v>
      </c>
      <c r="E29" s="12">
        <f>+C29/D29</f>
        <v>174.49184954349133</v>
      </c>
      <c r="F29">
        <f>VLOOKUP(A29,実習1商品マスタ!A9:D294,3,FALSE)</f>
        <v>4</v>
      </c>
      <c r="G29" t="str">
        <f>VLOOKUP(A29,実習1商品マスタ!A9:D294,4,FALSE)</f>
        <v>ハヤシ</v>
      </c>
      <c r="H29">
        <f t="shared" si="0"/>
        <v>28</v>
      </c>
    </row>
    <row r="30" spans="1:8">
      <c r="A30" s="11">
        <v>4900000000105</v>
      </c>
      <c r="B30" t="s">
        <v>113</v>
      </c>
      <c r="C30" s="12">
        <v>42782</v>
      </c>
      <c r="D30" s="12">
        <v>154</v>
      </c>
      <c r="E30" s="12">
        <v>277.80519480519479</v>
      </c>
      <c r="F30">
        <f>VLOOKUP(A30,実習1商品マスタ!A25:D310,3,FALSE)</f>
        <v>1</v>
      </c>
      <c r="G30" t="str">
        <f>VLOOKUP(A30,実習1商品マスタ!A25:D310,4,FALSE)</f>
        <v>辛口</v>
      </c>
      <c r="H30">
        <f t="shared" si="0"/>
        <v>29</v>
      </c>
    </row>
    <row r="31" spans="1:8">
      <c r="A31" s="11">
        <v>4900000000049</v>
      </c>
      <c r="B31" t="s">
        <v>57</v>
      </c>
      <c r="C31" s="12">
        <v>41977</v>
      </c>
      <c r="D31" s="12">
        <v>357</v>
      </c>
      <c r="E31" s="12">
        <v>117.58263305322129</v>
      </c>
      <c r="F31">
        <f>VLOOKUP(A31,実習1商品マスタ!A12:D297,3,FALSE)</f>
        <v>1</v>
      </c>
      <c r="G31" t="str">
        <f>VLOOKUP(A31,実習1商品マスタ!A12:D297,4,FALSE)</f>
        <v>辛口</v>
      </c>
      <c r="H31">
        <f t="shared" si="0"/>
        <v>30</v>
      </c>
    </row>
    <row r="32" spans="1:8">
      <c r="A32" s="11">
        <v>4900000000069</v>
      </c>
      <c r="B32" t="s">
        <v>77</v>
      </c>
      <c r="C32" s="12">
        <v>34516</v>
      </c>
      <c r="D32" s="12">
        <v>187</v>
      </c>
      <c r="E32" s="12">
        <v>184.57754010695186</v>
      </c>
      <c r="F32">
        <f>VLOOKUP(A32,実習1商品マスタ!A15:D300,3,FALSE)</f>
        <v>1</v>
      </c>
      <c r="G32" t="str">
        <f>VLOOKUP(A32,実習1商品マスタ!A15:D300,4,FALSE)</f>
        <v>辛口</v>
      </c>
      <c r="H32">
        <f t="shared" si="0"/>
        <v>31</v>
      </c>
    </row>
    <row r="33" spans="1:9">
      <c r="A33" s="11">
        <v>4900000000136</v>
      </c>
      <c r="B33" t="s">
        <v>144</v>
      </c>
      <c r="C33" s="12">
        <v>32270</v>
      </c>
      <c r="D33" s="12">
        <v>239</v>
      </c>
      <c r="E33" s="12">
        <v>135.02092050209205</v>
      </c>
      <c r="F33">
        <f>VLOOKUP(A33,実習1商品マスタ!A28:D313,3,FALSE)</f>
        <v>3</v>
      </c>
      <c r="G33" t="str">
        <f>VLOOKUP(A33,実習1商品マスタ!A28:D313,4,FALSE)</f>
        <v>甘口</v>
      </c>
      <c r="H33">
        <f t="shared" si="0"/>
        <v>32</v>
      </c>
    </row>
    <row r="34" spans="1:9">
      <c r="A34" s="11">
        <v>4900000000070</v>
      </c>
      <c r="B34" t="s">
        <v>78</v>
      </c>
      <c r="C34" s="12">
        <v>30819</v>
      </c>
      <c r="D34" s="12">
        <v>126</v>
      </c>
      <c r="E34" s="12">
        <v>244.5952380952381</v>
      </c>
      <c r="F34">
        <f>VLOOKUP(A34,実習1商品マスタ!A16:D301,3,FALSE)</f>
        <v>2</v>
      </c>
      <c r="G34" t="str">
        <f>VLOOKUP(A34,実習1商品マスタ!A16:D301,4,FALSE)</f>
        <v>中辛</v>
      </c>
      <c r="H34">
        <f t="shared" si="0"/>
        <v>33</v>
      </c>
    </row>
    <row r="35" spans="1:9">
      <c r="A35" s="11">
        <v>4900000000179</v>
      </c>
      <c r="B35" t="s">
        <v>187</v>
      </c>
      <c r="C35" s="12">
        <v>30682</v>
      </c>
      <c r="D35" s="12">
        <v>174</v>
      </c>
      <c r="E35" s="12">
        <v>176.33333333333334</v>
      </c>
      <c r="F35">
        <f>VLOOKUP(A35,実習1商品マスタ!A41:D326,3,FALSE)</f>
        <v>1</v>
      </c>
      <c r="G35" t="str">
        <f>VLOOKUP(A35,実習1商品マスタ!A41:D326,4,FALSE)</f>
        <v>辛口</v>
      </c>
      <c r="H35">
        <f t="shared" si="0"/>
        <v>34</v>
      </c>
    </row>
    <row r="36" spans="1:9">
      <c r="A36" s="11">
        <v>4900000000157</v>
      </c>
      <c r="B36" t="s">
        <v>165</v>
      </c>
      <c r="C36" s="12">
        <v>30562</v>
      </c>
      <c r="D36" s="12">
        <v>135</v>
      </c>
      <c r="E36" s="12">
        <v>226.38518518518518</v>
      </c>
      <c r="F36">
        <f>VLOOKUP(A36,実習1商品マスタ!A37:D322,3,FALSE)</f>
        <v>1</v>
      </c>
      <c r="G36" t="str">
        <f>VLOOKUP(A36,実習1商品マスタ!A37:D322,4,FALSE)</f>
        <v>辛口</v>
      </c>
      <c r="H36">
        <f t="shared" si="0"/>
        <v>35</v>
      </c>
    </row>
    <row r="37" spans="1:9">
      <c r="A37" s="11">
        <v>4900000000068</v>
      </c>
      <c r="B37" t="s">
        <v>76</v>
      </c>
      <c r="C37" s="12">
        <v>29968</v>
      </c>
      <c r="D37" s="12">
        <v>157</v>
      </c>
      <c r="E37" s="12">
        <v>190.87898089171975</v>
      </c>
      <c r="F37">
        <f>VLOOKUP(A37,実習1商品マスタ!A14:D299,3,FALSE)</f>
        <v>2</v>
      </c>
      <c r="G37" t="str">
        <f>VLOOKUP(A37,実習1商品マスタ!A14:D299,4,FALSE)</f>
        <v>中辛</v>
      </c>
      <c r="H37">
        <f t="shared" si="0"/>
        <v>36</v>
      </c>
    </row>
    <row r="38" spans="1:9">
      <c r="A38" s="11">
        <v>4900000000080</v>
      </c>
      <c r="B38" t="s">
        <v>88</v>
      </c>
      <c r="C38" s="12">
        <v>24326</v>
      </c>
      <c r="D38" s="12">
        <v>160</v>
      </c>
      <c r="E38" s="12">
        <v>152.03749999999999</v>
      </c>
      <c r="F38">
        <f>VLOOKUP(A38,実習1商品マスタ!A19:D304,3,FALSE)</f>
        <v>3</v>
      </c>
      <c r="G38" t="str">
        <f>VLOOKUP(A38,実習1商品マスタ!A19:D304,4,FALSE)</f>
        <v>甘口</v>
      </c>
      <c r="H38">
        <f t="shared" si="0"/>
        <v>37</v>
      </c>
    </row>
    <row r="39" spans="1:9">
      <c r="A39" s="11">
        <v>4900000000096</v>
      </c>
      <c r="B39" t="s">
        <v>104</v>
      </c>
      <c r="C39" s="12">
        <v>18993</v>
      </c>
      <c r="D39" s="12">
        <v>68</v>
      </c>
      <c r="E39" s="12">
        <v>279.30882352941177</v>
      </c>
      <c r="F39">
        <f>VLOOKUP(A39,実習1商品マスタ!A22:D307,3,FALSE)</f>
        <v>1</v>
      </c>
      <c r="G39" t="str">
        <f>VLOOKUP(A39,実習1商品マスタ!A22:D307,4,FALSE)</f>
        <v>辛口</v>
      </c>
      <c r="H39">
        <f t="shared" si="0"/>
        <v>38</v>
      </c>
    </row>
    <row r="40" spans="1:9">
      <c r="A40" s="11">
        <v>4900000000097</v>
      </c>
      <c r="B40" t="s">
        <v>105</v>
      </c>
      <c r="C40" s="12">
        <v>18426.543994314146</v>
      </c>
      <c r="D40" s="12">
        <v>59</v>
      </c>
      <c r="E40" s="12">
        <f>+C40/D40</f>
        <v>312.31430498837534</v>
      </c>
      <c r="F40">
        <f>VLOOKUP(A40,実習1商品マスタ!A23:D308,3,FALSE)</f>
        <v>4</v>
      </c>
      <c r="G40" t="str">
        <f>VLOOKUP(A40,実習1商品マスタ!A23:D308,4,FALSE)</f>
        <v>ハヤシ</v>
      </c>
      <c r="H40">
        <f t="shared" si="0"/>
        <v>39</v>
      </c>
    </row>
    <row r="41" spans="1:9">
      <c r="A41" s="11">
        <v>4900000000071</v>
      </c>
      <c r="B41" t="s">
        <v>79</v>
      </c>
      <c r="C41" s="12">
        <v>14761</v>
      </c>
      <c r="D41" s="12">
        <v>60</v>
      </c>
      <c r="E41" s="12">
        <v>246.01666666666668</v>
      </c>
      <c r="F41">
        <f>VLOOKUP(A41,実習1商品マスタ!A17:D302,3,FALSE)</f>
        <v>1</v>
      </c>
      <c r="G41" t="str">
        <f>VLOOKUP(A41,実習1商品マスタ!A17:D302,4,FALSE)</f>
        <v>辛口</v>
      </c>
      <c r="H41">
        <f t="shared" si="0"/>
        <v>40</v>
      </c>
      <c r="I41" s="13"/>
    </row>
    <row r="42" spans="1:9">
      <c r="A42" s="11">
        <v>4900000000237</v>
      </c>
      <c r="B42" t="s">
        <v>245</v>
      </c>
      <c r="C42" s="12">
        <v>14425</v>
      </c>
      <c r="D42" s="12">
        <v>24</v>
      </c>
      <c r="E42" s="12">
        <v>601.04166666666663</v>
      </c>
      <c r="F42">
        <f>VLOOKUP(A42,実習1商品マスタ!A49:D334,3,FALSE)</f>
        <v>2</v>
      </c>
      <c r="G42" t="str">
        <f>VLOOKUP(A42,実習1商品マスタ!A49:D334,4,FALSE)</f>
        <v>中辛</v>
      </c>
      <c r="H42">
        <f t="shared" si="0"/>
        <v>41</v>
      </c>
      <c r="I42" s="13"/>
    </row>
    <row r="43" spans="1:9">
      <c r="A43" s="11">
        <v>4900000000221</v>
      </c>
      <c r="B43" t="s">
        <v>229</v>
      </c>
      <c r="C43" s="12">
        <v>14155</v>
      </c>
      <c r="D43" s="12">
        <v>37</v>
      </c>
      <c r="E43" s="12">
        <v>382.56756756756755</v>
      </c>
      <c r="F43">
        <f>VLOOKUP(A43,実習1商品マスタ!A48:D333,3,FALSE)</f>
        <v>2</v>
      </c>
      <c r="G43" t="str">
        <f>VLOOKUP(A43,実習1商品マスタ!A48:D333,4,FALSE)</f>
        <v>中辛</v>
      </c>
      <c r="H43">
        <f t="shared" si="0"/>
        <v>42</v>
      </c>
      <c r="I43" s="13"/>
    </row>
    <row r="44" spans="1:9">
      <c r="A44" s="11">
        <v>4900000000041</v>
      </c>
      <c r="B44" t="s">
        <v>48</v>
      </c>
      <c r="C44" s="12">
        <v>12930</v>
      </c>
      <c r="D44" s="12">
        <v>44</v>
      </c>
      <c r="E44" s="12">
        <v>293.86363636363637</v>
      </c>
      <c r="F44">
        <f>VLOOKUP(A44,実習1商品マスタ!A8:D293,3,FALSE)</f>
        <v>2</v>
      </c>
      <c r="G44" t="str">
        <f>VLOOKUP(A44,実習1商品マスタ!A8:D293,4,FALSE)</f>
        <v>中辛</v>
      </c>
      <c r="H44">
        <f t="shared" si="0"/>
        <v>43</v>
      </c>
      <c r="I44" s="13"/>
    </row>
    <row r="45" spans="1:9">
      <c r="A45" s="11">
        <v>4900000000186</v>
      </c>
      <c r="B45" t="s">
        <v>194</v>
      </c>
      <c r="C45" s="12">
        <v>12769</v>
      </c>
      <c r="D45" s="12">
        <v>51</v>
      </c>
      <c r="E45" s="12">
        <v>250.37254901960785</v>
      </c>
      <c r="F45">
        <f>VLOOKUP(A45,実習1商品マスタ!A45:D330,3,FALSE)</f>
        <v>1</v>
      </c>
      <c r="G45" t="str">
        <f>VLOOKUP(A45,実習1商品マスタ!A45:D330,4,FALSE)</f>
        <v>辛口</v>
      </c>
      <c r="H45">
        <f t="shared" si="0"/>
        <v>44</v>
      </c>
      <c r="I45" s="13"/>
    </row>
    <row r="46" spans="1:9">
      <c r="A46" s="11">
        <v>4900000000103</v>
      </c>
      <c r="B46" t="s">
        <v>111</v>
      </c>
      <c r="C46" s="12">
        <v>3991.3091684434971</v>
      </c>
      <c r="D46" s="12">
        <v>12</v>
      </c>
      <c r="E46" s="12">
        <f>+C46/D46</f>
        <v>332.60909737029141</v>
      </c>
      <c r="F46">
        <f>VLOOKUP(A46,実習1商品マスタ!A24:D309,3,FALSE)</f>
        <v>4</v>
      </c>
      <c r="G46" t="str">
        <f>VLOOKUP(A46,実習1商品マスタ!A24:D309,4,FALSE)</f>
        <v>ハヤシ</v>
      </c>
      <c r="H46">
        <f t="shared" si="0"/>
        <v>45</v>
      </c>
      <c r="I46" s="13"/>
    </row>
    <row r="47" spans="1:9">
      <c r="A47" s="11">
        <v>4900000000159</v>
      </c>
      <c r="B47" t="s">
        <v>167</v>
      </c>
      <c r="C47" s="12">
        <v>2594.350959488273</v>
      </c>
      <c r="D47" s="12">
        <v>13</v>
      </c>
      <c r="E47" s="12">
        <f>+C47/D47</f>
        <v>199.56545842217486</v>
      </c>
      <c r="F47">
        <f>VLOOKUP(A47,実習1商品マスタ!A38:D323,3,FALSE)</f>
        <v>4</v>
      </c>
      <c r="G47" t="str">
        <f>VLOOKUP(A47,実習1商品マスタ!A38:D323,4,FALSE)</f>
        <v>ハヤシ</v>
      </c>
      <c r="H47">
        <f t="shared" si="0"/>
        <v>46</v>
      </c>
      <c r="I47" s="13"/>
    </row>
    <row r="48" spans="1:9">
      <c r="A48" s="11">
        <v>4900000000067</v>
      </c>
      <c r="B48" t="s">
        <v>75</v>
      </c>
      <c r="C48" s="12">
        <v>1929.1327647476901</v>
      </c>
      <c r="D48" s="12">
        <v>8</v>
      </c>
      <c r="E48" s="12">
        <f>+C48/D48</f>
        <v>241.14159559346126</v>
      </c>
      <c r="F48">
        <f>VLOOKUP(A48,実習1商品マスタ!A13:D298,3,FALSE)</f>
        <v>4</v>
      </c>
      <c r="G48" t="str">
        <f>VLOOKUP(A48,実習1商品マスタ!A13:D298,4,FALSE)</f>
        <v>ハヤシ</v>
      </c>
      <c r="H48">
        <f t="shared" si="0"/>
        <v>47</v>
      </c>
      <c r="I48" s="13"/>
    </row>
    <row r="49" spans="1:9">
      <c r="A49" s="11">
        <v>4900000000075</v>
      </c>
      <c r="B49" t="s">
        <v>83</v>
      </c>
      <c r="C49" s="12">
        <v>66.52181947405829</v>
      </c>
      <c r="D49" s="12">
        <v>1</v>
      </c>
      <c r="E49" s="12">
        <f>+C49/D49</f>
        <v>66.52181947405829</v>
      </c>
      <c r="F49">
        <f>VLOOKUP(A49,実習1商品マスタ!A18:D303,3,FALSE)</f>
        <v>4</v>
      </c>
      <c r="G49" t="str">
        <f>VLOOKUP(A49,実習1商品マスタ!A18:D303,4,FALSE)</f>
        <v>ハヤシ</v>
      </c>
      <c r="H49">
        <f t="shared" si="0"/>
        <v>48</v>
      </c>
      <c r="I49" s="13"/>
    </row>
  </sheetData>
  <autoFilter ref="A1:G49" xr:uid="{00000000-0001-0000-0100-000000000000}">
    <sortState xmlns:xlrd2="http://schemas.microsoft.com/office/spreadsheetml/2017/richdata2" ref="A2:G49">
      <sortCondition descending="1" ref="C1:C49"/>
    </sortState>
  </autoFilter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6"/>
  <sheetViews>
    <sheetView zoomScale="85" workbookViewId="0">
      <selection activeCell="N23" sqref="N23"/>
    </sheetView>
  </sheetViews>
  <sheetFormatPr baseColWidth="10" defaultColWidth="10" defaultRowHeight="14"/>
  <cols>
    <col min="1" max="1" width="15.6640625" style="11" bestFit="1" customWidth="1"/>
    <col min="2" max="2" width="22.6640625" bestFit="1" customWidth="1"/>
    <col min="3" max="5" width="9" style="12" bestFit="1" customWidth="1"/>
    <col min="6" max="7" width="9.5" bestFit="1" customWidth="1"/>
    <col min="8" max="9" width="10" customWidth="1"/>
    <col min="10" max="10" width="10.1640625" customWidth="1"/>
  </cols>
  <sheetData>
    <row r="1" spans="1:7" s="10" customFormat="1" ht="46" thickBot="1">
      <c r="A1" s="6" t="s">
        <v>301</v>
      </c>
      <c r="B1" s="6" t="s">
        <v>1</v>
      </c>
      <c r="C1" s="7" t="s">
        <v>296</v>
      </c>
      <c r="D1" s="8" t="s">
        <v>297</v>
      </c>
      <c r="E1" s="9" t="s">
        <v>298</v>
      </c>
      <c r="F1" s="7" t="s">
        <v>302</v>
      </c>
      <c r="G1" s="7" t="s">
        <v>300</v>
      </c>
    </row>
    <row r="2" spans="1:7" ht="15" thickTop="1">
      <c r="A2" s="11">
        <v>4900000000031</v>
      </c>
      <c r="B2" t="s">
        <v>38</v>
      </c>
      <c r="C2" s="12">
        <v>336935</v>
      </c>
      <c r="D2" s="12">
        <v>2119</v>
      </c>
      <c r="E2" s="12">
        <v>159.00660689004246</v>
      </c>
      <c r="F2">
        <f>VLOOKUP(A2,実習1商品マスタ!A2:D287,3,FALSE)</f>
        <v>2</v>
      </c>
      <c r="G2" t="str">
        <f>VLOOKUP(A2,実習1商品マスタ!A2:D287,4,FALSE)</f>
        <v>中辛</v>
      </c>
    </row>
    <row r="3" spans="1:7">
      <c r="A3" s="11">
        <v>4900000000032</v>
      </c>
      <c r="B3" t="s">
        <v>39</v>
      </c>
      <c r="C3" s="12">
        <v>82848</v>
      </c>
      <c r="D3" s="12">
        <v>527</v>
      </c>
      <c r="E3" s="12">
        <v>157.2068311195446</v>
      </c>
      <c r="F3">
        <f>VLOOKUP(A3,実習1商品マスタ!A3:D288,3,FALSE)</f>
        <v>3</v>
      </c>
      <c r="G3" t="str">
        <f>VLOOKUP(A3,実習1商品マスタ!A3:D288,4,FALSE)</f>
        <v>甘口</v>
      </c>
    </row>
    <row r="4" spans="1:7">
      <c r="A4" s="11">
        <v>4900000000033</v>
      </c>
      <c r="B4" t="s">
        <v>40</v>
      </c>
      <c r="C4" s="12">
        <v>149605</v>
      </c>
      <c r="D4" s="12">
        <v>948</v>
      </c>
      <c r="E4" s="12">
        <v>157.81118143459915</v>
      </c>
      <c r="F4">
        <f>VLOOKUP(A4,実習1商品マスタ!A4:D289,3,FALSE)</f>
        <v>1</v>
      </c>
      <c r="G4" t="str">
        <f>VLOOKUP(A4,実習1商品マスタ!A4:D289,4,FALSE)</f>
        <v>辛口</v>
      </c>
    </row>
    <row r="5" spans="1:7">
      <c r="A5" s="11">
        <v>4900000000034</v>
      </c>
      <c r="B5" t="s">
        <v>41</v>
      </c>
      <c r="C5" s="12">
        <v>184178</v>
      </c>
      <c r="D5" s="12">
        <v>1044</v>
      </c>
      <c r="E5" s="12">
        <v>176.41570881226053</v>
      </c>
      <c r="F5">
        <f>VLOOKUP(A5,実習1商品マスタ!A5:D290,3,FALSE)</f>
        <v>2</v>
      </c>
      <c r="G5" t="str">
        <f>VLOOKUP(A5,実習1商品マスタ!A5:D290,4,FALSE)</f>
        <v>中辛</v>
      </c>
    </row>
    <row r="6" spans="1:7">
      <c r="A6" s="11">
        <v>4900000000035</v>
      </c>
      <c r="B6" t="s">
        <v>42</v>
      </c>
      <c r="C6" s="12">
        <v>57019</v>
      </c>
      <c r="D6" s="12">
        <v>320</v>
      </c>
      <c r="E6" s="12">
        <v>178.18437499999999</v>
      </c>
      <c r="F6">
        <f>VLOOKUP(A6,実習1商品マスタ!A6:D291,3,FALSE)</f>
        <v>3</v>
      </c>
      <c r="G6" t="str">
        <f>VLOOKUP(A6,実習1商品マスタ!A6:D291,4,FALSE)</f>
        <v>甘口</v>
      </c>
    </row>
    <row r="7" spans="1:7">
      <c r="A7" s="11">
        <v>4900000000036</v>
      </c>
      <c r="B7" t="s">
        <v>43</v>
      </c>
      <c r="C7" s="12">
        <v>93550</v>
      </c>
      <c r="D7" s="12">
        <v>524</v>
      </c>
      <c r="E7" s="12">
        <v>178.53053435114504</v>
      </c>
      <c r="F7">
        <f>VLOOKUP(A7,実習1商品マスタ!A7:D292,3,FALSE)</f>
        <v>1</v>
      </c>
      <c r="G7" t="str">
        <f>VLOOKUP(A7,実習1商品マスタ!A7:D292,4,FALSE)</f>
        <v>辛口</v>
      </c>
    </row>
    <row r="8" spans="1:7">
      <c r="A8" s="11">
        <v>4900000000037</v>
      </c>
      <c r="B8" t="s">
        <v>44</v>
      </c>
      <c r="C8" s="12">
        <v>13163</v>
      </c>
      <c r="D8" s="12">
        <v>85</v>
      </c>
      <c r="E8" s="12">
        <v>154.85882352941175</v>
      </c>
      <c r="F8">
        <f>VLOOKUP(A8,実習1商品マスタ!A8:D293,3,FALSE)</f>
        <v>2</v>
      </c>
      <c r="G8" t="str">
        <f>VLOOKUP(A8,実習1商品マスタ!A8:D293,4,FALSE)</f>
        <v>中辛</v>
      </c>
    </row>
    <row r="9" spans="1:7">
      <c r="A9" s="11">
        <v>4900000000044</v>
      </c>
      <c r="B9" t="s">
        <v>51</v>
      </c>
      <c r="C9" s="12">
        <v>58502.281117349034</v>
      </c>
      <c r="D9" s="12">
        <v>337</v>
      </c>
      <c r="E9" s="12">
        <f>+C9/D9</f>
        <v>173.59727334524936</v>
      </c>
      <c r="F9">
        <f>VLOOKUP(A9,実習1商品マスタ!A9:D294,3,FALSE)</f>
        <v>4</v>
      </c>
      <c r="G9" t="str">
        <f>VLOOKUP(A9,実習1商品マスタ!A9:D294,4,FALSE)</f>
        <v>ハヤシ</v>
      </c>
    </row>
    <row r="10" spans="1:7">
      <c r="A10" s="11">
        <v>4900000000047</v>
      </c>
      <c r="B10" t="s">
        <v>55</v>
      </c>
      <c r="C10" s="12">
        <v>120459</v>
      </c>
      <c r="D10" s="12">
        <v>915</v>
      </c>
      <c r="E10" s="12">
        <v>131.64918032786886</v>
      </c>
      <c r="F10">
        <f>VLOOKUP(A10,実習1商品マスタ!A10:D295,3,FALSE)</f>
        <v>3</v>
      </c>
      <c r="G10" t="str">
        <f>VLOOKUP(A10,実習1商品マスタ!A10:D295,4,FALSE)</f>
        <v>甘口</v>
      </c>
    </row>
    <row r="11" spans="1:7">
      <c r="A11" s="11">
        <v>4900000000048</v>
      </c>
      <c r="B11" t="s">
        <v>56</v>
      </c>
      <c r="C11" s="12">
        <v>299841</v>
      </c>
      <c r="D11" s="12">
        <v>2373</v>
      </c>
      <c r="E11" s="12">
        <v>126.35524652338812</v>
      </c>
      <c r="F11">
        <f>VLOOKUP(A11,実習1商品マスタ!A11:D296,3,FALSE)</f>
        <v>2</v>
      </c>
      <c r="G11" t="str">
        <f>VLOOKUP(A11,実習1商品マスタ!A11:D296,4,FALSE)</f>
        <v>中辛</v>
      </c>
    </row>
    <row r="12" spans="1:7">
      <c r="A12" s="11">
        <v>4900000000049</v>
      </c>
      <c r="B12" t="s">
        <v>57</v>
      </c>
      <c r="C12" s="12">
        <v>123266</v>
      </c>
      <c r="D12" s="12">
        <v>982</v>
      </c>
      <c r="E12" s="12">
        <v>125.5254582484725</v>
      </c>
      <c r="F12">
        <f>VLOOKUP(A12,実習1商品マスタ!A12:D297,3,FALSE)</f>
        <v>1</v>
      </c>
      <c r="G12" t="str">
        <f>VLOOKUP(A12,実習1商品マスタ!A12:D297,4,FALSE)</f>
        <v>辛口</v>
      </c>
    </row>
    <row r="13" spans="1:7">
      <c r="A13" s="11">
        <v>4900000000064</v>
      </c>
      <c r="B13" t="s">
        <v>72</v>
      </c>
      <c r="C13" s="12">
        <v>14550</v>
      </c>
      <c r="D13" s="12">
        <v>86</v>
      </c>
      <c r="E13" s="12">
        <v>169.18604651162789</v>
      </c>
      <c r="F13">
        <f>VLOOKUP(A13,実習1商品マスタ!A13:D298,3,FALSE)</f>
        <v>1</v>
      </c>
      <c r="G13" t="str">
        <f>VLOOKUP(A13,実習1商品マスタ!A13:D298,4,FALSE)</f>
        <v>辛口</v>
      </c>
    </row>
    <row r="14" spans="1:7">
      <c r="A14" s="11">
        <v>4900000000067</v>
      </c>
      <c r="B14" t="s">
        <v>75</v>
      </c>
      <c r="C14" s="12">
        <v>38374.486649322207</v>
      </c>
      <c r="D14" s="12">
        <v>183</v>
      </c>
      <c r="E14" s="12">
        <f>+C14/D14</f>
        <v>209.69664835695195</v>
      </c>
      <c r="F14">
        <f>VLOOKUP(A14,実習1商品マスタ!A14:D299,3,FALSE)</f>
        <v>4</v>
      </c>
      <c r="G14" t="str">
        <f>VLOOKUP(A14,実習1商品マスタ!A14:D299,4,FALSE)</f>
        <v>ハヤシ</v>
      </c>
    </row>
    <row r="15" spans="1:7">
      <c r="A15" s="11">
        <v>4900000000068</v>
      </c>
      <c r="B15" t="s">
        <v>76</v>
      </c>
      <c r="C15" s="12">
        <v>31047</v>
      </c>
      <c r="D15" s="12">
        <v>161</v>
      </c>
      <c r="E15" s="12">
        <v>192.8385093167702</v>
      </c>
      <c r="F15">
        <f>VLOOKUP(A15,実習1商品マスタ!A15:D300,3,FALSE)</f>
        <v>2</v>
      </c>
      <c r="G15" t="str">
        <f>VLOOKUP(A15,実習1商品マスタ!A15:D300,4,FALSE)</f>
        <v>中辛</v>
      </c>
    </row>
    <row r="16" spans="1:7">
      <c r="A16" s="11">
        <v>4900000000069</v>
      </c>
      <c r="B16" t="s">
        <v>77</v>
      </c>
      <c r="C16" s="12">
        <v>11127</v>
      </c>
      <c r="D16" s="12">
        <v>57</v>
      </c>
      <c r="E16" s="12">
        <v>195.21052631578948</v>
      </c>
      <c r="F16">
        <f>VLOOKUP(A16,実習1商品マスタ!A16:D301,3,FALSE)</f>
        <v>1</v>
      </c>
      <c r="G16" t="str">
        <f>VLOOKUP(A16,実習1商品マスタ!A16:D301,4,FALSE)</f>
        <v>辛口</v>
      </c>
    </row>
    <row r="17" spans="1:7">
      <c r="A17" s="11">
        <v>4900000000075</v>
      </c>
      <c r="B17" t="s">
        <v>83</v>
      </c>
      <c r="C17" s="12">
        <v>11098.503491715734</v>
      </c>
      <c r="D17" s="12">
        <v>41</v>
      </c>
      <c r="E17" s="12">
        <f>+C17/D17</f>
        <v>270.69520711501787</v>
      </c>
      <c r="F17">
        <f>VLOOKUP(A17,実習1商品マスタ!A17:D302,3,FALSE)</f>
        <v>4</v>
      </c>
      <c r="G17" t="str">
        <f>VLOOKUP(A17,実習1商品マスタ!A17:D302,4,FALSE)</f>
        <v>ハヤシ</v>
      </c>
    </row>
    <row r="18" spans="1:7">
      <c r="A18" s="11">
        <v>4900000000081</v>
      </c>
      <c r="B18" t="s">
        <v>89</v>
      </c>
      <c r="C18" s="12">
        <v>53987</v>
      </c>
      <c r="D18" s="12">
        <v>349</v>
      </c>
      <c r="E18" s="12">
        <v>154.69054441260744</v>
      </c>
      <c r="F18">
        <f>VLOOKUP(A18,実習1商品マスタ!A18:D303,3,FALSE)</f>
        <v>2</v>
      </c>
      <c r="G18" t="str">
        <f>VLOOKUP(A18,実習1商品マスタ!A18:D303,4,FALSE)</f>
        <v>中辛</v>
      </c>
    </row>
    <row r="19" spans="1:7">
      <c r="A19" s="11">
        <v>4900000000090</v>
      </c>
      <c r="B19" t="s">
        <v>98</v>
      </c>
      <c r="C19" s="12">
        <v>12540.681911543201</v>
      </c>
      <c r="D19" s="12">
        <v>65</v>
      </c>
      <c r="E19" s="12">
        <f>+C19/D19</f>
        <v>192.9335678698954</v>
      </c>
      <c r="F19">
        <f>VLOOKUP(A19,実習1商品マスタ!A19:D304,3,FALSE)</f>
        <v>4</v>
      </c>
      <c r="G19" t="str">
        <f>VLOOKUP(A19,実習1商品マスタ!A19:D304,4,FALSE)</f>
        <v>ハヤシ</v>
      </c>
    </row>
    <row r="20" spans="1:7">
      <c r="A20" s="11">
        <v>4900000000095</v>
      </c>
      <c r="B20" t="s">
        <v>103</v>
      </c>
      <c r="C20" s="12">
        <v>93015</v>
      </c>
      <c r="D20" s="12">
        <v>297</v>
      </c>
      <c r="E20" s="12">
        <v>313.18181818181819</v>
      </c>
      <c r="F20">
        <f>VLOOKUP(A20,実習1商品マスタ!A20:D305,3,FALSE)</f>
        <v>2</v>
      </c>
      <c r="G20" t="str">
        <f>VLOOKUP(A20,実習1商品マスタ!A20:D305,4,FALSE)</f>
        <v>中辛</v>
      </c>
    </row>
    <row r="21" spans="1:7">
      <c r="A21" s="11">
        <v>4900000000096</v>
      </c>
      <c r="B21" t="s">
        <v>104</v>
      </c>
      <c r="C21" s="12">
        <v>42584</v>
      </c>
      <c r="D21" s="12">
        <v>135</v>
      </c>
      <c r="E21" s="12">
        <v>315.43703703703704</v>
      </c>
      <c r="F21">
        <f>VLOOKUP(A21,実習1商品マスタ!A21:D306,3,FALSE)</f>
        <v>1</v>
      </c>
      <c r="G21" t="str">
        <f>VLOOKUP(A21,実習1商品マスタ!A21:D306,4,FALSE)</f>
        <v>辛口</v>
      </c>
    </row>
    <row r="22" spans="1:7">
      <c r="A22" s="11">
        <v>4900000000103</v>
      </c>
      <c r="B22" t="s">
        <v>111</v>
      </c>
      <c r="C22" s="12">
        <v>13669.343283582091</v>
      </c>
      <c r="D22" s="12">
        <v>47</v>
      </c>
      <c r="E22" s="12">
        <f>+C22/D22</f>
        <v>290.83709114004449</v>
      </c>
      <c r="F22">
        <f>VLOOKUP(A22,実習1商品マスタ!A22:D307,3,FALSE)</f>
        <v>4</v>
      </c>
      <c r="G22" t="str">
        <f>VLOOKUP(A22,実習1商品マスタ!A22:D307,4,FALSE)</f>
        <v>ハヤシ</v>
      </c>
    </row>
    <row r="23" spans="1:7">
      <c r="A23" s="11">
        <v>4900000000105</v>
      </c>
      <c r="B23" t="s">
        <v>113</v>
      </c>
      <c r="C23" s="12">
        <v>37635</v>
      </c>
      <c r="D23" s="12">
        <v>136</v>
      </c>
      <c r="E23" s="12">
        <v>276.72794117647061</v>
      </c>
      <c r="F23">
        <f>VLOOKUP(A23,実習1商品マスタ!A23:D308,3,FALSE)</f>
        <v>1</v>
      </c>
      <c r="G23" t="str">
        <f>VLOOKUP(A23,実習1商品マスタ!A23:D308,4,FALSE)</f>
        <v>辛口</v>
      </c>
    </row>
    <row r="24" spans="1:7">
      <c r="A24" s="11">
        <v>4900000000128</v>
      </c>
      <c r="B24" t="s">
        <v>136</v>
      </c>
      <c r="C24" s="12">
        <v>209448</v>
      </c>
      <c r="D24" s="12">
        <v>1147</v>
      </c>
      <c r="E24" s="12">
        <v>182.6050566695728</v>
      </c>
      <c r="F24">
        <f>VLOOKUP(A24,実習1商品マスタ!A24:D309,3,FALSE)</f>
        <v>2</v>
      </c>
      <c r="G24" t="str">
        <f>VLOOKUP(A24,実習1商品マスタ!A24:D309,4,FALSE)</f>
        <v>中辛</v>
      </c>
    </row>
    <row r="25" spans="1:7">
      <c r="A25" s="11">
        <v>4900000000130</v>
      </c>
      <c r="B25" t="s">
        <v>138</v>
      </c>
      <c r="C25" s="12">
        <v>108677</v>
      </c>
      <c r="D25" s="12">
        <v>595</v>
      </c>
      <c r="E25" s="12">
        <v>182.65042016806723</v>
      </c>
      <c r="F25">
        <f>VLOOKUP(A25,実習1商品マスタ!A25:D310,3,FALSE)</f>
        <v>1</v>
      </c>
      <c r="G25" t="str">
        <f>VLOOKUP(A25,実習1商品マスタ!A25:D310,4,FALSE)</f>
        <v>辛口</v>
      </c>
    </row>
    <row r="26" spans="1:7">
      <c r="A26" s="11">
        <v>4900000000136</v>
      </c>
      <c r="B26" t="s">
        <v>144</v>
      </c>
      <c r="C26" s="12">
        <v>51828</v>
      </c>
      <c r="D26" s="12">
        <v>385</v>
      </c>
      <c r="E26" s="12">
        <v>134.61818181818182</v>
      </c>
      <c r="F26">
        <f>VLOOKUP(A26,実習1商品マスタ!A26:D311,3,FALSE)</f>
        <v>3</v>
      </c>
      <c r="G26" t="str">
        <f>VLOOKUP(A26,実習1商品マスタ!A26:D311,4,FALSE)</f>
        <v>甘口</v>
      </c>
    </row>
    <row r="27" spans="1:7">
      <c r="A27" s="11">
        <v>4900000000138</v>
      </c>
      <c r="B27" t="s">
        <v>146</v>
      </c>
      <c r="C27" s="12">
        <v>457923</v>
      </c>
      <c r="D27" s="12">
        <v>2748</v>
      </c>
      <c r="E27" s="12">
        <v>166.6386462882096</v>
      </c>
      <c r="F27">
        <f>VLOOKUP(A27,実習1商品マスタ!A27:D312,3,FALSE)</f>
        <v>3</v>
      </c>
      <c r="G27" t="str">
        <f>VLOOKUP(A27,実習1商品マスタ!A27:D312,4,FALSE)</f>
        <v>甘口</v>
      </c>
    </row>
    <row r="28" spans="1:7">
      <c r="A28" s="11">
        <v>4900000000139</v>
      </c>
      <c r="B28" t="s">
        <v>147</v>
      </c>
      <c r="C28" s="12">
        <v>88061</v>
      </c>
      <c r="D28" s="12">
        <v>523</v>
      </c>
      <c r="E28" s="12">
        <v>168.37667304015295</v>
      </c>
      <c r="F28">
        <f>VLOOKUP(A28,実習1商品マスタ!A28:D313,3,FALSE)</f>
        <v>1</v>
      </c>
      <c r="G28" t="str">
        <f>VLOOKUP(A28,実習1商品マスタ!A28:D313,4,FALSE)</f>
        <v>辛口</v>
      </c>
    </row>
    <row r="29" spans="1:7">
      <c r="A29" s="11">
        <v>4900000000147</v>
      </c>
      <c r="B29" t="s">
        <v>155</v>
      </c>
      <c r="C29" s="12">
        <v>294766</v>
      </c>
      <c r="D29" s="12">
        <v>1818</v>
      </c>
      <c r="E29" s="12">
        <v>162.13751375137514</v>
      </c>
      <c r="F29">
        <f>VLOOKUP(A29,実習1商品マスタ!A29:D314,3,FALSE)</f>
        <v>2</v>
      </c>
      <c r="G29" t="str">
        <f>VLOOKUP(A29,実習1商品マスタ!A29:D314,4,FALSE)</f>
        <v>中辛</v>
      </c>
    </row>
    <row r="30" spans="1:7">
      <c r="A30" s="11">
        <v>4900000000149</v>
      </c>
      <c r="B30" t="s">
        <v>157</v>
      </c>
      <c r="C30" s="12">
        <v>71544.590305353966</v>
      </c>
      <c r="D30" s="12">
        <v>315</v>
      </c>
      <c r="E30" s="12">
        <f>+C30/D30</f>
        <v>227.1256835090602</v>
      </c>
      <c r="F30">
        <f>VLOOKUP(A30,実習1商品マスタ!A30:D315,3,FALSE)</f>
        <v>4</v>
      </c>
      <c r="G30" t="str">
        <f>VLOOKUP(A30,実習1商品マスタ!A30:D315,4,FALSE)</f>
        <v>ハヤシ</v>
      </c>
    </row>
    <row r="31" spans="1:7">
      <c r="A31" s="11">
        <v>4900000000150</v>
      </c>
      <c r="B31" t="s">
        <v>158</v>
      </c>
      <c r="C31" s="12">
        <v>22998</v>
      </c>
      <c r="D31" s="12">
        <v>204</v>
      </c>
      <c r="E31" s="12">
        <v>112.73529411764706</v>
      </c>
      <c r="F31">
        <f>VLOOKUP(A31,実習1商品マスタ!A31:D316,3,FALSE)</f>
        <v>2</v>
      </c>
      <c r="G31" t="str">
        <f>VLOOKUP(A31,実習1商品マスタ!A31:D316,4,FALSE)</f>
        <v>中辛</v>
      </c>
    </row>
    <row r="32" spans="1:7">
      <c r="A32" s="11">
        <v>4900000000151</v>
      </c>
      <c r="B32" t="s">
        <v>159</v>
      </c>
      <c r="C32" s="12">
        <v>287978</v>
      </c>
      <c r="D32" s="12">
        <v>2456</v>
      </c>
      <c r="E32" s="12">
        <v>117.25488599348535</v>
      </c>
      <c r="F32">
        <f>VLOOKUP(A32,実習1商品マスタ!A32:D317,3,FALSE)</f>
        <v>2</v>
      </c>
      <c r="G32" t="str">
        <f>VLOOKUP(A32,実習1商品マスタ!A32:D317,4,FALSE)</f>
        <v>中辛</v>
      </c>
    </row>
    <row r="33" spans="1:9">
      <c r="A33" s="11">
        <v>4900000000153</v>
      </c>
      <c r="B33" t="s">
        <v>161</v>
      </c>
      <c r="C33" s="12">
        <v>106958</v>
      </c>
      <c r="D33" s="12">
        <v>995</v>
      </c>
      <c r="E33" s="12">
        <v>107.49547738693467</v>
      </c>
      <c r="F33">
        <f>VLOOKUP(A33,実習1商品マスタ!A33:D318,3,FALSE)</f>
        <v>1</v>
      </c>
      <c r="G33" t="str">
        <f>VLOOKUP(A33,実習1商品マスタ!A33:D318,4,FALSE)</f>
        <v>辛口</v>
      </c>
    </row>
    <row r="34" spans="1:9">
      <c r="A34" s="11">
        <v>4900000000154</v>
      </c>
      <c r="B34" t="s">
        <v>162</v>
      </c>
      <c r="C34" s="12">
        <v>202594.71628098044</v>
      </c>
      <c r="D34" s="12">
        <v>1036</v>
      </c>
      <c r="E34" s="12">
        <f>+C34/D34</f>
        <v>195.55474544496181</v>
      </c>
      <c r="F34">
        <f>VLOOKUP(A34,実習1商品マスタ!A34:D319,3,FALSE)</f>
        <v>4</v>
      </c>
      <c r="G34" t="str">
        <f>VLOOKUP(A34,実習1商品マスタ!A34:D319,4,FALSE)</f>
        <v>ハヤシ</v>
      </c>
    </row>
    <row r="35" spans="1:9">
      <c r="A35" s="11">
        <v>4900000000156</v>
      </c>
      <c r="B35" t="s">
        <v>164</v>
      </c>
      <c r="C35" s="12">
        <v>92953</v>
      </c>
      <c r="D35" s="12">
        <v>385</v>
      </c>
      <c r="E35" s="12">
        <v>241.43636363636364</v>
      </c>
      <c r="F35">
        <f>VLOOKUP(A35,実習1商品マスタ!A35:D320,3,FALSE)</f>
        <v>2</v>
      </c>
      <c r="G35" t="str">
        <f>VLOOKUP(A35,実習1商品マスタ!A35:D320,4,FALSE)</f>
        <v>中辛</v>
      </c>
    </row>
    <row r="36" spans="1:9">
      <c r="A36" s="11">
        <v>4900000000161</v>
      </c>
      <c r="B36" t="s">
        <v>169</v>
      </c>
      <c r="C36" s="12">
        <v>175346</v>
      </c>
      <c r="D36" s="12">
        <v>1465</v>
      </c>
      <c r="E36" s="12">
        <v>119.6901023890785</v>
      </c>
      <c r="F36">
        <f>VLOOKUP(A36,実習1商品マスタ!A36:D321,3,FALSE)</f>
        <v>3</v>
      </c>
      <c r="G36" t="str">
        <f>VLOOKUP(A36,実習1商品マスタ!A36:D321,4,FALSE)</f>
        <v>甘口</v>
      </c>
    </row>
    <row r="37" spans="1:9">
      <c r="A37" s="11">
        <v>4900000000172</v>
      </c>
      <c r="B37" t="s">
        <v>180</v>
      </c>
      <c r="C37" s="12">
        <v>29743</v>
      </c>
      <c r="D37" s="12">
        <v>167</v>
      </c>
      <c r="E37" s="12">
        <v>178.10179640718562</v>
      </c>
      <c r="F37">
        <f>VLOOKUP(A37,実習1商品マスタ!A37:D322,3,FALSE)</f>
        <v>2</v>
      </c>
      <c r="G37" t="str">
        <f>VLOOKUP(A37,実習1商品マスタ!A37:D322,4,FALSE)</f>
        <v>中辛</v>
      </c>
    </row>
    <row r="38" spans="1:9">
      <c r="A38" s="11">
        <v>4900000000173</v>
      </c>
      <c r="B38" t="s">
        <v>181</v>
      </c>
      <c r="C38" s="12">
        <v>8644</v>
      </c>
      <c r="D38" s="12">
        <v>49</v>
      </c>
      <c r="E38" s="12">
        <v>176.40816326530611</v>
      </c>
      <c r="F38">
        <f>VLOOKUP(A38,実習1商品マスタ!A38:D323,3,FALSE)</f>
        <v>1</v>
      </c>
      <c r="G38" t="str">
        <f>VLOOKUP(A38,実習1商品マスタ!A38:D323,4,FALSE)</f>
        <v>辛口</v>
      </c>
    </row>
    <row r="39" spans="1:9">
      <c r="A39" s="11">
        <v>4900000000176</v>
      </c>
      <c r="B39" t="s">
        <v>184</v>
      </c>
      <c r="C39" s="12">
        <v>11974</v>
      </c>
      <c r="D39" s="12">
        <v>66</v>
      </c>
      <c r="E39" s="12">
        <v>181.42424242424244</v>
      </c>
      <c r="F39">
        <f>VLOOKUP(A39,実習1商品マスタ!A39:D324,3,FALSE)</f>
        <v>2</v>
      </c>
      <c r="G39" t="str">
        <f>VLOOKUP(A39,実習1商品マスタ!A39:D324,4,FALSE)</f>
        <v>中辛</v>
      </c>
    </row>
    <row r="40" spans="1:9">
      <c r="A40" s="11">
        <v>4900000000178</v>
      </c>
      <c r="B40" t="s">
        <v>186</v>
      </c>
      <c r="C40" s="12">
        <v>199987</v>
      </c>
      <c r="D40" s="12">
        <v>1108</v>
      </c>
      <c r="E40" s="12">
        <v>180.49368231046932</v>
      </c>
      <c r="F40">
        <f>VLOOKUP(A40,実習1商品マスタ!A40:D325,3,FALSE)</f>
        <v>2</v>
      </c>
      <c r="G40" t="str">
        <f>VLOOKUP(A40,実習1商品マスタ!A40:D325,4,FALSE)</f>
        <v>中辛</v>
      </c>
      <c r="I40" s="13"/>
    </row>
    <row r="41" spans="1:9">
      <c r="A41" s="11">
        <v>4900000000179</v>
      </c>
      <c r="B41" t="s">
        <v>187</v>
      </c>
      <c r="C41" s="12">
        <v>49873</v>
      </c>
      <c r="D41" s="12">
        <v>272</v>
      </c>
      <c r="E41" s="12">
        <v>183.35661764705881</v>
      </c>
      <c r="F41">
        <f>VLOOKUP(A41,実習1商品マスタ!A41:D326,3,FALSE)</f>
        <v>1</v>
      </c>
      <c r="G41" t="str">
        <f>VLOOKUP(A41,実習1商品マスタ!A41:D326,4,FALSE)</f>
        <v>辛口</v>
      </c>
      <c r="I41" s="13"/>
    </row>
    <row r="42" spans="1:9">
      <c r="A42" s="11">
        <v>4900000000181</v>
      </c>
      <c r="B42" t="s">
        <v>189</v>
      </c>
      <c r="C42" s="12">
        <v>10846</v>
      </c>
      <c r="D42" s="12">
        <v>40</v>
      </c>
      <c r="E42" s="12">
        <v>271.14999999999998</v>
      </c>
      <c r="F42">
        <f>VLOOKUP(A42,実習1商品マスタ!A42:D327,3,FALSE)</f>
        <v>1</v>
      </c>
      <c r="G42" t="str">
        <f>VLOOKUP(A42,実習1商品マスタ!A42:D327,4,FALSE)</f>
        <v>辛口</v>
      </c>
      <c r="I42" s="13"/>
    </row>
    <row r="43" spans="1:9">
      <c r="A43" s="11">
        <v>4900000000182</v>
      </c>
      <c r="B43" t="s">
        <v>190</v>
      </c>
      <c r="C43" s="12">
        <v>11245</v>
      </c>
      <c r="D43" s="12">
        <v>40</v>
      </c>
      <c r="E43" s="12">
        <v>281.125</v>
      </c>
      <c r="F43">
        <f>VLOOKUP(A43,実習1商品マスタ!A43:D328,3,FALSE)</f>
        <v>1</v>
      </c>
      <c r="G43" t="str">
        <f>VLOOKUP(A43,実習1商品マスタ!A43:D328,4,FALSE)</f>
        <v>辛口</v>
      </c>
      <c r="I43" s="13"/>
    </row>
    <row r="44" spans="1:9">
      <c r="A44" s="11">
        <v>4900000000199</v>
      </c>
      <c r="B44" t="s">
        <v>207</v>
      </c>
      <c r="C44" s="12">
        <v>4774</v>
      </c>
      <c r="D44" s="12">
        <v>22</v>
      </c>
      <c r="E44" s="12">
        <v>217</v>
      </c>
      <c r="F44">
        <f>VLOOKUP(A44,実習1商品マスタ!A44:D329,3,FALSE)</f>
        <v>2</v>
      </c>
      <c r="G44" t="str">
        <f>VLOOKUP(A44,実習1商品マスタ!A44:D329,4,FALSE)</f>
        <v>中辛</v>
      </c>
      <c r="I44" s="13"/>
    </row>
    <row r="45" spans="1:9">
      <c r="A45" s="11">
        <v>4900000000221</v>
      </c>
      <c r="B45" t="s">
        <v>229</v>
      </c>
      <c r="C45" s="12">
        <v>12967</v>
      </c>
      <c r="D45" s="12">
        <v>34</v>
      </c>
      <c r="E45" s="12">
        <v>381.38235294117646</v>
      </c>
      <c r="F45">
        <f>VLOOKUP(A45,実習1商品マスタ!A45:D330,3,FALSE)</f>
        <v>2</v>
      </c>
      <c r="G45" t="str">
        <f>VLOOKUP(A45,実習1商品マスタ!A45:D330,4,FALSE)</f>
        <v>中辛</v>
      </c>
      <c r="I45" s="13"/>
    </row>
    <row r="46" spans="1:9">
      <c r="A46" s="11">
        <v>4900000000237</v>
      </c>
      <c r="B46" t="s">
        <v>245</v>
      </c>
      <c r="C46" s="12">
        <v>22877</v>
      </c>
      <c r="D46" s="12">
        <v>37</v>
      </c>
      <c r="E46" s="12">
        <v>618.29729729729729</v>
      </c>
      <c r="F46">
        <f>VLOOKUP(A46,実習1商品マスタ!A46:D331,3,FALSE)</f>
        <v>2</v>
      </c>
      <c r="G46" t="str">
        <f>VLOOKUP(A46,実習1商品マスタ!A46:D331,4,FALSE)</f>
        <v>中辛</v>
      </c>
      <c r="I46" s="13"/>
    </row>
  </sheetData>
  <phoneticPr fontId="2"/>
  <pageMargins left="0.75" right="0.75" top="1" bottom="1" header="0.51200000000000001" footer="0.5120000000000000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5"/>
  <sheetViews>
    <sheetView zoomScale="85" workbookViewId="0">
      <selection activeCell="A79" sqref="A79:XFD79"/>
    </sheetView>
  </sheetViews>
  <sheetFormatPr baseColWidth="10" defaultColWidth="8.83203125" defaultRowHeight="14"/>
  <cols>
    <col min="1" max="1" width="15.6640625" style="11" bestFit="1" customWidth="1"/>
    <col min="2" max="2" width="22.6640625" bestFit="1" customWidth="1"/>
    <col min="3" max="3" width="10.33203125" style="12" bestFit="1" customWidth="1"/>
    <col min="4" max="4" width="9.1640625" style="12" bestFit="1" customWidth="1"/>
    <col min="5" max="5" width="12.83203125" style="12" bestFit="1" customWidth="1"/>
    <col min="6" max="7" width="9.33203125" bestFit="1" customWidth="1"/>
    <col min="8" max="10" width="9"/>
  </cols>
  <sheetData>
    <row r="1" spans="1:7" s="10" customFormat="1" ht="46" thickBot="1">
      <c r="A1" s="6" t="s">
        <v>311</v>
      </c>
      <c r="B1" s="6" t="s">
        <v>1</v>
      </c>
      <c r="C1" s="14" t="s">
        <v>296</v>
      </c>
      <c r="D1" s="8" t="s">
        <v>297</v>
      </c>
      <c r="E1" s="14" t="s">
        <v>298</v>
      </c>
      <c r="F1" s="7" t="s">
        <v>310</v>
      </c>
      <c r="G1" s="7" t="s">
        <v>300</v>
      </c>
    </row>
    <row r="2" spans="1:7" ht="15" thickTop="1">
      <c r="A2" s="11">
        <v>4900000000019</v>
      </c>
      <c r="B2" t="s">
        <v>23</v>
      </c>
      <c r="C2" s="12">
        <v>16324</v>
      </c>
      <c r="D2" s="12">
        <v>59</v>
      </c>
      <c r="E2" s="12">
        <v>276.67796610169489</v>
      </c>
      <c r="F2">
        <f>VLOOKUP(A2,実習1商品マスタ!A2:D287,3,FALSE)</f>
        <v>2</v>
      </c>
      <c r="G2" t="str">
        <f>VLOOKUP(A2,実習1商品マスタ!A2:D287,4,FALSE)</f>
        <v>中辛</v>
      </c>
    </row>
    <row r="3" spans="1:7">
      <c r="A3" s="11">
        <v>4900000000021</v>
      </c>
      <c r="B3" t="s">
        <v>26</v>
      </c>
      <c r="C3" s="12">
        <v>5960</v>
      </c>
      <c r="D3" s="12">
        <v>20</v>
      </c>
      <c r="E3" s="12">
        <v>298</v>
      </c>
      <c r="F3">
        <f>VLOOKUP(A3,実習1商品マスタ!A3:D288,3,FALSE)</f>
        <v>3</v>
      </c>
      <c r="G3" t="str">
        <f>VLOOKUP(A3,実習1商品マスタ!A3:D288,4,FALSE)</f>
        <v>甘口</v>
      </c>
    </row>
    <row r="4" spans="1:7">
      <c r="A4" s="11">
        <v>4900000000022</v>
      </c>
      <c r="B4" t="s">
        <v>28</v>
      </c>
      <c r="C4" s="12">
        <v>24091</v>
      </c>
      <c r="D4" s="12">
        <v>96</v>
      </c>
      <c r="E4" s="12">
        <v>250.94791666666666</v>
      </c>
      <c r="F4">
        <f>VLOOKUP(A4,実習1商品マスタ!A4:D289,3,FALSE)</f>
        <v>1</v>
      </c>
      <c r="G4" t="str">
        <f>VLOOKUP(A4,実習1商品マスタ!A4:D289,4,FALSE)</f>
        <v>辛口</v>
      </c>
    </row>
    <row r="5" spans="1:7">
      <c r="A5" s="11">
        <v>4900000000031</v>
      </c>
      <c r="B5" t="s">
        <v>38</v>
      </c>
      <c r="C5" s="12">
        <v>13502241</v>
      </c>
      <c r="D5" s="12">
        <v>80054</v>
      </c>
      <c r="E5" s="12">
        <v>168.66416418917231</v>
      </c>
      <c r="F5">
        <f>VLOOKUP(A5,実習1商品マスタ!A5:D290,3,FALSE)</f>
        <v>2</v>
      </c>
      <c r="G5" t="str">
        <f>VLOOKUP(A5,実習1商品マスタ!A5:D290,4,FALSE)</f>
        <v>中辛</v>
      </c>
    </row>
    <row r="6" spans="1:7">
      <c r="A6" s="11">
        <v>4900000000032</v>
      </c>
      <c r="B6" t="s">
        <v>39</v>
      </c>
      <c r="C6" s="12">
        <v>3862663</v>
      </c>
      <c r="D6" s="12">
        <v>23684</v>
      </c>
      <c r="E6" s="12">
        <v>163.09166525924675</v>
      </c>
      <c r="F6">
        <f>VLOOKUP(A6,実習1商品マスタ!A6:D291,3,FALSE)</f>
        <v>3</v>
      </c>
      <c r="G6" t="str">
        <f>VLOOKUP(A6,実習1商品マスタ!A6:D291,4,FALSE)</f>
        <v>甘口</v>
      </c>
    </row>
    <row r="7" spans="1:7">
      <c r="A7" s="11">
        <v>4900000000033</v>
      </c>
      <c r="B7" t="s">
        <v>40</v>
      </c>
      <c r="C7" s="12">
        <v>7918911</v>
      </c>
      <c r="D7" s="12">
        <v>47758</v>
      </c>
      <c r="E7" s="12">
        <v>165.81328782612337</v>
      </c>
      <c r="F7">
        <f>VLOOKUP(A7,実習1商品マスタ!A7:D292,3,FALSE)</f>
        <v>1</v>
      </c>
      <c r="G7" t="str">
        <f>VLOOKUP(A7,実習1商品マスタ!A7:D292,4,FALSE)</f>
        <v>辛口</v>
      </c>
    </row>
    <row r="8" spans="1:7">
      <c r="A8" s="11">
        <v>4900000000034</v>
      </c>
      <c r="B8" t="s">
        <v>41</v>
      </c>
      <c r="C8" s="12">
        <v>8503411</v>
      </c>
      <c r="D8" s="12">
        <v>39023</v>
      </c>
      <c r="E8" s="12">
        <v>217.90766983573789</v>
      </c>
      <c r="F8">
        <f>VLOOKUP(A8,実習1商品マスタ!A8:D293,3,FALSE)</f>
        <v>2</v>
      </c>
      <c r="G8" t="str">
        <f>VLOOKUP(A8,実習1商品マスタ!A8:D293,4,FALSE)</f>
        <v>中辛</v>
      </c>
    </row>
    <row r="9" spans="1:7">
      <c r="A9" s="11">
        <v>4900000000035</v>
      </c>
      <c r="B9" t="s">
        <v>42</v>
      </c>
      <c r="C9" s="12">
        <v>1665553</v>
      </c>
      <c r="D9" s="12">
        <v>7708</v>
      </c>
      <c r="E9" s="12">
        <v>216.08108458744161</v>
      </c>
      <c r="F9">
        <f>VLOOKUP(A9,実習1商品マスタ!A9:D294,3,FALSE)</f>
        <v>3</v>
      </c>
      <c r="G9" t="str">
        <f>VLOOKUP(A9,実習1商品マスタ!A9:D294,4,FALSE)</f>
        <v>甘口</v>
      </c>
    </row>
    <row r="10" spans="1:7">
      <c r="A10" s="11">
        <v>4900000000036</v>
      </c>
      <c r="B10" t="s">
        <v>43</v>
      </c>
      <c r="C10" s="12">
        <v>4769460</v>
      </c>
      <c r="D10" s="12">
        <v>21725</v>
      </c>
      <c r="E10" s="12">
        <v>219.53785960874569</v>
      </c>
      <c r="F10">
        <f>VLOOKUP(A10,実習1商品マスタ!A10:D295,3,FALSE)</f>
        <v>1</v>
      </c>
      <c r="G10" t="str">
        <f>VLOOKUP(A10,実習1商品マスタ!A10:D295,4,FALSE)</f>
        <v>辛口</v>
      </c>
    </row>
    <row r="11" spans="1:7">
      <c r="A11" s="11">
        <v>4900000000037</v>
      </c>
      <c r="B11" t="s">
        <v>44</v>
      </c>
      <c r="C11" s="12">
        <v>605452</v>
      </c>
      <c r="D11" s="12">
        <v>3963</v>
      </c>
      <c r="E11" s="12">
        <v>152.77617966187231</v>
      </c>
      <c r="F11">
        <f>VLOOKUP(A11,実習1商品マスタ!A11:D296,3,FALSE)</f>
        <v>2</v>
      </c>
      <c r="G11" t="str">
        <f>VLOOKUP(A11,実習1商品マスタ!A11:D296,4,FALSE)</f>
        <v>中辛</v>
      </c>
    </row>
    <row r="12" spans="1:7">
      <c r="A12" s="11">
        <v>4900000000038</v>
      </c>
      <c r="B12" t="s">
        <v>45</v>
      </c>
      <c r="C12" s="12">
        <v>145828</v>
      </c>
      <c r="D12" s="12">
        <v>1046</v>
      </c>
      <c r="E12" s="12">
        <v>139.414913957935</v>
      </c>
      <c r="F12">
        <f>VLOOKUP(A12,実習1商品マスタ!A12:D297,3,FALSE)</f>
        <v>3</v>
      </c>
      <c r="G12" t="str">
        <f>VLOOKUP(A12,実習1商品マスタ!A12:D297,4,FALSE)</f>
        <v>甘口</v>
      </c>
    </row>
    <row r="13" spans="1:7">
      <c r="A13" s="11">
        <v>4900000000039</v>
      </c>
      <c r="B13" t="s">
        <v>46</v>
      </c>
      <c r="C13" s="12">
        <v>188225</v>
      </c>
      <c r="D13" s="12">
        <v>1236</v>
      </c>
      <c r="E13" s="12">
        <v>152.28559870550163</v>
      </c>
      <c r="F13">
        <f>VLOOKUP(A13,実習1商品マスタ!A13:D298,3,FALSE)</f>
        <v>1</v>
      </c>
      <c r="G13" t="str">
        <f>VLOOKUP(A13,実習1商品マスタ!A13:D298,4,FALSE)</f>
        <v>辛口</v>
      </c>
    </row>
    <row r="14" spans="1:7">
      <c r="A14" s="11">
        <v>4900000000041</v>
      </c>
      <c r="B14" t="s">
        <v>48</v>
      </c>
      <c r="C14" s="12">
        <v>2712997</v>
      </c>
      <c r="D14" s="12">
        <v>8394</v>
      </c>
      <c r="E14" s="12">
        <v>323.20669525851798</v>
      </c>
      <c r="F14">
        <f>VLOOKUP(A14,実習1商品マスタ!A14:D299,3,FALSE)</f>
        <v>2</v>
      </c>
      <c r="G14" t="str">
        <f>VLOOKUP(A14,実習1商品マスタ!A14:D299,4,FALSE)</f>
        <v>中辛</v>
      </c>
    </row>
    <row r="15" spans="1:7">
      <c r="A15" s="11">
        <v>4900000000042</v>
      </c>
      <c r="B15" t="s">
        <v>49</v>
      </c>
      <c r="C15" s="12">
        <v>285864</v>
      </c>
      <c r="D15" s="12">
        <v>936</v>
      </c>
      <c r="E15" s="12">
        <v>305.41025641025641</v>
      </c>
      <c r="F15">
        <f>VLOOKUP(A15,実習1商品マスタ!A15:D300,3,FALSE)</f>
        <v>3</v>
      </c>
      <c r="G15" t="str">
        <f>VLOOKUP(A15,実習1商品マスタ!A15:D300,4,FALSE)</f>
        <v>甘口</v>
      </c>
    </row>
    <row r="16" spans="1:7">
      <c r="A16" s="11">
        <v>4900000000043</v>
      </c>
      <c r="B16" t="s">
        <v>50</v>
      </c>
      <c r="C16" s="12">
        <v>1131998</v>
      </c>
      <c r="D16" s="12">
        <v>3695</v>
      </c>
      <c r="E16" s="12">
        <v>306.3594046008119</v>
      </c>
      <c r="F16">
        <f>VLOOKUP(A16,実習1商品マスタ!A16:D301,3,FALSE)</f>
        <v>1</v>
      </c>
      <c r="G16" t="str">
        <f>VLOOKUP(A16,実習1商品マスタ!A16:D301,4,FALSE)</f>
        <v>辛口</v>
      </c>
    </row>
    <row r="17" spans="1:7">
      <c r="A17" s="11">
        <v>4900000000044</v>
      </c>
      <c r="B17" t="s">
        <v>51</v>
      </c>
      <c r="C17" s="12">
        <v>8699842</v>
      </c>
      <c r="D17" s="12">
        <v>64907</v>
      </c>
      <c r="E17" s="12">
        <v>134.03549694177823</v>
      </c>
      <c r="F17">
        <f>VLOOKUP(A17,実習1商品マスタ!A17:D302,3,FALSE)</f>
        <v>4</v>
      </c>
      <c r="G17" t="str">
        <f>VLOOKUP(A17,実習1商品マスタ!A17:D302,4,FALSE)</f>
        <v>ハヤシ</v>
      </c>
    </row>
    <row r="18" spans="1:7">
      <c r="A18" s="11">
        <v>4900000000047</v>
      </c>
      <c r="B18" t="s">
        <v>55</v>
      </c>
      <c r="C18" s="12">
        <v>13986335</v>
      </c>
      <c r="D18" s="12">
        <v>118285</v>
      </c>
      <c r="E18" s="12">
        <v>118.24267658621127</v>
      </c>
      <c r="F18">
        <f>VLOOKUP(A18,実習1商品マスタ!A18:D303,3,FALSE)</f>
        <v>3</v>
      </c>
      <c r="G18" t="str">
        <f>VLOOKUP(A18,実習1商品マスタ!A18:D303,4,FALSE)</f>
        <v>甘口</v>
      </c>
    </row>
    <row r="19" spans="1:7">
      <c r="A19" s="11">
        <v>4900000000048</v>
      </c>
      <c r="B19" t="s">
        <v>56</v>
      </c>
      <c r="C19" s="12">
        <v>26617351</v>
      </c>
      <c r="D19" s="12">
        <v>224044</v>
      </c>
      <c r="E19" s="12">
        <v>118.80412329720947</v>
      </c>
      <c r="F19">
        <f>VLOOKUP(A19,実習1商品マスタ!A19:D304,3,FALSE)</f>
        <v>2</v>
      </c>
      <c r="G19" t="str">
        <f>VLOOKUP(A19,実習1商品マスタ!A19:D304,4,FALSE)</f>
        <v>中辛</v>
      </c>
    </row>
    <row r="20" spans="1:7">
      <c r="A20" s="11">
        <v>4900000000049</v>
      </c>
      <c r="B20" t="s">
        <v>57</v>
      </c>
      <c r="C20" s="12">
        <v>12245083</v>
      </c>
      <c r="D20" s="12">
        <v>106466</v>
      </c>
      <c r="E20" s="12">
        <v>115.01402325625082</v>
      </c>
      <c r="F20">
        <f>VLOOKUP(A20,実習1商品マスタ!A20:D305,3,FALSE)</f>
        <v>1</v>
      </c>
      <c r="G20" t="str">
        <f>VLOOKUP(A20,実習1商品マスタ!A20:D305,4,FALSE)</f>
        <v>辛口</v>
      </c>
    </row>
    <row r="21" spans="1:7">
      <c r="A21" s="11">
        <v>4900000000052</v>
      </c>
      <c r="B21" t="s">
        <v>60</v>
      </c>
      <c r="C21" s="12">
        <v>92265</v>
      </c>
      <c r="D21" s="12">
        <v>870</v>
      </c>
      <c r="E21" s="12">
        <v>106.05172413793103</v>
      </c>
      <c r="F21">
        <f>VLOOKUP(A21,実習1商品マスタ!A21:D306,3,FALSE)</f>
        <v>3</v>
      </c>
      <c r="G21" t="str">
        <f>VLOOKUP(A21,実習1商品マスタ!A21:D306,4,FALSE)</f>
        <v>甘口</v>
      </c>
    </row>
    <row r="22" spans="1:7">
      <c r="A22" s="11">
        <v>4900000000053</v>
      </c>
      <c r="B22" t="s">
        <v>61</v>
      </c>
      <c r="C22" s="12">
        <v>194841</v>
      </c>
      <c r="D22" s="12">
        <v>1815</v>
      </c>
      <c r="E22" s="12">
        <v>107.35041322314049</v>
      </c>
      <c r="F22">
        <f>VLOOKUP(A22,実習1商品マスタ!A22:D307,3,FALSE)</f>
        <v>2</v>
      </c>
      <c r="G22" t="str">
        <f>VLOOKUP(A22,実習1商品マスタ!A22:D307,4,FALSE)</f>
        <v>中辛</v>
      </c>
    </row>
    <row r="23" spans="1:7">
      <c r="A23" s="11">
        <v>4900000000054</v>
      </c>
      <c r="B23" t="s">
        <v>62</v>
      </c>
      <c r="C23" s="12">
        <v>13377</v>
      </c>
      <c r="D23" s="12">
        <v>114</v>
      </c>
      <c r="E23" s="12">
        <v>117.34210526315789</v>
      </c>
      <c r="F23">
        <f>VLOOKUP(A23,実習1商品マスタ!A23:D308,3,FALSE)</f>
        <v>1</v>
      </c>
      <c r="G23" t="str">
        <f>VLOOKUP(A23,実習1商品マスタ!A23:D308,4,FALSE)</f>
        <v>辛口</v>
      </c>
    </row>
    <row r="24" spans="1:7">
      <c r="A24" s="11">
        <v>4900000000058</v>
      </c>
      <c r="B24" t="s">
        <v>66</v>
      </c>
      <c r="C24" s="12">
        <v>5132</v>
      </c>
      <c r="D24" s="12">
        <v>9</v>
      </c>
      <c r="E24" s="12">
        <v>570.22222222222217</v>
      </c>
      <c r="F24">
        <f>VLOOKUP(A24,実習1商品マスタ!A24:D309,3,FALSE)</f>
        <v>4</v>
      </c>
      <c r="G24" t="str">
        <f>VLOOKUP(A24,実習1商品マスタ!A24:D309,4,FALSE)</f>
        <v>ハヤシ</v>
      </c>
    </row>
    <row r="25" spans="1:7">
      <c r="A25" s="11">
        <v>4900000000061</v>
      </c>
      <c r="B25" t="s">
        <v>69</v>
      </c>
      <c r="C25" s="12">
        <v>52935</v>
      </c>
      <c r="D25" s="12">
        <v>97</v>
      </c>
      <c r="E25" s="12">
        <v>545.7216494845361</v>
      </c>
      <c r="F25">
        <f>VLOOKUP(A25,実習1商品マスタ!A25:D310,3,FALSE)</f>
        <v>2</v>
      </c>
      <c r="G25" t="str">
        <f>VLOOKUP(A25,実習1商品マスタ!A25:D310,4,FALSE)</f>
        <v>中辛</v>
      </c>
    </row>
    <row r="26" spans="1:7">
      <c r="A26" s="11">
        <v>4900000000062</v>
      </c>
      <c r="B26" t="s">
        <v>70</v>
      </c>
      <c r="C26" s="12">
        <v>30352</v>
      </c>
      <c r="D26" s="12">
        <v>58</v>
      </c>
      <c r="E26" s="12">
        <v>523.31034482758616</v>
      </c>
      <c r="F26">
        <f>VLOOKUP(A26,実習1商品マスタ!A26:D311,3,FALSE)</f>
        <v>3</v>
      </c>
      <c r="G26" t="str">
        <f>VLOOKUP(A26,実習1商品マスタ!A26:D311,4,FALSE)</f>
        <v>甘口</v>
      </c>
    </row>
    <row r="27" spans="1:7">
      <c r="A27" s="11">
        <v>4900000000063</v>
      </c>
      <c r="B27" t="s">
        <v>71</v>
      </c>
      <c r="C27" s="12">
        <v>377</v>
      </c>
      <c r="D27" s="12">
        <v>2</v>
      </c>
      <c r="E27" s="12">
        <v>188.5</v>
      </c>
      <c r="F27">
        <f>VLOOKUP(A27,実習1商品マスタ!A27:D312,3,FALSE)</f>
        <v>2</v>
      </c>
      <c r="G27" t="str">
        <f>VLOOKUP(A27,実習1商品マスタ!A27:D312,4,FALSE)</f>
        <v>中辛</v>
      </c>
    </row>
    <row r="28" spans="1:7">
      <c r="A28" s="11">
        <v>4900000000064</v>
      </c>
      <c r="B28" t="s">
        <v>72</v>
      </c>
      <c r="C28" s="12">
        <v>169</v>
      </c>
      <c r="D28" s="12">
        <v>1</v>
      </c>
      <c r="E28" s="12">
        <v>169</v>
      </c>
      <c r="F28">
        <f>VLOOKUP(A28,実習1商品マスタ!A28:D313,3,FALSE)</f>
        <v>1</v>
      </c>
      <c r="G28" t="str">
        <f>VLOOKUP(A28,実習1商品マスタ!A28:D313,4,FALSE)</f>
        <v>辛口</v>
      </c>
    </row>
    <row r="29" spans="1:7">
      <c r="A29" s="11">
        <v>4900000000065</v>
      </c>
      <c r="B29" t="s">
        <v>73</v>
      </c>
      <c r="C29" s="12">
        <v>4860</v>
      </c>
      <c r="D29" s="12">
        <v>9</v>
      </c>
      <c r="E29" s="12">
        <v>540</v>
      </c>
      <c r="F29">
        <f>VLOOKUP(A29,実習1商品マスタ!A29:D314,3,FALSE)</f>
        <v>1</v>
      </c>
      <c r="G29" t="str">
        <f>VLOOKUP(A29,実習1商品マスタ!A29:D314,4,FALSE)</f>
        <v>辛口</v>
      </c>
    </row>
    <row r="30" spans="1:7">
      <c r="A30" s="11">
        <v>4900000000067</v>
      </c>
      <c r="B30" t="s">
        <v>75</v>
      </c>
      <c r="C30" s="12">
        <v>1409002</v>
      </c>
      <c r="D30" s="12">
        <v>6778</v>
      </c>
      <c r="E30" s="12">
        <v>207.87872528769549</v>
      </c>
      <c r="F30">
        <f>VLOOKUP(A30,実習1商品マスタ!A30:D315,3,FALSE)</f>
        <v>4</v>
      </c>
      <c r="G30" t="str">
        <f>VLOOKUP(A30,実習1商品マスタ!A30:D315,4,FALSE)</f>
        <v>ハヤシ</v>
      </c>
    </row>
    <row r="31" spans="1:7">
      <c r="A31" s="11">
        <v>4900000000068</v>
      </c>
      <c r="B31" t="s">
        <v>76</v>
      </c>
      <c r="C31" s="12">
        <v>1972739</v>
      </c>
      <c r="D31" s="12">
        <v>9930</v>
      </c>
      <c r="E31" s="12">
        <v>198.66455186304128</v>
      </c>
      <c r="F31">
        <f>VLOOKUP(A31,実習1商品マスタ!A31:D316,3,FALSE)</f>
        <v>2</v>
      </c>
      <c r="G31" t="str">
        <f>VLOOKUP(A31,実習1商品マスタ!A31:D316,4,FALSE)</f>
        <v>中辛</v>
      </c>
    </row>
    <row r="32" spans="1:7">
      <c r="A32" s="11">
        <v>4900000000069</v>
      </c>
      <c r="B32" t="s">
        <v>77</v>
      </c>
      <c r="C32" s="12">
        <v>909516</v>
      </c>
      <c r="D32" s="12">
        <v>4620</v>
      </c>
      <c r="E32" s="12">
        <v>196.86493506493505</v>
      </c>
      <c r="F32">
        <f>VLOOKUP(A32,実習1商品マスタ!A32:D317,3,FALSE)</f>
        <v>1</v>
      </c>
      <c r="G32" t="str">
        <f>VLOOKUP(A32,実習1商品マスタ!A32:D317,4,FALSE)</f>
        <v>辛口</v>
      </c>
    </row>
    <row r="33" spans="1:7">
      <c r="A33" s="11">
        <v>4900000000070</v>
      </c>
      <c r="B33" t="s">
        <v>78</v>
      </c>
      <c r="C33" s="12">
        <v>2276330</v>
      </c>
      <c r="D33" s="12">
        <v>9443</v>
      </c>
      <c r="E33" s="12">
        <v>241.06004447739065</v>
      </c>
      <c r="F33">
        <f>VLOOKUP(A33,実習1商品マスタ!A33:D318,3,FALSE)</f>
        <v>2</v>
      </c>
      <c r="G33" t="str">
        <f>VLOOKUP(A33,実習1商品マスタ!A33:D318,4,FALSE)</f>
        <v>中辛</v>
      </c>
    </row>
    <row r="34" spans="1:7">
      <c r="A34" s="11">
        <v>4900000000071</v>
      </c>
      <c r="B34" t="s">
        <v>79</v>
      </c>
      <c r="C34" s="12">
        <v>1203767</v>
      </c>
      <c r="D34" s="12">
        <v>5009</v>
      </c>
      <c r="E34" s="12">
        <v>240.32082251946497</v>
      </c>
      <c r="F34">
        <f>VLOOKUP(A34,実習1商品マスタ!A34:D319,3,FALSE)</f>
        <v>1</v>
      </c>
      <c r="G34" t="str">
        <f>VLOOKUP(A34,実習1商品マスタ!A34:D319,4,FALSE)</f>
        <v>辛口</v>
      </c>
    </row>
    <row r="35" spans="1:7">
      <c r="A35" s="11">
        <v>4900000000072</v>
      </c>
      <c r="B35" t="s">
        <v>80</v>
      </c>
      <c r="C35" s="12">
        <v>1421039</v>
      </c>
      <c r="D35" s="12">
        <v>7596</v>
      </c>
      <c r="E35" s="12">
        <v>187.0772775144813</v>
      </c>
      <c r="F35">
        <f>VLOOKUP(A35,実習1商品マスタ!A35:D320,3,FALSE)</f>
        <v>4</v>
      </c>
      <c r="G35" t="str">
        <f>VLOOKUP(A35,実習1商品マスタ!A35:D320,4,FALSE)</f>
        <v>ハヤシ</v>
      </c>
    </row>
    <row r="36" spans="1:7">
      <c r="A36" s="11">
        <v>4900000000075</v>
      </c>
      <c r="B36" t="s">
        <v>83</v>
      </c>
      <c r="C36" s="12">
        <v>644053</v>
      </c>
      <c r="D36" s="12">
        <v>2809</v>
      </c>
      <c r="E36" s="12">
        <v>229.28195087219652</v>
      </c>
      <c r="F36">
        <f>VLOOKUP(A36,実習1商品マスタ!A36:D321,3,FALSE)</f>
        <v>4</v>
      </c>
      <c r="G36" t="str">
        <f>VLOOKUP(A36,実習1商品マスタ!A36:D321,4,FALSE)</f>
        <v>ハヤシ</v>
      </c>
    </row>
    <row r="37" spans="1:7">
      <c r="A37" s="11">
        <v>4900000000076</v>
      </c>
      <c r="B37" t="s">
        <v>84</v>
      </c>
      <c r="C37" s="12">
        <v>644558</v>
      </c>
      <c r="D37" s="12">
        <v>2930</v>
      </c>
      <c r="E37" s="12">
        <v>219.98566552901025</v>
      </c>
      <c r="F37">
        <f>VLOOKUP(A37,実習1商品マスタ!A37:D322,3,FALSE)</f>
        <v>4</v>
      </c>
      <c r="G37" t="str">
        <f>VLOOKUP(A37,実習1商品マスタ!A37:D322,4,FALSE)</f>
        <v>ハヤシ</v>
      </c>
    </row>
    <row r="38" spans="1:7">
      <c r="A38" s="11">
        <v>4900000000077</v>
      </c>
      <c r="B38" t="s">
        <v>85</v>
      </c>
      <c r="C38" s="12">
        <v>167498</v>
      </c>
      <c r="D38" s="12">
        <v>1449</v>
      </c>
      <c r="E38" s="12">
        <v>115.59558316080056</v>
      </c>
      <c r="F38">
        <f>VLOOKUP(A38,実習1商品マスタ!A38:D323,3,FALSE)</f>
        <v>3</v>
      </c>
      <c r="G38" t="str">
        <f>VLOOKUP(A38,実習1商品マスタ!A38:D323,4,FALSE)</f>
        <v>甘口</v>
      </c>
    </row>
    <row r="39" spans="1:7">
      <c r="A39" s="11">
        <v>4900000000078</v>
      </c>
      <c r="B39" t="s">
        <v>86</v>
      </c>
      <c r="C39" s="12">
        <v>527224</v>
      </c>
      <c r="D39" s="12">
        <v>4434</v>
      </c>
      <c r="E39" s="12">
        <v>118.90482634190347</v>
      </c>
      <c r="F39">
        <f>VLOOKUP(A39,実習1商品マスタ!A39:D324,3,FALSE)</f>
        <v>2</v>
      </c>
      <c r="G39" t="str">
        <f>VLOOKUP(A39,実習1商品マスタ!A39:D324,4,FALSE)</f>
        <v>中辛</v>
      </c>
    </row>
    <row r="40" spans="1:7">
      <c r="A40" s="11">
        <v>4900000000079</v>
      </c>
      <c r="B40" t="s">
        <v>87</v>
      </c>
      <c r="C40" s="12">
        <v>67407</v>
      </c>
      <c r="D40" s="12">
        <v>577</v>
      </c>
      <c r="E40" s="12">
        <v>116.82322357019063</v>
      </c>
      <c r="F40">
        <f>VLOOKUP(A40,実習1商品マスタ!A40:D325,3,FALSE)</f>
        <v>1</v>
      </c>
      <c r="G40" t="str">
        <f>VLOOKUP(A40,実習1商品マスタ!A40:D325,4,FALSE)</f>
        <v>辛口</v>
      </c>
    </row>
    <row r="41" spans="1:7">
      <c r="A41" s="11">
        <v>4900000000080</v>
      </c>
      <c r="B41" t="s">
        <v>88</v>
      </c>
      <c r="C41" s="12">
        <v>8372423</v>
      </c>
      <c r="D41" s="12">
        <v>59865</v>
      </c>
      <c r="E41" s="12">
        <v>139.85505721206047</v>
      </c>
      <c r="F41">
        <f>VLOOKUP(A41,実習1商品マスタ!A41:D326,3,FALSE)</f>
        <v>3</v>
      </c>
      <c r="G41" t="str">
        <f>VLOOKUP(A41,実習1商品マスタ!A41:D326,4,FALSE)</f>
        <v>甘口</v>
      </c>
    </row>
    <row r="42" spans="1:7">
      <c r="A42" s="11">
        <v>4900000000081</v>
      </c>
      <c r="B42" t="s">
        <v>89</v>
      </c>
      <c r="C42" s="12">
        <v>16364698</v>
      </c>
      <c r="D42" s="12">
        <v>109121</v>
      </c>
      <c r="E42" s="12">
        <v>149.96836539254588</v>
      </c>
      <c r="F42">
        <f>VLOOKUP(A42,実習1商品マスタ!A42:D327,3,FALSE)</f>
        <v>2</v>
      </c>
      <c r="G42" t="str">
        <f>VLOOKUP(A42,実習1商品マスタ!A42:D327,4,FALSE)</f>
        <v>中辛</v>
      </c>
    </row>
    <row r="43" spans="1:7">
      <c r="A43" s="11">
        <v>4900000000082</v>
      </c>
      <c r="B43" t="s">
        <v>90</v>
      </c>
      <c r="C43" s="12">
        <v>4920511</v>
      </c>
      <c r="D43" s="12">
        <v>35588</v>
      </c>
      <c r="E43" s="12">
        <v>138.26320669888727</v>
      </c>
      <c r="F43">
        <f>VLOOKUP(A43,実習1商品マスタ!A43:D328,3,FALSE)</f>
        <v>1</v>
      </c>
      <c r="G43" t="str">
        <f>VLOOKUP(A43,実習1商品マスタ!A43:D328,4,FALSE)</f>
        <v>辛口</v>
      </c>
    </row>
    <row r="44" spans="1:7">
      <c r="A44" s="11">
        <v>4900000000086</v>
      </c>
      <c r="B44" t="s">
        <v>94</v>
      </c>
      <c r="C44" s="12">
        <v>97100</v>
      </c>
      <c r="D44" s="12">
        <v>422</v>
      </c>
      <c r="E44" s="12">
        <v>230.09478672985782</v>
      </c>
      <c r="F44">
        <f>VLOOKUP(A44,実習1商品マスタ!A44:D329,3,FALSE)</f>
        <v>3</v>
      </c>
      <c r="G44" t="str">
        <f>VLOOKUP(A44,実習1商品マスタ!A44:D329,4,FALSE)</f>
        <v>甘口</v>
      </c>
    </row>
    <row r="45" spans="1:7">
      <c r="A45" s="11">
        <v>4900000000087</v>
      </c>
      <c r="B45" t="s">
        <v>95</v>
      </c>
      <c r="C45" s="12">
        <v>543244</v>
      </c>
      <c r="D45" s="12">
        <v>2377</v>
      </c>
      <c r="E45" s="12">
        <v>228.541859486748</v>
      </c>
      <c r="F45">
        <f>VLOOKUP(A45,実習1商品マスタ!A45:D330,3,FALSE)</f>
        <v>2</v>
      </c>
      <c r="G45" t="str">
        <f>VLOOKUP(A45,実習1商品マスタ!A45:D330,4,FALSE)</f>
        <v>中辛</v>
      </c>
    </row>
    <row r="46" spans="1:7">
      <c r="A46" s="11">
        <v>4900000000088</v>
      </c>
      <c r="B46" t="s">
        <v>96</v>
      </c>
      <c r="C46" s="12">
        <v>185043</v>
      </c>
      <c r="D46" s="12">
        <v>800</v>
      </c>
      <c r="E46" s="12">
        <v>231.30375000000001</v>
      </c>
      <c r="F46">
        <f>VLOOKUP(A46,実習1商品マスタ!A46:D331,3,FALSE)</f>
        <v>1</v>
      </c>
      <c r="G46" t="str">
        <f>VLOOKUP(A46,実習1商品マスタ!A46:D331,4,FALSE)</f>
        <v>辛口</v>
      </c>
    </row>
    <row r="47" spans="1:7">
      <c r="A47" s="11">
        <v>4900000000089</v>
      </c>
      <c r="B47" t="s">
        <v>97</v>
      </c>
      <c r="C47" s="12">
        <v>41304</v>
      </c>
      <c r="D47" s="12">
        <v>380</v>
      </c>
      <c r="E47" s="12">
        <v>108.69473684210526</v>
      </c>
      <c r="F47">
        <f>VLOOKUP(A47,実習1商品マスタ!A47:D332,3,FALSE)</f>
        <v>4</v>
      </c>
      <c r="G47" t="str">
        <f>VLOOKUP(A47,実習1商品マスタ!A47:D332,4,FALSE)</f>
        <v>ハヤシ</v>
      </c>
    </row>
    <row r="48" spans="1:7">
      <c r="A48" s="11">
        <v>4900000000090</v>
      </c>
      <c r="B48" t="s">
        <v>98</v>
      </c>
      <c r="C48" s="12">
        <v>1450639</v>
      </c>
      <c r="D48" s="12">
        <v>8914</v>
      </c>
      <c r="E48" s="12">
        <v>162.73715503702041</v>
      </c>
      <c r="F48">
        <f>VLOOKUP(A48,実習1商品マスタ!A48:D333,3,FALSE)</f>
        <v>4</v>
      </c>
      <c r="G48" t="str">
        <f>VLOOKUP(A48,実習1商品マスタ!A48:D333,4,FALSE)</f>
        <v>ハヤシ</v>
      </c>
    </row>
    <row r="49" spans="1:7">
      <c r="A49" s="11">
        <v>4900000000091</v>
      </c>
      <c r="B49" t="s">
        <v>99</v>
      </c>
      <c r="C49" s="12">
        <v>5670</v>
      </c>
      <c r="D49" s="12">
        <v>57</v>
      </c>
      <c r="E49" s="12">
        <v>99.473684210526315</v>
      </c>
      <c r="F49">
        <f>VLOOKUP(A49,実習1商品マスタ!A49:D334,3,FALSE)</f>
        <v>3</v>
      </c>
      <c r="G49" t="str">
        <f>VLOOKUP(A49,実習1商品マスタ!A49:D334,4,FALSE)</f>
        <v>甘口</v>
      </c>
    </row>
    <row r="50" spans="1:7">
      <c r="A50" s="11">
        <v>4900000000092</v>
      </c>
      <c r="B50" t="s">
        <v>100</v>
      </c>
      <c r="C50" s="12">
        <v>5953</v>
      </c>
      <c r="D50" s="12">
        <v>71</v>
      </c>
      <c r="E50" s="12">
        <v>83.845070422535215</v>
      </c>
      <c r="F50">
        <f>VLOOKUP(A50,実習1商品マスタ!A50:D335,3,FALSE)</f>
        <v>2</v>
      </c>
      <c r="G50" t="str">
        <f>VLOOKUP(A50,実習1商品マスタ!A50:D335,4,FALSE)</f>
        <v>中辛</v>
      </c>
    </row>
    <row r="51" spans="1:7">
      <c r="A51" s="11">
        <v>4900000000093</v>
      </c>
      <c r="B51" t="s">
        <v>101</v>
      </c>
      <c r="C51" s="12">
        <v>231795</v>
      </c>
      <c r="D51" s="12">
        <v>1353</v>
      </c>
      <c r="E51" s="12">
        <v>171.31929046563192</v>
      </c>
      <c r="F51">
        <f>VLOOKUP(A51,実習1商品マスタ!A51:D336,3,FALSE)</f>
        <v>3</v>
      </c>
      <c r="G51" t="str">
        <f>VLOOKUP(A51,実習1商品マスタ!A51:D336,4,FALSE)</f>
        <v>甘口</v>
      </c>
    </row>
    <row r="52" spans="1:7">
      <c r="A52" s="11">
        <v>4900000000094</v>
      </c>
      <c r="B52" t="s">
        <v>102</v>
      </c>
      <c r="C52" s="12">
        <v>292331</v>
      </c>
      <c r="D52" s="12">
        <v>1653</v>
      </c>
      <c r="E52" s="12">
        <v>176.84875983061102</v>
      </c>
      <c r="F52">
        <f>VLOOKUP(A52,実習1商品マスタ!A52:D337,3,FALSE)</f>
        <v>2</v>
      </c>
      <c r="G52" t="str">
        <f>VLOOKUP(A52,実習1商品マスタ!A52:D337,4,FALSE)</f>
        <v>中辛</v>
      </c>
    </row>
    <row r="53" spans="1:7">
      <c r="A53" s="11">
        <v>4900000000095</v>
      </c>
      <c r="B53" t="s">
        <v>103</v>
      </c>
      <c r="C53" s="12">
        <v>6493264</v>
      </c>
      <c r="D53" s="12">
        <v>20194</v>
      </c>
      <c r="E53" s="12">
        <v>321.54422105575912</v>
      </c>
      <c r="F53">
        <f>VLOOKUP(A53,実習1商品マスタ!A53:D338,3,FALSE)</f>
        <v>2</v>
      </c>
      <c r="G53" t="str">
        <f>VLOOKUP(A53,実習1商品マスタ!A53:D338,4,FALSE)</f>
        <v>中辛</v>
      </c>
    </row>
    <row r="54" spans="1:7">
      <c r="A54" s="11">
        <v>4900000000096</v>
      </c>
      <c r="B54" t="s">
        <v>104</v>
      </c>
      <c r="C54" s="12">
        <v>1844673</v>
      </c>
      <c r="D54" s="12">
        <v>5960</v>
      </c>
      <c r="E54" s="12">
        <v>309.50889261744965</v>
      </c>
      <c r="F54">
        <f>VLOOKUP(A54,実習1商品マスタ!A54:D339,3,FALSE)</f>
        <v>1</v>
      </c>
      <c r="G54" t="str">
        <f>VLOOKUP(A54,実習1商品マスタ!A54:D339,4,FALSE)</f>
        <v>辛口</v>
      </c>
    </row>
    <row r="55" spans="1:7">
      <c r="A55" s="11">
        <v>4900000000097</v>
      </c>
      <c r="B55" t="s">
        <v>105</v>
      </c>
      <c r="C55" s="12">
        <v>1794057</v>
      </c>
      <c r="D55" s="12">
        <v>6130</v>
      </c>
      <c r="E55" s="12">
        <v>292.66835236541601</v>
      </c>
      <c r="F55">
        <f>VLOOKUP(A55,実習1商品マスタ!A55:D340,3,FALSE)</f>
        <v>4</v>
      </c>
      <c r="G55" t="str">
        <f>VLOOKUP(A55,実習1商品マスタ!A55:D340,4,FALSE)</f>
        <v>ハヤシ</v>
      </c>
    </row>
    <row r="56" spans="1:7">
      <c r="A56" s="11">
        <v>4900000000099</v>
      </c>
      <c r="B56" t="s">
        <v>107</v>
      </c>
      <c r="C56" s="12">
        <v>143590</v>
      </c>
      <c r="D56" s="12">
        <v>624</v>
      </c>
      <c r="E56" s="12">
        <v>230.11217948717947</v>
      </c>
      <c r="F56">
        <f>VLOOKUP(A56,実習1商品マスタ!A56:D341,3,FALSE)</f>
        <v>1</v>
      </c>
      <c r="G56" t="str">
        <f>VLOOKUP(A56,実習1商品マスタ!A56:D341,4,FALSE)</f>
        <v>辛口</v>
      </c>
    </row>
    <row r="57" spans="1:7">
      <c r="A57" s="11">
        <v>4900000000100</v>
      </c>
      <c r="B57" t="s">
        <v>108</v>
      </c>
      <c r="C57" s="12">
        <v>240855</v>
      </c>
      <c r="D57" s="12">
        <v>1047</v>
      </c>
      <c r="E57" s="12">
        <v>230.04297994269342</v>
      </c>
      <c r="F57">
        <f>VLOOKUP(A57,実習1商品マスタ!A57:D342,3,FALSE)</f>
        <v>1</v>
      </c>
      <c r="G57" t="str">
        <f>VLOOKUP(A57,実習1商品マスタ!A57:D342,4,FALSE)</f>
        <v>辛口</v>
      </c>
    </row>
    <row r="58" spans="1:7">
      <c r="A58" s="11">
        <v>4900000000101</v>
      </c>
      <c r="B58" t="s">
        <v>109</v>
      </c>
      <c r="C58" s="12">
        <v>11803</v>
      </c>
      <c r="D58" s="12">
        <v>34</v>
      </c>
      <c r="E58" s="12">
        <v>347.14705882352939</v>
      </c>
      <c r="F58">
        <f>VLOOKUP(A58,実習1商品マスタ!A58:D343,3,FALSE)</f>
        <v>1</v>
      </c>
      <c r="G58" t="str">
        <f>VLOOKUP(A58,実習1商品マスタ!A58:D343,4,FALSE)</f>
        <v>辛口</v>
      </c>
    </row>
    <row r="59" spans="1:7">
      <c r="A59" s="11">
        <v>4900000000103</v>
      </c>
      <c r="B59" t="s">
        <v>309</v>
      </c>
      <c r="C59" s="12">
        <v>360146</v>
      </c>
      <c r="D59" s="12">
        <v>1138</v>
      </c>
      <c r="E59" s="12">
        <v>316.47275922671355</v>
      </c>
      <c r="F59">
        <f>VLOOKUP(A59,実習1商品マスタ!A59:D344,3,FALSE)</f>
        <v>4</v>
      </c>
      <c r="G59" t="str">
        <f>VLOOKUP(A59,実習1商品マスタ!A59:D344,4,FALSE)</f>
        <v>ハヤシ</v>
      </c>
    </row>
    <row r="60" spans="1:7">
      <c r="A60" s="11">
        <v>4900000000104</v>
      </c>
      <c r="B60" t="s">
        <v>308</v>
      </c>
      <c r="C60" s="12">
        <v>368599</v>
      </c>
      <c r="D60" s="12">
        <v>1236</v>
      </c>
      <c r="E60" s="12">
        <v>298.21925566343043</v>
      </c>
      <c r="F60">
        <f>VLOOKUP(A60,実習1商品マスタ!A60:D345,3,FALSE)</f>
        <v>3</v>
      </c>
      <c r="G60" t="str">
        <f>VLOOKUP(A60,実習1商品マスタ!A60:D345,4,FALSE)</f>
        <v>甘口</v>
      </c>
    </row>
    <row r="61" spans="1:7">
      <c r="A61" s="11">
        <v>4900000000105</v>
      </c>
      <c r="B61" t="s">
        <v>307</v>
      </c>
      <c r="C61" s="12">
        <v>842837</v>
      </c>
      <c r="D61" s="12">
        <v>2798</v>
      </c>
      <c r="E61" s="12">
        <v>301.22837741243745</v>
      </c>
      <c r="F61">
        <f>VLOOKUP(A61,実習1商品マスタ!A61:D346,3,FALSE)</f>
        <v>1</v>
      </c>
      <c r="G61" t="str">
        <f>VLOOKUP(A61,実習1商品マスタ!A61:D346,4,FALSE)</f>
        <v>辛口</v>
      </c>
    </row>
    <row r="62" spans="1:7">
      <c r="A62" s="11">
        <v>4900000000110</v>
      </c>
      <c r="B62" t="s">
        <v>118</v>
      </c>
      <c r="C62" s="12">
        <v>8911</v>
      </c>
      <c r="D62" s="12">
        <v>91</v>
      </c>
      <c r="E62" s="12">
        <v>97.92307692307692</v>
      </c>
      <c r="F62">
        <f>VLOOKUP(A62,実習1商品マスタ!A62:D347,3,FALSE)</f>
        <v>4</v>
      </c>
      <c r="G62" t="str">
        <f>VLOOKUP(A62,実習1商品マスタ!A62:D347,4,FALSE)</f>
        <v>ハヤシ</v>
      </c>
    </row>
    <row r="63" spans="1:7">
      <c r="A63" s="11">
        <v>4900000000113</v>
      </c>
      <c r="B63" t="s">
        <v>121</v>
      </c>
      <c r="C63" s="12">
        <v>13233</v>
      </c>
      <c r="D63" s="12">
        <v>67</v>
      </c>
      <c r="E63" s="12">
        <v>197.50746268656715</v>
      </c>
      <c r="F63">
        <f>VLOOKUP(A63,実習1商品マスタ!A63:D348,3,FALSE)</f>
        <v>2</v>
      </c>
      <c r="G63" t="str">
        <f>VLOOKUP(A63,実習1商品マスタ!A63:D348,4,FALSE)</f>
        <v>中辛</v>
      </c>
    </row>
    <row r="64" spans="1:7">
      <c r="A64" s="11">
        <v>4900000000115</v>
      </c>
      <c r="B64" t="s">
        <v>123</v>
      </c>
      <c r="C64" s="12">
        <v>178687</v>
      </c>
      <c r="D64" s="12">
        <v>636</v>
      </c>
      <c r="E64" s="12">
        <v>280.95440251572325</v>
      </c>
      <c r="F64">
        <f>VLOOKUP(A64,実習1商品マスタ!A64:D349,3,FALSE)</f>
        <v>3</v>
      </c>
      <c r="G64" t="str">
        <f>VLOOKUP(A64,実習1商品マスタ!A64:D349,4,FALSE)</f>
        <v>甘口</v>
      </c>
    </row>
    <row r="65" spans="1:7">
      <c r="A65" s="11">
        <v>4900000000116</v>
      </c>
      <c r="B65" t="s">
        <v>124</v>
      </c>
      <c r="C65" s="12">
        <v>77976</v>
      </c>
      <c r="D65" s="12">
        <v>268</v>
      </c>
      <c r="E65" s="12">
        <v>290.95522388059703</v>
      </c>
      <c r="F65">
        <f>VLOOKUP(A65,実習1商品マスタ!A65:D350,3,FALSE)</f>
        <v>1</v>
      </c>
      <c r="G65" t="str">
        <f>VLOOKUP(A65,実習1商品マスタ!A65:D350,4,FALSE)</f>
        <v>辛口</v>
      </c>
    </row>
    <row r="66" spans="1:7">
      <c r="A66" s="11">
        <v>4900000000117</v>
      </c>
      <c r="B66" t="s">
        <v>125</v>
      </c>
      <c r="C66" s="12">
        <v>25354</v>
      </c>
      <c r="D66" s="12">
        <v>80</v>
      </c>
      <c r="E66" s="12">
        <v>316.92500000000001</v>
      </c>
      <c r="F66">
        <f>VLOOKUP(A66,実習1商品マスタ!A66:D351,3,FALSE)</f>
        <v>4</v>
      </c>
      <c r="G66" t="str">
        <f>VLOOKUP(A66,実習1商品マスタ!A66:D351,4,FALSE)</f>
        <v>ハヤシ</v>
      </c>
    </row>
    <row r="67" spans="1:7">
      <c r="A67" s="11">
        <v>4900000000118</v>
      </c>
      <c r="B67" t="s">
        <v>126</v>
      </c>
      <c r="C67" s="12">
        <v>11888</v>
      </c>
      <c r="D67" s="12">
        <v>43</v>
      </c>
      <c r="E67" s="12">
        <v>276.46511627906978</v>
      </c>
      <c r="F67">
        <f>VLOOKUP(A67,実習1商品マスタ!A67:D352,3,FALSE)</f>
        <v>3</v>
      </c>
      <c r="G67" t="str">
        <f>VLOOKUP(A67,実習1商品マスタ!A67:D352,4,FALSE)</f>
        <v>甘口</v>
      </c>
    </row>
    <row r="68" spans="1:7">
      <c r="A68" s="11">
        <v>4900000000119</v>
      </c>
      <c r="B68" t="s">
        <v>127</v>
      </c>
      <c r="C68" s="12">
        <v>41083</v>
      </c>
      <c r="D68" s="12">
        <v>106</v>
      </c>
      <c r="E68" s="12">
        <v>387.57547169811323</v>
      </c>
      <c r="F68">
        <f>VLOOKUP(A68,実習1商品マスタ!A68:D353,3,FALSE)</f>
        <v>1</v>
      </c>
      <c r="G68" t="str">
        <f>VLOOKUP(A68,実習1商品マスタ!A68:D353,4,FALSE)</f>
        <v>辛口</v>
      </c>
    </row>
    <row r="69" spans="1:7">
      <c r="A69" s="11">
        <v>4900000000120</v>
      </c>
      <c r="B69" t="s">
        <v>128</v>
      </c>
      <c r="C69" s="12">
        <v>83229</v>
      </c>
      <c r="D69" s="12">
        <v>211</v>
      </c>
      <c r="E69" s="12">
        <v>394.45023696682466</v>
      </c>
      <c r="F69">
        <f>VLOOKUP(A69,実習1商品マスタ!A69:D354,3,FALSE)</f>
        <v>2</v>
      </c>
      <c r="G69" t="str">
        <f>VLOOKUP(A69,実習1商品マスタ!A69:D354,4,FALSE)</f>
        <v>中辛</v>
      </c>
    </row>
    <row r="70" spans="1:7">
      <c r="A70" s="11">
        <v>4900000000127</v>
      </c>
      <c r="B70" t="s">
        <v>135</v>
      </c>
      <c r="C70" s="12">
        <v>3897346</v>
      </c>
      <c r="D70" s="12">
        <v>24850</v>
      </c>
      <c r="E70" s="12">
        <v>156.8348490945674</v>
      </c>
      <c r="F70">
        <f>VLOOKUP(A70,実習1商品マスタ!A70:D355,3,FALSE)</f>
        <v>2</v>
      </c>
      <c r="G70" t="str">
        <f>VLOOKUP(A70,実習1商品マスタ!A70:D355,4,FALSE)</f>
        <v>中辛</v>
      </c>
    </row>
    <row r="71" spans="1:7">
      <c r="A71" s="11">
        <v>4900000000128</v>
      </c>
      <c r="B71" t="s">
        <v>136</v>
      </c>
      <c r="C71" s="12">
        <v>22455075</v>
      </c>
      <c r="D71" s="12">
        <v>111349</v>
      </c>
      <c r="E71" s="12">
        <v>201.66391256320219</v>
      </c>
      <c r="F71">
        <f>VLOOKUP(A71,実習1商品マスタ!A71:D356,3,FALSE)</f>
        <v>2</v>
      </c>
      <c r="G71" t="str">
        <f>VLOOKUP(A71,実習1商品マスタ!A71:D356,4,FALSE)</f>
        <v>中辛</v>
      </c>
    </row>
    <row r="72" spans="1:7">
      <c r="A72" s="11">
        <v>4900000000129</v>
      </c>
      <c r="B72" t="s">
        <v>137</v>
      </c>
      <c r="C72" s="12">
        <v>1240906</v>
      </c>
      <c r="D72" s="12">
        <v>7922</v>
      </c>
      <c r="E72" s="12">
        <v>156.64049482453925</v>
      </c>
      <c r="F72">
        <f>VLOOKUP(A72,実習1商品マスタ!A72:D357,3,FALSE)</f>
        <v>1</v>
      </c>
      <c r="G72" t="str">
        <f>VLOOKUP(A72,実習1商品マスタ!A72:D357,4,FALSE)</f>
        <v>辛口</v>
      </c>
    </row>
    <row r="73" spans="1:7">
      <c r="A73" s="11">
        <v>4900000000130</v>
      </c>
      <c r="B73" t="s">
        <v>138</v>
      </c>
      <c r="C73" s="12">
        <v>14367411</v>
      </c>
      <c r="D73" s="12">
        <v>71183</v>
      </c>
      <c r="E73" s="12">
        <v>201.83767191604738</v>
      </c>
      <c r="F73">
        <f>VLOOKUP(A73,実習1商品マスタ!A73:D358,3,FALSE)</f>
        <v>1</v>
      </c>
      <c r="G73" t="str">
        <f>VLOOKUP(A73,実習1商品マスタ!A73:D358,4,FALSE)</f>
        <v>辛口</v>
      </c>
    </row>
    <row r="74" spans="1:7">
      <c r="A74" s="11">
        <v>4900000000132</v>
      </c>
      <c r="B74" t="s">
        <v>140</v>
      </c>
      <c r="C74" s="12">
        <v>283295</v>
      </c>
      <c r="D74" s="12">
        <v>1840</v>
      </c>
      <c r="E74" s="12">
        <v>153.96467391304347</v>
      </c>
      <c r="F74">
        <f>VLOOKUP(A74,実習1商品マスタ!A74:D359,3,FALSE)</f>
        <v>3</v>
      </c>
      <c r="G74" t="str">
        <f>VLOOKUP(A74,実習1商品マスタ!A74:D359,4,FALSE)</f>
        <v>甘口</v>
      </c>
    </row>
    <row r="75" spans="1:7">
      <c r="A75" s="11">
        <v>4900000000133</v>
      </c>
      <c r="B75" t="s">
        <v>141</v>
      </c>
      <c r="C75" s="12">
        <v>3103782</v>
      </c>
      <c r="D75" s="12">
        <v>16525</v>
      </c>
      <c r="E75" s="12">
        <v>187.82341906202723</v>
      </c>
      <c r="F75">
        <f>VLOOKUP(A75,実習1商品マスタ!A75:D360,3,FALSE)</f>
        <v>3</v>
      </c>
      <c r="G75" t="str">
        <f>VLOOKUP(A75,実習1商品マスタ!A75:D360,4,FALSE)</f>
        <v>甘口</v>
      </c>
    </row>
    <row r="76" spans="1:7">
      <c r="A76" s="11">
        <v>4900000000134</v>
      </c>
      <c r="B76" t="s">
        <v>142</v>
      </c>
      <c r="C76" s="12">
        <v>1149976</v>
      </c>
      <c r="D76" s="12">
        <v>7302</v>
      </c>
      <c r="E76" s="12">
        <v>157.48781155847712</v>
      </c>
      <c r="F76">
        <f>VLOOKUP(A76,実習1商品マスタ!A76:D361,3,FALSE)</f>
        <v>4</v>
      </c>
      <c r="G76" t="str">
        <f>VLOOKUP(A76,実習1商品マスタ!A76:D361,4,FALSE)</f>
        <v>ハヤシ</v>
      </c>
    </row>
    <row r="77" spans="1:7">
      <c r="A77" s="11">
        <v>4900000000136</v>
      </c>
      <c r="B77" t="s">
        <v>144</v>
      </c>
      <c r="C77" s="12">
        <v>5099275</v>
      </c>
      <c r="D77" s="12">
        <v>33015</v>
      </c>
      <c r="E77" s="12">
        <v>154.4532788126609</v>
      </c>
      <c r="F77">
        <f>VLOOKUP(A77,実習1商品マスタ!A77:D362,3,FALSE)</f>
        <v>3</v>
      </c>
      <c r="G77" t="str">
        <f>VLOOKUP(A77,実習1商品マスタ!A77:D362,4,FALSE)</f>
        <v>甘口</v>
      </c>
    </row>
    <row r="78" spans="1:7">
      <c r="A78" s="11">
        <v>4900000000137</v>
      </c>
      <c r="B78" t="s">
        <v>145</v>
      </c>
      <c r="C78" s="12">
        <v>655711</v>
      </c>
      <c r="D78" s="12">
        <v>4269</v>
      </c>
      <c r="E78" s="12">
        <v>153.5982665729679</v>
      </c>
      <c r="F78">
        <f>VLOOKUP(A78,実習1商品マスタ!A78:D363,3,FALSE)</f>
        <v>1</v>
      </c>
      <c r="G78" t="str">
        <f>VLOOKUP(A78,実習1商品マスタ!A78:D363,4,FALSE)</f>
        <v>辛口</v>
      </c>
    </row>
    <row r="79" spans="1:7">
      <c r="A79" s="11">
        <v>4900000000138</v>
      </c>
      <c r="B79" t="s">
        <v>146</v>
      </c>
      <c r="C79" s="12">
        <v>54260725</v>
      </c>
      <c r="D79" s="12">
        <v>332466</v>
      </c>
      <c r="E79" s="12">
        <v>163.20683919558692</v>
      </c>
      <c r="F79">
        <f>VLOOKUP(A79,実習1商品マスタ!A79:D364,3,FALSE)</f>
        <v>3</v>
      </c>
      <c r="G79" t="str">
        <f>VLOOKUP(A79,実習1商品マスタ!A79:D364,4,FALSE)</f>
        <v>甘口</v>
      </c>
    </row>
    <row r="80" spans="1:7">
      <c r="A80" s="11">
        <v>4900000000139</v>
      </c>
      <c r="B80" t="s">
        <v>147</v>
      </c>
      <c r="C80" s="12">
        <v>24027611</v>
      </c>
      <c r="D80" s="12">
        <v>154427</v>
      </c>
      <c r="E80" s="12">
        <v>155.59203377647691</v>
      </c>
      <c r="F80">
        <f>VLOOKUP(A80,実習1商品マスタ!A80:D365,3,FALSE)</f>
        <v>1</v>
      </c>
      <c r="G80" t="str">
        <f>VLOOKUP(A80,実習1商品マスタ!A80:D365,4,FALSE)</f>
        <v>辛口</v>
      </c>
    </row>
    <row r="81" spans="1:7">
      <c r="A81" s="11">
        <v>4900000000142</v>
      </c>
      <c r="B81" t="s">
        <v>150</v>
      </c>
      <c r="C81" s="12">
        <v>283754</v>
      </c>
      <c r="D81" s="12">
        <v>1760</v>
      </c>
      <c r="E81" s="12">
        <v>161.22386363636363</v>
      </c>
      <c r="F81">
        <f>VLOOKUP(A81,実習1商品マスタ!A81:D366,3,FALSE)</f>
        <v>1</v>
      </c>
      <c r="G81" t="str">
        <f>VLOOKUP(A81,実習1商品マスタ!A81:D366,4,FALSE)</f>
        <v>辛口</v>
      </c>
    </row>
    <row r="82" spans="1:7">
      <c r="A82" s="11">
        <v>4900000000143</v>
      </c>
      <c r="B82" t="s">
        <v>151</v>
      </c>
      <c r="C82" s="12">
        <v>713346</v>
      </c>
      <c r="D82" s="12">
        <v>3012</v>
      </c>
      <c r="E82" s="12">
        <v>236.83466135458167</v>
      </c>
      <c r="F82">
        <f>VLOOKUP(A82,実習1商品マスタ!A82:D367,3,FALSE)</f>
        <v>1</v>
      </c>
      <c r="G82" t="str">
        <f>VLOOKUP(A82,実習1商品マスタ!A82:D367,4,FALSE)</f>
        <v>辛口</v>
      </c>
    </row>
    <row r="83" spans="1:7">
      <c r="A83" s="11">
        <v>4900000000145</v>
      </c>
      <c r="B83" t="s">
        <v>153</v>
      </c>
      <c r="C83" s="12">
        <v>27391</v>
      </c>
      <c r="D83" s="12">
        <v>102</v>
      </c>
      <c r="E83" s="12">
        <v>268.53921568627453</v>
      </c>
      <c r="F83">
        <f>VLOOKUP(A83,実習1商品マスタ!A83:D368,3,FALSE)</f>
        <v>3</v>
      </c>
      <c r="G83" t="str">
        <f>VLOOKUP(A83,実習1商品マスタ!A83:D368,4,FALSE)</f>
        <v>甘口</v>
      </c>
    </row>
    <row r="84" spans="1:7">
      <c r="A84" s="11">
        <v>4900000000146</v>
      </c>
      <c r="B84" t="s">
        <v>154</v>
      </c>
      <c r="C84" s="12">
        <v>4361190</v>
      </c>
      <c r="D84" s="12">
        <v>28254</v>
      </c>
      <c r="E84" s="12">
        <v>154.35655128477384</v>
      </c>
      <c r="F84">
        <f>VLOOKUP(A84,実習1商品マスタ!A84:D369,3,FALSE)</f>
        <v>2</v>
      </c>
      <c r="G84" t="str">
        <f>VLOOKUP(A84,実習1商品マスタ!A84:D369,4,FALSE)</f>
        <v>中辛</v>
      </c>
    </row>
    <row r="85" spans="1:7">
      <c r="A85" s="11">
        <v>4900000000147</v>
      </c>
      <c r="B85" t="s">
        <v>155</v>
      </c>
      <c r="C85" s="12">
        <v>60541197</v>
      </c>
      <c r="D85" s="12">
        <v>377432</v>
      </c>
      <c r="E85" s="12">
        <v>160.4029255601009</v>
      </c>
      <c r="F85">
        <f>VLOOKUP(A85,実習1商品マスタ!A85:D370,3,FALSE)</f>
        <v>2</v>
      </c>
      <c r="G85" t="str">
        <f>VLOOKUP(A85,実習1商品マスタ!A85:D370,4,FALSE)</f>
        <v>中辛</v>
      </c>
    </row>
    <row r="86" spans="1:7">
      <c r="A86" s="11">
        <v>4900000000149</v>
      </c>
      <c r="B86" t="s">
        <v>157</v>
      </c>
      <c r="C86" s="12">
        <v>4722892</v>
      </c>
      <c r="D86" s="12">
        <v>17569</v>
      </c>
      <c r="E86" s="12">
        <v>268.8196254766919</v>
      </c>
      <c r="F86">
        <f>VLOOKUP(A86,実習1商品マスタ!A86:D371,3,FALSE)</f>
        <v>4</v>
      </c>
      <c r="G86" t="str">
        <f>VLOOKUP(A86,実習1商品マスタ!A86:D371,4,FALSE)</f>
        <v>ハヤシ</v>
      </c>
    </row>
    <row r="87" spans="1:7">
      <c r="A87" s="11">
        <v>4900000000150</v>
      </c>
      <c r="B87" t="s">
        <v>158</v>
      </c>
      <c r="C87" s="12">
        <v>1936051</v>
      </c>
      <c r="D87" s="12">
        <v>16760</v>
      </c>
      <c r="E87" s="12">
        <v>115.51616945107399</v>
      </c>
      <c r="F87">
        <f>VLOOKUP(A87,実習1商品マスタ!A87:D372,3,FALSE)</f>
        <v>2</v>
      </c>
      <c r="G87" t="str">
        <f>VLOOKUP(A87,実習1商品マスタ!A87:D372,4,FALSE)</f>
        <v>中辛</v>
      </c>
    </row>
    <row r="88" spans="1:7">
      <c r="A88" s="11">
        <v>4900000000151</v>
      </c>
      <c r="B88" t="s">
        <v>159</v>
      </c>
      <c r="C88" s="12">
        <v>33994813</v>
      </c>
      <c r="D88" s="12">
        <v>239928</v>
      </c>
      <c r="E88" s="12">
        <v>141.68756043479709</v>
      </c>
      <c r="F88">
        <f>VLOOKUP(A88,実習1商品マスタ!A88:D373,3,FALSE)</f>
        <v>2</v>
      </c>
      <c r="G88" t="str">
        <f>VLOOKUP(A88,実習1商品マスタ!A88:D373,4,FALSE)</f>
        <v>中辛</v>
      </c>
    </row>
    <row r="89" spans="1:7">
      <c r="A89" s="11">
        <v>4900000000152</v>
      </c>
      <c r="B89" t="s">
        <v>160</v>
      </c>
      <c r="C89" s="12">
        <v>289847</v>
      </c>
      <c r="D89" s="12">
        <v>2576</v>
      </c>
      <c r="E89" s="12">
        <v>112.5182453416149</v>
      </c>
      <c r="F89">
        <f>VLOOKUP(A89,実習1商品マスタ!A89:D374,3,FALSE)</f>
        <v>1</v>
      </c>
      <c r="G89" t="str">
        <f>VLOOKUP(A89,実習1商品マスタ!A89:D374,4,FALSE)</f>
        <v>辛口</v>
      </c>
    </row>
    <row r="90" spans="1:7">
      <c r="A90" s="11">
        <v>4900000000153</v>
      </c>
      <c r="B90" t="s">
        <v>161</v>
      </c>
      <c r="C90" s="12">
        <v>13928367</v>
      </c>
      <c r="D90" s="12">
        <v>103128</v>
      </c>
      <c r="E90" s="12">
        <v>135.05902373749126</v>
      </c>
      <c r="F90">
        <f>VLOOKUP(A90,実習1商品マスタ!A90:D375,3,FALSE)</f>
        <v>1</v>
      </c>
      <c r="G90" t="str">
        <f>VLOOKUP(A90,実習1商品マスタ!A90:D375,4,FALSE)</f>
        <v>辛口</v>
      </c>
    </row>
    <row r="91" spans="1:7">
      <c r="A91" s="11">
        <v>4900000000154</v>
      </c>
      <c r="B91" t="s">
        <v>162</v>
      </c>
      <c r="C91" s="12">
        <v>21372225</v>
      </c>
      <c r="D91" s="12">
        <v>103501</v>
      </c>
      <c r="E91" s="12">
        <v>206.49293243543539</v>
      </c>
      <c r="F91">
        <f>VLOOKUP(A91,実習1商品マスタ!A91:D376,3,FALSE)</f>
        <v>4</v>
      </c>
      <c r="G91" t="str">
        <f>VLOOKUP(A91,実習1商品マスタ!A91:D376,4,FALSE)</f>
        <v>ハヤシ</v>
      </c>
    </row>
    <row r="92" spans="1:7">
      <c r="A92" s="11">
        <v>4900000000155</v>
      </c>
      <c r="B92" t="s">
        <v>163</v>
      </c>
      <c r="C92" s="12">
        <v>2307600</v>
      </c>
      <c r="D92" s="12">
        <v>8882</v>
      </c>
      <c r="E92" s="12">
        <v>259.80634992118894</v>
      </c>
      <c r="F92">
        <f>VLOOKUP(A92,実習1商品マスタ!A92:D377,3,FALSE)</f>
        <v>3</v>
      </c>
      <c r="G92" t="str">
        <f>VLOOKUP(A92,実習1商品マスタ!A92:D377,4,FALSE)</f>
        <v>甘口</v>
      </c>
    </row>
    <row r="93" spans="1:7">
      <c r="A93" s="11">
        <v>4900000000156</v>
      </c>
      <c r="B93" t="s">
        <v>164</v>
      </c>
      <c r="C93" s="12">
        <v>9868783</v>
      </c>
      <c r="D93" s="12">
        <v>38313</v>
      </c>
      <c r="E93" s="12">
        <v>257.58314410252393</v>
      </c>
      <c r="F93">
        <f>VLOOKUP(A93,実習1商品マスタ!A93:D378,3,FALSE)</f>
        <v>2</v>
      </c>
      <c r="G93" t="str">
        <f>VLOOKUP(A93,実習1商品マスタ!A93:D378,4,FALSE)</f>
        <v>中辛</v>
      </c>
    </row>
    <row r="94" spans="1:7">
      <c r="A94" s="11">
        <v>4900000000157</v>
      </c>
      <c r="B94" t="s">
        <v>165</v>
      </c>
      <c r="C94" s="12">
        <v>4977640</v>
      </c>
      <c r="D94" s="12">
        <v>19126</v>
      </c>
      <c r="E94" s="12">
        <v>260.25515005751333</v>
      </c>
      <c r="F94">
        <f>VLOOKUP(A94,実習1商品マスタ!A94:D379,3,FALSE)</f>
        <v>1</v>
      </c>
      <c r="G94" t="str">
        <f>VLOOKUP(A94,実習1商品マスタ!A94:D379,4,FALSE)</f>
        <v>辛口</v>
      </c>
    </row>
    <row r="95" spans="1:7">
      <c r="A95" s="11">
        <v>4900000000159</v>
      </c>
      <c r="B95" t="s">
        <v>167</v>
      </c>
      <c r="C95" s="12">
        <v>3132269</v>
      </c>
      <c r="D95" s="12">
        <v>14145</v>
      </c>
      <c r="E95" s="12">
        <v>221.44001413927182</v>
      </c>
      <c r="F95">
        <f>VLOOKUP(A95,実習1商品マスタ!A95:D380,3,FALSE)</f>
        <v>4</v>
      </c>
      <c r="G95" t="str">
        <f>VLOOKUP(A95,実習1商品マスタ!A95:D380,4,FALSE)</f>
        <v>ハヤシ</v>
      </c>
    </row>
    <row r="96" spans="1:7">
      <c r="A96" s="11">
        <v>4900000000160</v>
      </c>
      <c r="B96" t="s">
        <v>168</v>
      </c>
      <c r="C96" s="12">
        <v>478388</v>
      </c>
      <c r="D96" s="12">
        <v>3715</v>
      </c>
      <c r="E96" s="12">
        <v>128.77200538358008</v>
      </c>
      <c r="F96">
        <f>VLOOKUP(A96,実習1商品マスタ!A96:D381,3,FALSE)</f>
        <v>4</v>
      </c>
      <c r="G96" t="str">
        <f>VLOOKUP(A96,実習1商品マスタ!A96:D381,4,FALSE)</f>
        <v>ハヤシ</v>
      </c>
    </row>
    <row r="97" spans="1:7">
      <c r="A97" s="11">
        <v>4900000000161</v>
      </c>
      <c r="B97" t="s">
        <v>169</v>
      </c>
      <c r="C97" s="12">
        <v>14692499</v>
      </c>
      <c r="D97" s="12">
        <v>104045</v>
      </c>
      <c r="E97" s="12">
        <v>141.21292709885145</v>
      </c>
      <c r="F97">
        <f>VLOOKUP(A97,実習1商品マスタ!A97:D382,3,FALSE)</f>
        <v>3</v>
      </c>
      <c r="G97" t="str">
        <f>VLOOKUP(A97,実習1商品マスタ!A97:D382,4,FALSE)</f>
        <v>甘口</v>
      </c>
    </row>
    <row r="98" spans="1:7">
      <c r="A98" s="11">
        <v>4900000000162</v>
      </c>
      <c r="B98" t="s">
        <v>170</v>
      </c>
      <c r="C98" s="12">
        <v>246649</v>
      </c>
      <c r="D98" s="12">
        <v>2176</v>
      </c>
      <c r="E98" s="12">
        <v>113.34972426470588</v>
      </c>
      <c r="F98">
        <f>VLOOKUP(A98,実習1商品マスタ!A98:D383,3,FALSE)</f>
        <v>3</v>
      </c>
      <c r="G98" t="str">
        <f>VLOOKUP(A98,実習1商品マスタ!A98:D383,4,FALSE)</f>
        <v>甘口</v>
      </c>
    </row>
    <row r="99" spans="1:7">
      <c r="A99" s="11">
        <v>4900000000164</v>
      </c>
      <c r="B99" t="s">
        <v>172</v>
      </c>
      <c r="C99" s="12">
        <v>15296</v>
      </c>
      <c r="D99" s="12">
        <v>58</v>
      </c>
      <c r="E99" s="12">
        <v>263.72413793103448</v>
      </c>
      <c r="F99">
        <f>VLOOKUP(A99,実習1商品マスタ!A99:D384,3,FALSE)</f>
        <v>4</v>
      </c>
      <c r="G99" t="str">
        <f>VLOOKUP(A99,実習1商品マスタ!A99:D384,4,FALSE)</f>
        <v>ハヤシ</v>
      </c>
    </row>
    <row r="100" spans="1:7">
      <c r="A100" s="11">
        <v>4900000000165</v>
      </c>
      <c r="B100" t="s">
        <v>173</v>
      </c>
      <c r="C100" s="12">
        <v>151977</v>
      </c>
      <c r="D100" s="12">
        <v>1462</v>
      </c>
      <c r="E100" s="12">
        <v>103.9514363885089</v>
      </c>
      <c r="F100">
        <f>VLOOKUP(A100,実習1商品マスタ!A100:D385,3,FALSE)</f>
        <v>2</v>
      </c>
      <c r="G100" t="str">
        <f>VLOOKUP(A100,実習1商品マスタ!A100:D385,4,FALSE)</f>
        <v>中辛</v>
      </c>
    </row>
    <row r="101" spans="1:7">
      <c r="A101" s="11">
        <v>4900000000170</v>
      </c>
      <c r="B101" t="s">
        <v>178</v>
      </c>
      <c r="C101" s="12">
        <v>792</v>
      </c>
      <c r="D101" s="12">
        <v>4</v>
      </c>
      <c r="E101" s="12">
        <v>198</v>
      </c>
      <c r="F101">
        <f>VLOOKUP(A101,実習1商品マスタ!A101:D386,3,FALSE)</f>
        <v>2</v>
      </c>
      <c r="G101" t="str">
        <f>VLOOKUP(A101,実習1商品マスタ!A101:D386,4,FALSE)</f>
        <v>中辛</v>
      </c>
    </row>
    <row r="102" spans="1:7">
      <c r="A102" s="11">
        <v>4900000000171</v>
      </c>
      <c r="B102" t="s">
        <v>179</v>
      </c>
      <c r="C102" s="12">
        <v>218</v>
      </c>
      <c r="D102" s="12">
        <v>1</v>
      </c>
      <c r="E102" s="12">
        <v>218</v>
      </c>
      <c r="F102">
        <f>VLOOKUP(A102,実習1商品マスタ!A102:D387,3,FALSE)</f>
        <v>1</v>
      </c>
      <c r="G102" t="str">
        <f>VLOOKUP(A102,実習1商品マスタ!A102:D387,4,FALSE)</f>
        <v>辛口</v>
      </c>
    </row>
    <row r="103" spans="1:7">
      <c r="A103" s="11">
        <v>4900000000172</v>
      </c>
      <c r="B103" t="s">
        <v>180</v>
      </c>
      <c r="C103" s="12">
        <v>134272</v>
      </c>
      <c r="D103" s="12">
        <v>649</v>
      </c>
      <c r="E103" s="12">
        <v>206.89060092449924</v>
      </c>
      <c r="F103">
        <f>VLOOKUP(A103,実習1商品マスタ!A103:D388,3,FALSE)</f>
        <v>2</v>
      </c>
      <c r="G103" t="str">
        <f>VLOOKUP(A103,実習1商品マスタ!A103:D388,4,FALSE)</f>
        <v>中辛</v>
      </c>
    </row>
    <row r="104" spans="1:7">
      <c r="A104" s="11">
        <v>4900000000173</v>
      </c>
      <c r="B104" t="s">
        <v>181</v>
      </c>
      <c r="C104" s="12">
        <v>70724</v>
      </c>
      <c r="D104" s="12">
        <v>361</v>
      </c>
      <c r="E104" s="12">
        <v>195.91135734072023</v>
      </c>
      <c r="F104">
        <f>VLOOKUP(A104,実習1商品マスタ!A104:D389,3,FALSE)</f>
        <v>1</v>
      </c>
      <c r="G104" t="str">
        <f>VLOOKUP(A104,実習1商品マスタ!A104:D389,4,FALSE)</f>
        <v>辛口</v>
      </c>
    </row>
    <row r="105" spans="1:7">
      <c r="A105" s="11">
        <v>4900000000176</v>
      </c>
      <c r="B105" t="s">
        <v>184</v>
      </c>
      <c r="C105" s="12">
        <v>25235</v>
      </c>
      <c r="D105" s="12">
        <v>147</v>
      </c>
      <c r="E105" s="12">
        <v>171.66666666666666</v>
      </c>
      <c r="F105">
        <f>VLOOKUP(A105,実習1商品マスタ!A105:D390,3,FALSE)</f>
        <v>2</v>
      </c>
      <c r="G105" t="str">
        <f>VLOOKUP(A105,実習1商品マスタ!A105:D390,4,FALSE)</f>
        <v>中辛</v>
      </c>
    </row>
    <row r="106" spans="1:7">
      <c r="A106" s="11">
        <v>4900000000177</v>
      </c>
      <c r="B106" t="s">
        <v>185</v>
      </c>
      <c r="C106" s="12">
        <v>14836</v>
      </c>
      <c r="D106" s="12">
        <v>102</v>
      </c>
      <c r="E106" s="12">
        <v>145.45098039215685</v>
      </c>
      <c r="F106">
        <f>VLOOKUP(A106,実習1商品マスタ!A106:D391,3,FALSE)</f>
        <v>2</v>
      </c>
      <c r="G106" t="str">
        <f>VLOOKUP(A106,実習1商品マスタ!A106:D391,4,FALSE)</f>
        <v>中辛</v>
      </c>
    </row>
    <row r="107" spans="1:7">
      <c r="A107" s="11">
        <v>4900000000178</v>
      </c>
      <c r="B107" t="s">
        <v>186</v>
      </c>
      <c r="C107" s="12">
        <v>6127177</v>
      </c>
      <c r="D107" s="12">
        <v>29050</v>
      </c>
      <c r="E107" s="12">
        <v>210.91831325301206</v>
      </c>
      <c r="F107">
        <f>VLOOKUP(A107,実習1商品マスタ!A107:D392,3,FALSE)</f>
        <v>2</v>
      </c>
      <c r="G107" t="str">
        <f>VLOOKUP(A107,実習1商品マスタ!A107:D392,4,FALSE)</f>
        <v>中辛</v>
      </c>
    </row>
    <row r="108" spans="1:7">
      <c r="A108" s="11">
        <v>4900000000179</v>
      </c>
      <c r="B108" t="s">
        <v>187</v>
      </c>
      <c r="C108" s="12">
        <v>2554102</v>
      </c>
      <c r="D108" s="12">
        <v>12580</v>
      </c>
      <c r="E108" s="12">
        <v>203.02877583465818</v>
      </c>
      <c r="F108">
        <f>VLOOKUP(A108,実習1商品マスタ!A108:D393,3,FALSE)</f>
        <v>1</v>
      </c>
      <c r="G108" t="str">
        <f>VLOOKUP(A108,実習1商品マスタ!A108:D393,4,FALSE)</f>
        <v>辛口</v>
      </c>
    </row>
    <row r="109" spans="1:7">
      <c r="A109" s="11">
        <v>4900000000180</v>
      </c>
      <c r="B109" t="s">
        <v>188</v>
      </c>
      <c r="C109" s="12">
        <v>1050982</v>
      </c>
      <c r="D109" s="12">
        <v>5420</v>
      </c>
      <c r="E109" s="12">
        <v>193.90811808118082</v>
      </c>
      <c r="F109">
        <f>VLOOKUP(A109,実習1商品マスタ!A109:D394,3,FALSE)</f>
        <v>2</v>
      </c>
      <c r="G109" t="str">
        <f>VLOOKUP(A109,実習1商品マスタ!A109:D394,4,FALSE)</f>
        <v>中辛</v>
      </c>
    </row>
    <row r="110" spans="1:7">
      <c r="A110" s="11">
        <v>4900000000181</v>
      </c>
      <c r="B110" t="s">
        <v>189</v>
      </c>
      <c r="C110" s="12">
        <v>1872057</v>
      </c>
      <c r="D110" s="12">
        <v>6709</v>
      </c>
      <c r="E110" s="12">
        <v>279.03666716351171</v>
      </c>
      <c r="F110">
        <f>VLOOKUP(A110,実習1商品マスタ!A110:D395,3,FALSE)</f>
        <v>1</v>
      </c>
      <c r="G110" t="str">
        <f>VLOOKUP(A110,実習1商品マスタ!A110:D395,4,FALSE)</f>
        <v>辛口</v>
      </c>
    </row>
    <row r="111" spans="1:7">
      <c r="A111" s="11">
        <v>4900000000182</v>
      </c>
      <c r="B111" t="s">
        <v>190</v>
      </c>
      <c r="C111" s="12">
        <v>1065117</v>
      </c>
      <c r="D111" s="12">
        <v>3981</v>
      </c>
      <c r="E111" s="12">
        <v>267.55011303692538</v>
      </c>
      <c r="F111">
        <f>VLOOKUP(A111,実習1商品マスタ!A111:D396,3,FALSE)</f>
        <v>1</v>
      </c>
      <c r="G111" t="str">
        <f>VLOOKUP(A111,実習1商品マスタ!A111:D396,4,FALSE)</f>
        <v>辛口</v>
      </c>
    </row>
    <row r="112" spans="1:7">
      <c r="A112" s="11">
        <v>4900000000183</v>
      </c>
      <c r="B112" t="s">
        <v>191</v>
      </c>
      <c r="C112" s="12">
        <v>9162969</v>
      </c>
      <c r="D112" s="12">
        <v>57491</v>
      </c>
      <c r="E112" s="12">
        <v>159.38092918891653</v>
      </c>
      <c r="F112">
        <f>VLOOKUP(A112,実習1商品マスタ!A112:D397,3,FALSE)</f>
        <v>4</v>
      </c>
      <c r="G112" t="str">
        <f>VLOOKUP(A112,実習1商品マスタ!A112:D397,4,FALSE)</f>
        <v>ハヤシ</v>
      </c>
    </row>
    <row r="113" spans="1:9">
      <c r="A113" s="11">
        <v>4900000000184</v>
      </c>
      <c r="B113" t="s">
        <v>192</v>
      </c>
      <c r="C113" s="12">
        <v>3797785</v>
      </c>
      <c r="D113" s="12">
        <v>13813</v>
      </c>
      <c r="E113" s="12">
        <v>274.942807500181</v>
      </c>
      <c r="F113">
        <f>VLOOKUP(A113,実習1商品マスタ!A113:D398,3,FALSE)</f>
        <v>3</v>
      </c>
      <c r="G113" t="str">
        <f>VLOOKUP(A113,実習1商品マスタ!A113:D398,4,FALSE)</f>
        <v>甘口</v>
      </c>
    </row>
    <row r="114" spans="1:9">
      <c r="A114" s="11">
        <v>4900000000185</v>
      </c>
      <c r="B114" t="s">
        <v>193</v>
      </c>
      <c r="C114" s="12">
        <v>5549466</v>
      </c>
      <c r="D114" s="12">
        <v>20126</v>
      </c>
      <c r="E114" s="12">
        <v>275.73616217827686</v>
      </c>
      <c r="F114">
        <f>VLOOKUP(A114,実習1商品マスタ!A114:D399,3,FALSE)</f>
        <v>2</v>
      </c>
      <c r="G114" t="str">
        <f>VLOOKUP(A114,実習1商品マスタ!A114:D399,4,FALSE)</f>
        <v>中辛</v>
      </c>
    </row>
    <row r="115" spans="1:9">
      <c r="A115" s="11">
        <v>4900000000186</v>
      </c>
      <c r="B115" t="s">
        <v>194</v>
      </c>
      <c r="C115" s="12">
        <v>1719549</v>
      </c>
      <c r="D115" s="12">
        <v>6305</v>
      </c>
      <c r="E115" s="12">
        <v>272.72783505154638</v>
      </c>
      <c r="F115">
        <f>VLOOKUP(A115,実習1商品マスタ!A115:D400,3,FALSE)</f>
        <v>1</v>
      </c>
      <c r="G115" t="str">
        <f>VLOOKUP(A115,実習1商品マスタ!A115:D400,4,FALSE)</f>
        <v>辛口</v>
      </c>
    </row>
    <row r="116" spans="1:9">
      <c r="A116" s="11">
        <v>4900000000187</v>
      </c>
      <c r="B116" t="s">
        <v>195</v>
      </c>
      <c r="C116" s="12">
        <v>1212966</v>
      </c>
      <c r="D116" s="12">
        <v>4325</v>
      </c>
      <c r="E116" s="12">
        <v>280.45456647398845</v>
      </c>
      <c r="F116">
        <f>VLOOKUP(A116,実習1商品マスタ!A116:D401,3,FALSE)</f>
        <v>3</v>
      </c>
      <c r="G116" t="str">
        <f>VLOOKUP(A116,実習1商品マスタ!A116:D401,4,FALSE)</f>
        <v>甘口</v>
      </c>
    </row>
    <row r="117" spans="1:9">
      <c r="A117" s="11">
        <v>4900000000188</v>
      </c>
      <c r="B117" t="s">
        <v>196</v>
      </c>
      <c r="C117" s="12">
        <v>5956156</v>
      </c>
      <c r="D117" s="12">
        <v>21494</v>
      </c>
      <c r="E117" s="12">
        <v>277.10784404950221</v>
      </c>
      <c r="F117">
        <f>VLOOKUP(A117,実習1商品マスタ!A117:D402,3,FALSE)</f>
        <v>2</v>
      </c>
      <c r="G117" t="str">
        <f>VLOOKUP(A117,実習1商品マスタ!A117:D402,4,FALSE)</f>
        <v>中辛</v>
      </c>
    </row>
    <row r="118" spans="1:9">
      <c r="A118" s="11">
        <v>4900000000189</v>
      </c>
      <c r="B118" t="s">
        <v>197</v>
      </c>
      <c r="C118" s="12">
        <v>3912975</v>
      </c>
      <c r="D118" s="12">
        <v>14142</v>
      </c>
      <c r="E118" s="12">
        <v>276.69176919813322</v>
      </c>
      <c r="F118">
        <f>VLOOKUP(A118,実習1商品マスタ!A118:D403,3,FALSE)</f>
        <v>1</v>
      </c>
      <c r="G118" t="str">
        <f>VLOOKUP(A118,実習1商品マスタ!A118:D403,4,FALSE)</f>
        <v>辛口</v>
      </c>
    </row>
    <row r="119" spans="1:9">
      <c r="A119" s="11">
        <v>4900000000194</v>
      </c>
      <c r="B119" t="s">
        <v>202</v>
      </c>
      <c r="C119" s="12">
        <v>37230</v>
      </c>
      <c r="D119" s="12">
        <v>201</v>
      </c>
      <c r="E119" s="12">
        <v>185.22388059701493</v>
      </c>
      <c r="F119">
        <f>VLOOKUP(A119,実習1商品マスタ!A119:D404,3,FALSE)</f>
        <v>4</v>
      </c>
      <c r="G119" t="str">
        <f>VLOOKUP(A119,実習1商品マスタ!A119:D404,4,FALSE)</f>
        <v>ハヤシ</v>
      </c>
    </row>
    <row r="120" spans="1:9">
      <c r="A120" s="11">
        <v>4900000000197</v>
      </c>
      <c r="B120" t="s">
        <v>306</v>
      </c>
      <c r="C120" s="12">
        <v>35232</v>
      </c>
      <c r="D120" s="12">
        <v>109</v>
      </c>
      <c r="E120" s="12">
        <v>323.22935779816515</v>
      </c>
      <c r="F120">
        <f>VLOOKUP(A120,実習1商品マスタ!A120:D405,3,FALSE)</f>
        <v>2</v>
      </c>
      <c r="G120" t="str">
        <f>VLOOKUP(A120,実習1商品マスタ!A120:D405,4,FALSE)</f>
        <v>中辛</v>
      </c>
    </row>
    <row r="121" spans="1:9">
      <c r="A121" s="11">
        <v>4900000000198</v>
      </c>
      <c r="B121" t="s">
        <v>305</v>
      </c>
      <c r="C121" s="12">
        <v>4783</v>
      </c>
      <c r="D121" s="12">
        <v>27</v>
      </c>
      <c r="E121" s="12">
        <v>177.14814814814815</v>
      </c>
      <c r="F121">
        <f>VLOOKUP(A121,実習1商品マスタ!A121:D406,3,FALSE)</f>
        <v>1</v>
      </c>
      <c r="G121" t="str">
        <f>VLOOKUP(A121,実習1商品マスタ!A121:D406,4,FALSE)</f>
        <v>辛口</v>
      </c>
    </row>
    <row r="122" spans="1:9">
      <c r="A122" s="11">
        <v>4900000000199</v>
      </c>
      <c r="B122" t="s">
        <v>304</v>
      </c>
      <c r="C122" s="12">
        <v>274269</v>
      </c>
      <c r="D122" s="12">
        <v>1095</v>
      </c>
      <c r="E122" s="12">
        <v>250.47397260273974</v>
      </c>
      <c r="F122">
        <f>VLOOKUP(A122,実習1商品マスタ!A122:D407,3,FALSE)</f>
        <v>2</v>
      </c>
      <c r="G122" t="str">
        <f>VLOOKUP(A122,実習1商品マスタ!A122:D407,4,FALSE)</f>
        <v>中辛</v>
      </c>
      <c r="I122" s="13"/>
    </row>
    <row r="123" spans="1:9">
      <c r="A123" s="11">
        <v>4900000000201</v>
      </c>
      <c r="B123" t="s">
        <v>303</v>
      </c>
      <c r="C123" s="12">
        <v>344</v>
      </c>
      <c r="D123" s="12">
        <v>5</v>
      </c>
      <c r="E123" s="12">
        <v>68.8</v>
      </c>
      <c r="F123">
        <f>VLOOKUP(A123,実習1商品マスタ!A123:D408,3,FALSE)</f>
        <v>4</v>
      </c>
      <c r="G123" t="str">
        <f>VLOOKUP(A123,実習1商品マスタ!A123:D408,4,FALSE)</f>
        <v>ハヤシ</v>
      </c>
      <c r="I123" s="13"/>
    </row>
    <row r="124" spans="1:9">
      <c r="A124" s="11">
        <v>4900000000205</v>
      </c>
      <c r="B124" t="s">
        <v>213</v>
      </c>
      <c r="C124" s="12">
        <v>2738</v>
      </c>
      <c r="D124" s="12">
        <v>14</v>
      </c>
      <c r="E124" s="12">
        <v>195.57142857142858</v>
      </c>
      <c r="F124">
        <f>VLOOKUP(A124,実習1商品マスタ!A124:D409,3,FALSE)</f>
        <v>1</v>
      </c>
      <c r="G124" t="str">
        <f>VLOOKUP(A124,実習1商品マスタ!A124:D409,4,FALSE)</f>
        <v>辛口</v>
      </c>
      <c r="I124" s="13"/>
    </row>
    <row r="125" spans="1:9">
      <c r="A125" s="11">
        <v>4900000000208</v>
      </c>
      <c r="B125" t="s">
        <v>216</v>
      </c>
      <c r="C125" s="12">
        <v>29160</v>
      </c>
      <c r="D125" s="12">
        <v>199</v>
      </c>
      <c r="E125" s="12">
        <v>146.53266331658293</v>
      </c>
      <c r="F125">
        <f>VLOOKUP(A125,実習1商品マスタ!A125:D410,3,FALSE)</f>
        <v>2</v>
      </c>
      <c r="G125" t="str">
        <f>VLOOKUP(A125,実習1商品マスタ!A125:D410,4,FALSE)</f>
        <v>中辛</v>
      </c>
      <c r="I125" s="13"/>
    </row>
    <row r="126" spans="1:9">
      <c r="A126" s="11">
        <v>4900000000220</v>
      </c>
      <c r="B126" t="s">
        <v>228</v>
      </c>
      <c r="C126" s="12">
        <v>29495</v>
      </c>
      <c r="D126" s="12">
        <v>79</v>
      </c>
      <c r="E126" s="12">
        <v>373.35443037974682</v>
      </c>
      <c r="F126">
        <f>VLOOKUP(A126,実習1商品マスタ!A126:D411,3,FALSE)</f>
        <v>3</v>
      </c>
      <c r="G126" t="str">
        <f>VLOOKUP(A126,実習1商品マスタ!A126:D411,4,FALSE)</f>
        <v>甘口</v>
      </c>
      <c r="I126" s="13"/>
    </row>
    <row r="127" spans="1:9">
      <c r="A127" s="11">
        <v>4900000000221</v>
      </c>
      <c r="B127" t="s">
        <v>229</v>
      </c>
      <c r="C127" s="12">
        <v>688317</v>
      </c>
      <c r="D127" s="12">
        <v>1784</v>
      </c>
      <c r="E127" s="12">
        <v>385.82791479820628</v>
      </c>
      <c r="F127">
        <f>VLOOKUP(A127,実習1商品マスタ!A127:D412,3,FALSE)</f>
        <v>2</v>
      </c>
      <c r="G127" t="str">
        <f>VLOOKUP(A127,実習1商品マスタ!A127:D412,4,FALSE)</f>
        <v>中辛</v>
      </c>
      <c r="I127" s="13"/>
    </row>
    <row r="128" spans="1:9">
      <c r="A128" s="11">
        <v>4900000000222</v>
      </c>
      <c r="B128" t="s">
        <v>230</v>
      </c>
      <c r="C128" s="12">
        <v>180416</v>
      </c>
      <c r="D128" s="12">
        <v>463</v>
      </c>
      <c r="E128" s="12">
        <v>389.66738660907129</v>
      </c>
      <c r="F128">
        <f>VLOOKUP(A128,実習1商品マスタ!A128:D413,3,FALSE)</f>
        <v>1</v>
      </c>
      <c r="G128" t="str">
        <f>VLOOKUP(A128,実習1商品マスタ!A128:D413,4,FALSE)</f>
        <v>辛口</v>
      </c>
      <c r="I128" s="13"/>
    </row>
    <row r="129" spans="1:9">
      <c r="A129" s="11">
        <v>4900000000230</v>
      </c>
      <c r="B129" t="s">
        <v>238</v>
      </c>
      <c r="C129" s="12">
        <v>115551</v>
      </c>
      <c r="D129" s="12">
        <v>1193</v>
      </c>
      <c r="E129" s="12">
        <v>96.857502095557422</v>
      </c>
      <c r="F129">
        <f>VLOOKUP(A129,実習1商品マスタ!A129:D414,3,FALSE)</f>
        <v>2</v>
      </c>
      <c r="G129" t="str">
        <f>VLOOKUP(A129,実習1商品マスタ!A129:D414,4,FALSE)</f>
        <v>中辛</v>
      </c>
      <c r="I129" s="13"/>
    </row>
    <row r="130" spans="1:9">
      <c r="A130" s="11">
        <v>4900000000236</v>
      </c>
      <c r="B130" t="s">
        <v>244</v>
      </c>
      <c r="C130" s="12">
        <v>4128</v>
      </c>
      <c r="D130" s="12">
        <v>9</v>
      </c>
      <c r="E130" s="12">
        <v>458.66666666666669</v>
      </c>
      <c r="F130">
        <f>VLOOKUP(A130,実習1商品マスタ!A130:D415,3,FALSE)</f>
        <v>1</v>
      </c>
      <c r="G130" t="str">
        <f>VLOOKUP(A130,実習1商品マスタ!A130:D415,4,FALSE)</f>
        <v>辛口</v>
      </c>
      <c r="I130" s="13"/>
    </row>
    <row r="131" spans="1:9">
      <c r="A131" s="11">
        <v>4900000000237</v>
      </c>
      <c r="B131" t="s">
        <v>245</v>
      </c>
      <c r="C131" s="12">
        <v>173930</v>
      </c>
      <c r="D131" s="12">
        <v>276</v>
      </c>
      <c r="E131" s="12">
        <v>630.18115942028987</v>
      </c>
      <c r="F131">
        <f>VLOOKUP(A131,実習1商品マスタ!A131:D416,3,FALSE)</f>
        <v>2</v>
      </c>
      <c r="G131" t="str">
        <f>VLOOKUP(A131,実習1商品マスタ!A131:D416,4,FALSE)</f>
        <v>中辛</v>
      </c>
      <c r="I131" s="13"/>
    </row>
    <row r="132" spans="1:9">
      <c r="A132" s="11">
        <v>4900000000238</v>
      </c>
      <c r="B132" t="s">
        <v>246</v>
      </c>
      <c r="C132" s="12">
        <v>27733</v>
      </c>
      <c r="D132" s="12">
        <v>43</v>
      </c>
      <c r="E132" s="12">
        <v>644.95348837209303</v>
      </c>
      <c r="F132">
        <f>VLOOKUP(A132,実習1商品マスタ!A132:D417,3,FALSE)</f>
        <v>1</v>
      </c>
      <c r="G132" t="str">
        <f>VLOOKUP(A132,実習1商品マスタ!A132:D417,4,FALSE)</f>
        <v>辛口</v>
      </c>
      <c r="I132" s="13"/>
    </row>
    <row r="133" spans="1:9">
      <c r="A133" s="11">
        <v>4900000000243</v>
      </c>
      <c r="B133" t="s">
        <v>251</v>
      </c>
      <c r="C133" s="12">
        <v>9998</v>
      </c>
      <c r="D133" s="12">
        <v>34</v>
      </c>
      <c r="E133" s="12">
        <v>294.05882352941177</v>
      </c>
      <c r="F133">
        <f>VLOOKUP(A133,実習1商品マスタ!A133:D418,3,FALSE)</f>
        <v>4</v>
      </c>
      <c r="G133" t="str">
        <f>VLOOKUP(A133,実習1商品マスタ!A133:D418,4,FALSE)</f>
        <v>ハヤシ</v>
      </c>
      <c r="I133" s="13"/>
    </row>
    <row r="134" spans="1:9">
      <c r="A134" s="11">
        <v>4900000000245</v>
      </c>
      <c r="B134" t="s">
        <v>253</v>
      </c>
      <c r="C134" s="12">
        <v>909026</v>
      </c>
      <c r="D134" s="12">
        <v>2922</v>
      </c>
      <c r="E134" s="12">
        <v>311.09719370294317</v>
      </c>
      <c r="F134">
        <f>VLOOKUP(A134,実習1商品マスタ!A134:D419,3,FALSE)</f>
        <v>1</v>
      </c>
      <c r="G134" t="str">
        <f>VLOOKUP(A134,実習1商品マスタ!A134:D419,4,FALSE)</f>
        <v>辛口</v>
      </c>
      <c r="I134" s="13"/>
    </row>
    <row r="135" spans="1:9">
      <c r="A135" s="11">
        <v>4900000000246</v>
      </c>
      <c r="B135" t="s">
        <v>254</v>
      </c>
      <c r="C135" s="12">
        <v>989650</v>
      </c>
      <c r="D135" s="12">
        <v>3179</v>
      </c>
      <c r="E135" s="12">
        <v>311.30858760616547</v>
      </c>
      <c r="F135">
        <f>VLOOKUP(A135,実習1商品マスタ!A135:D420,3,FALSE)</f>
        <v>3</v>
      </c>
      <c r="G135" t="str">
        <f>VLOOKUP(A135,実習1商品マスタ!A135:D420,4,FALSE)</f>
        <v>甘口</v>
      </c>
      <c r="I135" s="13"/>
    </row>
    <row r="136" spans="1:9">
      <c r="A136" s="11">
        <v>4900000000248</v>
      </c>
      <c r="B136" t="s">
        <v>256</v>
      </c>
      <c r="C136" s="12">
        <v>128411</v>
      </c>
      <c r="D136" s="12">
        <v>435</v>
      </c>
      <c r="E136" s="12">
        <v>295.19770114942531</v>
      </c>
      <c r="F136">
        <f>VLOOKUP(A136,実習1商品マスタ!A136:D421,3,FALSE)</f>
        <v>4</v>
      </c>
      <c r="G136" t="str">
        <f>VLOOKUP(A136,実習1商品マスタ!A136:D421,4,FALSE)</f>
        <v>ハヤシ</v>
      </c>
      <c r="I136" s="13"/>
    </row>
    <row r="137" spans="1:9">
      <c r="A137" s="11">
        <v>4900000000253</v>
      </c>
      <c r="B137" t="s">
        <v>261</v>
      </c>
      <c r="C137" s="12">
        <v>262</v>
      </c>
      <c r="D137" s="12">
        <v>3</v>
      </c>
      <c r="E137" s="12">
        <v>87.333333333333329</v>
      </c>
      <c r="F137">
        <f>VLOOKUP(A137,実習1商品マスタ!A137:D422,3,FALSE)</f>
        <v>2</v>
      </c>
      <c r="G137" t="str">
        <f>VLOOKUP(A137,実習1商品マスタ!A137:D422,4,FALSE)</f>
        <v>中辛</v>
      </c>
      <c r="I137" s="13"/>
    </row>
    <row r="138" spans="1:9">
      <c r="A138" s="11">
        <v>4900000000256</v>
      </c>
      <c r="B138" t="s">
        <v>264</v>
      </c>
      <c r="C138" s="12">
        <v>21175</v>
      </c>
      <c r="D138" s="12">
        <v>97</v>
      </c>
      <c r="E138" s="12">
        <v>218.29896907216494</v>
      </c>
      <c r="F138">
        <f>VLOOKUP(A138,実習1商品マスタ!A138:D423,3,FALSE)</f>
        <v>1</v>
      </c>
      <c r="G138" t="str">
        <f>VLOOKUP(A138,実習1商品マスタ!A138:D423,4,FALSE)</f>
        <v>辛口</v>
      </c>
      <c r="I138" s="13"/>
    </row>
    <row r="139" spans="1:9">
      <c r="A139" s="11">
        <v>4900000000259</v>
      </c>
      <c r="B139" t="s">
        <v>267</v>
      </c>
      <c r="C139" s="12">
        <v>10997</v>
      </c>
      <c r="D139" s="12">
        <v>24</v>
      </c>
      <c r="E139" s="12">
        <v>458.20833333333331</v>
      </c>
      <c r="F139">
        <f>VLOOKUP(A139,実習1商品マスタ!A139:D424,3,FALSE)</f>
        <v>2</v>
      </c>
      <c r="G139" t="str">
        <f>VLOOKUP(A139,実習1商品マスタ!A139:D424,4,FALSE)</f>
        <v>中辛</v>
      </c>
      <c r="I139" s="13"/>
    </row>
    <row r="140" spans="1:9">
      <c r="A140" s="11">
        <v>4900000000261</v>
      </c>
      <c r="B140" t="s">
        <v>269</v>
      </c>
      <c r="C140" s="12">
        <v>129655</v>
      </c>
      <c r="D140" s="12">
        <v>708</v>
      </c>
      <c r="E140" s="12">
        <v>183.12853107344634</v>
      </c>
      <c r="F140">
        <f>VLOOKUP(A140,実習1商品マスタ!A140:D425,3,FALSE)</f>
        <v>2</v>
      </c>
      <c r="G140" t="str">
        <f>VLOOKUP(A140,実習1商品マスタ!A140:D425,4,FALSE)</f>
        <v>中辛</v>
      </c>
      <c r="I140" s="13"/>
    </row>
    <row r="141" spans="1:9">
      <c r="A141" s="11">
        <v>4900000000262</v>
      </c>
      <c r="B141" t="s">
        <v>270</v>
      </c>
      <c r="C141" s="12">
        <v>82909</v>
      </c>
      <c r="D141" s="12">
        <v>461</v>
      </c>
      <c r="E141" s="12">
        <v>179.84598698481562</v>
      </c>
      <c r="F141">
        <f>VLOOKUP(A141,実習1商品マスタ!A141:D426,3,FALSE)</f>
        <v>1</v>
      </c>
      <c r="G141" t="str">
        <f>VLOOKUP(A141,実習1商品マスタ!A141:D426,4,FALSE)</f>
        <v>辛口</v>
      </c>
      <c r="I141" s="13"/>
    </row>
    <row r="142" spans="1:9">
      <c r="A142" s="11">
        <v>4900000000263</v>
      </c>
      <c r="B142" t="s">
        <v>271</v>
      </c>
      <c r="C142" s="12">
        <v>79312</v>
      </c>
      <c r="D142" s="12">
        <v>446</v>
      </c>
      <c r="E142" s="12">
        <v>177.82959641255604</v>
      </c>
      <c r="F142">
        <f>VLOOKUP(A142,実習1商品マスタ!A142:D427,3,FALSE)</f>
        <v>2</v>
      </c>
      <c r="G142" t="str">
        <f>VLOOKUP(A142,実習1商品マスタ!A142:D427,4,FALSE)</f>
        <v>中辛</v>
      </c>
      <c r="I142" s="13"/>
    </row>
    <row r="143" spans="1:9">
      <c r="A143" s="11">
        <v>4900000000264</v>
      </c>
      <c r="B143" t="s">
        <v>272</v>
      </c>
      <c r="C143" s="12">
        <v>66164</v>
      </c>
      <c r="D143" s="12">
        <v>367</v>
      </c>
      <c r="E143" s="12">
        <v>180.283378746594</v>
      </c>
      <c r="F143">
        <f>VLOOKUP(A143,実習1商品マスタ!A143:D428,3,FALSE)</f>
        <v>4</v>
      </c>
      <c r="G143" t="str">
        <f>VLOOKUP(A143,実習1商品マスタ!A143:D428,4,FALSE)</f>
        <v>ハヤシ</v>
      </c>
      <c r="I143" s="13"/>
    </row>
    <row r="144" spans="1:9">
      <c r="A144" s="11">
        <v>4900000000272</v>
      </c>
      <c r="B144" t="s">
        <v>280</v>
      </c>
      <c r="C144" s="12">
        <v>19373</v>
      </c>
      <c r="D144" s="12">
        <v>32</v>
      </c>
      <c r="E144" s="12">
        <v>605.40625</v>
      </c>
      <c r="F144">
        <f>VLOOKUP(A144,実習1商品マスタ!A144:D429,3,FALSE)</f>
        <v>2</v>
      </c>
      <c r="G144" t="str">
        <f>VLOOKUP(A144,実習1商品マスタ!A144:D429,4,FALSE)</f>
        <v>中辛</v>
      </c>
      <c r="I144" s="13"/>
    </row>
    <row r="145" spans="1:9">
      <c r="A145" s="11">
        <v>4900000000273</v>
      </c>
      <c r="B145" t="s">
        <v>281</v>
      </c>
      <c r="C145" s="12">
        <v>30978</v>
      </c>
      <c r="D145" s="12">
        <v>50</v>
      </c>
      <c r="E145" s="12">
        <v>619.55999999999995</v>
      </c>
      <c r="F145">
        <f>VLOOKUP(A145,実習1商品マスタ!A145:D430,3,FALSE)</f>
        <v>1</v>
      </c>
      <c r="G145" t="str">
        <f>VLOOKUP(A145,実習1商品マスタ!A145:D430,4,FALSE)</f>
        <v>辛口</v>
      </c>
      <c r="I145" s="13"/>
    </row>
  </sheetData>
  <phoneticPr fontId="2"/>
  <pageMargins left="0.75" right="0.75" top="1" bottom="1" header="0.51200000000000001" footer="0.5120000000000000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6"/>
  <sheetViews>
    <sheetView zoomScale="85" workbookViewId="0">
      <selection activeCell="H3" sqref="H3"/>
    </sheetView>
  </sheetViews>
  <sheetFormatPr baseColWidth="10" defaultColWidth="8.83203125" defaultRowHeight="14"/>
  <cols>
    <col min="1" max="1" width="15.6640625" style="11" bestFit="1" customWidth="1"/>
    <col min="2" max="2" width="22.6640625" bestFit="1" customWidth="1"/>
    <col min="3" max="3" width="13.1640625" style="12" bestFit="1" customWidth="1"/>
    <col min="4" max="5" width="9" style="12"/>
    <col min="6" max="7" width="9.33203125" bestFit="1" customWidth="1"/>
    <col min="8" max="10" width="9"/>
  </cols>
  <sheetData>
    <row r="1" spans="1:7" s="10" customFormat="1" ht="46" thickBot="1">
      <c r="A1" s="6" t="s">
        <v>295</v>
      </c>
      <c r="B1" s="6" t="s">
        <v>1</v>
      </c>
      <c r="C1" s="7" t="s">
        <v>296</v>
      </c>
      <c r="D1" s="8" t="s">
        <v>297</v>
      </c>
      <c r="E1" s="9" t="s">
        <v>298</v>
      </c>
      <c r="F1" s="7" t="s">
        <v>299</v>
      </c>
      <c r="G1" s="7" t="s">
        <v>300</v>
      </c>
    </row>
    <row r="2" spans="1:7" ht="15" thickTop="1">
      <c r="A2" s="11">
        <v>4900000000021</v>
      </c>
      <c r="B2" t="s">
        <v>26</v>
      </c>
      <c r="C2" s="12">
        <v>8344</v>
      </c>
      <c r="D2" s="12">
        <v>28</v>
      </c>
      <c r="E2" s="12">
        <v>298</v>
      </c>
      <c r="F2">
        <f>VLOOKUP(A2,実習1商品マスタ!A2:D287,3,FALSE)</f>
        <v>3</v>
      </c>
      <c r="G2" t="str">
        <f>VLOOKUP(A2,実習1商品マスタ!A2:D287,4,FALSE)</f>
        <v>甘口</v>
      </c>
    </row>
    <row r="3" spans="1:7">
      <c r="A3" s="11">
        <v>4900000000031</v>
      </c>
      <c r="B3" t="s">
        <v>38</v>
      </c>
      <c r="C3" s="12">
        <v>15655376</v>
      </c>
      <c r="D3" s="12">
        <v>90631</v>
      </c>
      <c r="E3" s="12">
        <v>172.7375401352738</v>
      </c>
      <c r="F3">
        <f>VLOOKUP(A3,実習1商品マスタ!A3:D288,3,FALSE)</f>
        <v>2</v>
      </c>
      <c r="G3" t="str">
        <f>VLOOKUP(A3,実習1商品マスタ!A3:D288,4,FALSE)</f>
        <v>中辛</v>
      </c>
    </row>
    <row r="4" spans="1:7">
      <c r="A4" s="11">
        <v>4900000000032</v>
      </c>
      <c r="B4" t="s">
        <v>39</v>
      </c>
      <c r="C4" s="12">
        <v>4788474</v>
      </c>
      <c r="D4" s="12">
        <v>28283</v>
      </c>
      <c r="E4" s="12">
        <v>169.3057313580596</v>
      </c>
      <c r="F4">
        <f>VLOOKUP(A4,実習1商品マスタ!A4:D289,3,FALSE)</f>
        <v>3</v>
      </c>
      <c r="G4" t="str">
        <f>VLOOKUP(A4,実習1商品マスタ!A4:D289,4,FALSE)</f>
        <v>甘口</v>
      </c>
    </row>
    <row r="5" spans="1:7">
      <c r="A5" s="11">
        <v>4900000000033</v>
      </c>
      <c r="B5" t="s">
        <v>40</v>
      </c>
      <c r="C5" s="12">
        <v>9429076</v>
      </c>
      <c r="D5" s="12">
        <v>54839</v>
      </c>
      <c r="E5" s="12">
        <v>171.94106384142671</v>
      </c>
      <c r="F5">
        <f>VLOOKUP(A5,実習1商品マスタ!A5:D290,3,FALSE)</f>
        <v>1</v>
      </c>
      <c r="G5" t="str">
        <f>VLOOKUP(A5,実習1商品マスタ!A5:D290,4,FALSE)</f>
        <v>辛口</v>
      </c>
    </row>
    <row r="6" spans="1:7">
      <c r="A6" s="11">
        <v>4900000000034</v>
      </c>
      <c r="B6" t="s">
        <v>41</v>
      </c>
      <c r="C6" s="12">
        <v>9381272</v>
      </c>
      <c r="D6" s="12">
        <v>42610</v>
      </c>
      <c r="E6" s="12">
        <v>220.16597042947666</v>
      </c>
      <c r="F6">
        <f>VLOOKUP(A6,実習1商品マスタ!A6:D291,3,FALSE)</f>
        <v>2</v>
      </c>
      <c r="G6" t="str">
        <f>VLOOKUP(A6,実習1商品マスタ!A6:D291,4,FALSE)</f>
        <v>中辛</v>
      </c>
    </row>
    <row r="7" spans="1:7">
      <c r="A7" s="11">
        <v>4900000000035</v>
      </c>
      <c r="B7" t="s">
        <v>42</v>
      </c>
      <c r="C7" s="12">
        <v>2014676</v>
      </c>
      <c r="D7" s="12">
        <v>9295</v>
      </c>
      <c r="E7" s="12">
        <v>216.74835933297473</v>
      </c>
      <c r="F7">
        <f>VLOOKUP(A7,実習1商品マスタ!A7:D292,3,FALSE)</f>
        <v>3</v>
      </c>
      <c r="G7" t="str">
        <f>VLOOKUP(A7,実習1商品マスタ!A7:D292,4,FALSE)</f>
        <v>甘口</v>
      </c>
    </row>
    <row r="8" spans="1:7">
      <c r="A8" s="11">
        <v>4900000000036</v>
      </c>
      <c r="B8" t="s">
        <v>43</v>
      </c>
      <c r="C8" s="12">
        <v>5437607</v>
      </c>
      <c r="D8" s="12">
        <v>24583</v>
      </c>
      <c r="E8" s="12">
        <v>221.19379245820284</v>
      </c>
      <c r="F8">
        <f>VLOOKUP(A8,実習1商品マスタ!A8:D293,3,FALSE)</f>
        <v>1</v>
      </c>
      <c r="G8" t="str">
        <f>VLOOKUP(A8,実習1商品マスタ!A8:D293,4,FALSE)</f>
        <v>辛口</v>
      </c>
    </row>
    <row r="9" spans="1:7">
      <c r="A9" s="11">
        <v>4900000000037</v>
      </c>
      <c r="B9" t="s">
        <v>44</v>
      </c>
      <c r="C9" s="12">
        <v>954481</v>
      </c>
      <c r="D9" s="12">
        <v>6126</v>
      </c>
      <c r="E9" s="12">
        <v>155.80819458047665</v>
      </c>
      <c r="F9">
        <f>VLOOKUP(A9,実習1商品マスタ!A9:D294,3,FALSE)</f>
        <v>2</v>
      </c>
      <c r="G9" t="str">
        <f>VLOOKUP(A9,実習1商品マスタ!A9:D294,4,FALSE)</f>
        <v>中辛</v>
      </c>
    </row>
    <row r="10" spans="1:7">
      <c r="A10" s="11">
        <v>4900000000038</v>
      </c>
      <c r="B10" t="s">
        <v>45</v>
      </c>
      <c r="C10" s="12">
        <v>125398</v>
      </c>
      <c r="D10" s="12">
        <v>847</v>
      </c>
      <c r="E10" s="12">
        <v>148.04958677685951</v>
      </c>
      <c r="F10">
        <f>VLOOKUP(A10,実習1商品マスタ!A10:D295,3,FALSE)</f>
        <v>3</v>
      </c>
      <c r="G10" t="str">
        <f>VLOOKUP(A10,実習1商品マスタ!A10:D295,4,FALSE)</f>
        <v>甘口</v>
      </c>
    </row>
    <row r="11" spans="1:7">
      <c r="A11" s="11">
        <v>4900000000039</v>
      </c>
      <c r="B11" t="s">
        <v>46</v>
      </c>
      <c r="C11" s="12">
        <v>286019</v>
      </c>
      <c r="D11" s="12">
        <v>1818</v>
      </c>
      <c r="E11" s="12">
        <v>157.32618261826184</v>
      </c>
      <c r="F11">
        <f>VLOOKUP(A11,実習1商品マスタ!A11:D296,3,FALSE)</f>
        <v>1</v>
      </c>
      <c r="G11" t="str">
        <f>VLOOKUP(A11,実習1商品マスタ!A11:D296,4,FALSE)</f>
        <v>辛口</v>
      </c>
    </row>
    <row r="12" spans="1:7">
      <c r="A12" s="11">
        <v>4900000000041</v>
      </c>
      <c r="B12" t="s">
        <v>48</v>
      </c>
      <c r="C12" s="12">
        <v>3128998</v>
      </c>
      <c r="D12" s="12">
        <v>9958</v>
      </c>
      <c r="E12" s="12">
        <v>314.21952199236796</v>
      </c>
      <c r="F12">
        <f>VLOOKUP(A12,実習1商品マスタ!A12:D297,3,FALSE)</f>
        <v>2</v>
      </c>
      <c r="G12" t="str">
        <f>VLOOKUP(A12,実習1商品マスタ!A12:D297,4,FALSE)</f>
        <v>中辛</v>
      </c>
    </row>
    <row r="13" spans="1:7">
      <c r="A13" s="11">
        <v>4900000000042</v>
      </c>
      <c r="B13" t="s">
        <v>49</v>
      </c>
      <c r="C13" s="12">
        <v>234833</v>
      </c>
      <c r="D13" s="12">
        <v>702</v>
      </c>
      <c r="E13" s="12">
        <v>334.51994301994301</v>
      </c>
      <c r="F13">
        <f>VLOOKUP(A13,実習1商品マスタ!A13:D298,3,FALSE)</f>
        <v>3</v>
      </c>
      <c r="G13" t="str">
        <f>VLOOKUP(A13,実習1商品マスタ!A13:D298,4,FALSE)</f>
        <v>甘口</v>
      </c>
    </row>
    <row r="14" spans="1:7">
      <c r="A14" s="11">
        <v>4900000000043</v>
      </c>
      <c r="B14" t="s">
        <v>50</v>
      </c>
      <c r="C14" s="12">
        <v>1461843</v>
      </c>
      <c r="D14" s="12">
        <v>4802</v>
      </c>
      <c r="E14" s="12">
        <v>304.42378175760098</v>
      </c>
      <c r="F14">
        <f>VLOOKUP(A14,実習1商品マスタ!A14:D299,3,FALSE)</f>
        <v>1</v>
      </c>
      <c r="G14" t="str">
        <f>VLOOKUP(A14,実習1商品マスタ!A14:D299,4,FALSE)</f>
        <v>辛口</v>
      </c>
    </row>
    <row r="15" spans="1:7">
      <c r="A15" s="11">
        <v>4900000000044</v>
      </c>
      <c r="B15" t="s">
        <v>51</v>
      </c>
      <c r="C15" s="12">
        <v>9347472</v>
      </c>
      <c r="D15" s="12">
        <v>64081</v>
      </c>
      <c r="E15" s="12">
        <v>145.86963374479174</v>
      </c>
      <c r="F15">
        <f>VLOOKUP(A15,実習1商品マスタ!A15:D300,3,FALSE)</f>
        <v>4</v>
      </c>
      <c r="G15" t="str">
        <f>VLOOKUP(A15,実習1商品マスタ!A15:D300,4,FALSE)</f>
        <v>ハヤシ</v>
      </c>
    </row>
    <row r="16" spans="1:7">
      <c r="A16" s="11">
        <v>4900000000047</v>
      </c>
      <c r="B16" t="s">
        <v>55</v>
      </c>
      <c r="C16" s="12">
        <v>14084325</v>
      </c>
      <c r="D16" s="12">
        <v>113863</v>
      </c>
      <c r="E16" s="12">
        <v>123.69536197008686</v>
      </c>
      <c r="F16">
        <f>VLOOKUP(A16,実習1商品マスタ!A16:D301,3,FALSE)</f>
        <v>3</v>
      </c>
      <c r="G16" t="str">
        <f>VLOOKUP(A16,実習1商品マスタ!A16:D301,4,FALSE)</f>
        <v>甘口</v>
      </c>
    </row>
    <row r="17" spans="1:7">
      <c r="A17" s="11">
        <v>4900000000048</v>
      </c>
      <c r="B17" t="s">
        <v>56</v>
      </c>
      <c r="C17" s="12">
        <v>27896198</v>
      </c>
      <c r="D17" s="12">
        <v>226160</v>
      </c>
      <c r="E17" s="12">
        <v>123.34717898832685</v>
      </c>
      <c r="F17">
        <f>VLOOKUP(A17,実習1商品マスタ!A17:D302,3,FALSE)</f>
        <v>2</v>
      </c>
      <c r="G17" t="str">
        <f>VLOOKUP(A17,実習1商品マスタ!A17:D302,4,FALSE)</f>
        <v>中辛</v>
      </c>
    </row>
    <row r="18" spans="1:7">
      <c r="A18" s="11">
        <v>4900000000049</v>
      </c>
      <c r="B18" t="s">
        <v>57</v>
      </c>
      <c r="C18" s="12">
        <v>12712074</v>
      </c>
      <c r="D18" s="12">
        <v>107024</v>
      </c>
      <c r="E18" s="12">
        <v>118.77778815966512</v>
      </c>
      <c r="F18">
        <f>VLOOKUP(A18,実習1商品マスタ!A18:D303,3,FALSE)</f>
        <v>1</v>
      </c>
      <c r="G18" t="str">
        <f>VLOOKUP(A18,実習1商品マスタ!A18:D303,4,FALSE)</f>
        <v>辛口</v>
      </c>
    </row>
    <row r="19" spans="1:7">
      <c r="A19" s="11">
        <v>4900000000052</v>
      </c>
      <c r="B19" t="s">
        <v>60</v>
      </c>
      <c r="C19" s="12">
        <v>38967</v>
      </c>
      <c r="D19" s="12">
        <v>341</v>
      </c>
      <c r="E19" s="12">
        <v>114.27272727272727</v>
      </c>
      <c r="F19">
        <f>VLOOKUP(A19,実習1商品マスタ!A19:D304,3,FALSE)</f>
        <v>3</v>
      </c>
      <c r="G19" t="str">
        <f>VLOOKUP(A19,実習1商品マスタ!A19:D304,4,FALSE)</f>
        <v>甘口</v>
      </c>
    </row>
    <row r="20" spans="1:7">
      <c r="A20" s="11">
        <v>4900000000053</v>
      </c>
      <c r="B20" t="s">
        <v>61</v>
      </c>
      <c r="C20" s="12">
        <v>156388</v>
      </c>
      <c r="D20" s="12">
        <v>1403</v>
      </c>
      <c r="E20" s="12">
        <v>111.46685673556664</v>
      </c>
      <c r="F20">
        <f>VLOOKUP(A20,実習1商品マスタ!A20:D305,3,FALSE)</f>
        <v>2</v>
      </c>
      <c r="G20" t="str">
        <f>VLOOKUP(A20,実習1商品マスタ!A20:D305,4,FALSE)</f>
        <v>中辛</v>
      </c>
    </row>
    <row r="21" spans="1:7">
      <c r="A21" s="11">
        <v>4900000000054</v>
      </c>
      <c r="B21" t="s">
        <v>62</v>
      </c>
      <c r="C21" s="12">
        <v>8526</v>
      </c>
      <c r="D21" s="12">
        <v>85</v>
      </c>
      <c r="E21" s="12">
        <v>100.30588235294118</v>
      </c>
      <c r="F21">
        <f>VLOOKUP(A21,実習1商品マスタ!A21:D306,3,FALSE)</f>
        <v>1</v>
      </c>
      <c r="G21" t="str">
        <f>VLOOKUP(A21,実習1商品マスタ!A21:D306,4,FALSE)</f>
        <v>辛口</v>
      </c>
    </row>
    <row r="22" spans="1:7">
      <c r="A22" s="11">
        <v>4900000000058</v>
      </c>
      <c r="B22" t="s">
        <v>66</v>
      </c>
      <c r="C22" s="12">
        <v>8553</v>
      </c>
      <c r="D22" s="12">
        <v>15</v>
      </c>
      <c r="E22" s="12">
        <v>570.20000000000005</v>
      </c>
      <c r="F22">
        <f>VLOOKUP(A22,実習1商品マスタ!A22:D307,3,FALSE)</f>
        <v>4</v>
      </c>
      <c r="G22" t="str">
        <f>VLOOKUP(A22,実習1商品マスタ!A22:D307,4,FALSE)</f>
        <v>ハヤシ</v>
      </c>
    </row>
    <row r="23" spans="1:7">
      <c r="A23" s="11">
        <v>4900000000061</v>
      </c>
      <c r="B23" t="s">
        <v>69</v>
      </c>
      <c r="C23" s="12">
        <v>37758</v>
      </c>
      <c r="D23" s="12">
        <v>71</v>
      </c>
      <c r="E23" s="12">
        <v>531.80281690140851</v>
      </c>
      <c r="F23">
        <f>VLOOKUP(A23,実習1商品マスタ!A23:D308,3,FALSE)</f>
        <v>2</v>
      </c>
      <c r="G23" t="str">
        <f>VLOOKUP(A23,実習1商品マスタ!A23:D308,4,FALSE)</f>
        <v>中辛</v>
      </c>
    </row>
    <row r="24" spans="1:7">
      <c r="A24" s="11">
        <v>4900000000062</v>
      </c>
      <c r="B24" t="s">
        <v>70</v>
      </c>
      <c r="C24" s="12">
        <v>15884</v>
      </c>
      <c r="D24" s="12">
        <v>31</v>
      </c>
      <c r="E24" s="12">
        <v>512.38709677419354</v>
      </c>
      <c r="F24">
        <f>VLOOKUP(A24,実習1商品マスタ!A24:D309,3,FALSE)</f>
        <v>3</v>
      </c>
      <c r="G24" t="str">
        <f>VLOOKUP(A24,実習1商品マスタ!A24:D309,4,FALSE)</f>
        <v>甘口</v>
      </c>
    </row>
    <row r="25" spans="1:7">
      <c r="A25" s="11">
        <v>4900000000063</v>
      </c>
      <c r="B25" t="s">
        <v>71</v>
      </c>
      <c r="C25" s="12">
        <v>398437</v>
      </c>
      <c r="D25" s="12">
        <v>2267</v>
      </c>
      <c r="E25" s="12">
        <v>175.75518306131451</v>
      </c>
      <c r="F25">
        <f>VLOOKUP(A25,実習1商品マスタ!A25:D310,3,FALSE)</f>
        <v>2</v>
      </c>
      <c r="G25" t="str">
        <f>VLOOKUP(A25,実習1商品マスタ!A25:D310,4,FALSE)</f>
        <v>中辛</v>
      </c>
    </row>
    <row r="26" spans="1:7">
      <c r="A26" s="11">
        <v>4900000000064</v>
      </c>
      <c r="B26" t="s">
        <v>72</v>
      </c>
      <c r="C26" s="12">
        <v>162110</v>
      </c>
      <c r="D26" s="12">
        <v>902</v>
      </c>
      <c r="E26" s="12">
        <v>179.72283813747228</v>
      </c>
      <c r="F26">
        <f>VLOOKUP(A26,実習1商品マスタ!A26:D311,3,FALSE)</f>
        <v>1</v>
      </c>
      <c r="G26" t="str">
        <f>VLOOKUP(A26,実習1商品マスタ!A26:D311,4,FALSE)</f>
        <v>辛口</v>
      </c>
    </row>
    <row r="27" spans="1:7">
      <c r="A27" s="11">
        <v>4900000000068</v>
      </c>
      <c r="B27" t="s">
        <v>76</v>
      </c>
      <c r="C27" s="12">
        <v>2263636</v>
      </c>
      <c r="D27" s="12">
        <v>12069</v>
      </c>
      <c r="E27" s="12">
        <v>187.557875548927</v>
      </c>
      <c r="F27">
        <f>VLOOKUP(A27,実習1商品マスタ!A27:D312,3,FALSE)</f>
        <v>2</v>
      </c>
      <c r="G27" t="str">
        <f>VLOOKUP(A27,実習1商品マスタ!A27:D312,4,FALSE)</f>
        <v>中辛</v>
      </c>
    </row>
    <row r="28" spans="1:7">
      <c r="A28" s="11">
        <v>4900000000069</v>
      </c>
      <c r="B28" t="s">
        <v>77</v>
      </c>
      <c r="C28" s="12">
        <v>1366940</v>
      </c>
      <c r="D28" s="12">
        <v>7158</v>
      </c>
      <c r="E28" s="12">
        <v>190.96675048896338</v>
      </c>
      <c r="F28">
        <f>VLOOKUP(A28,実習1商品マスタ!A28:D313,3,FALSE)</f>
        <v>1</v>
      </c>
      <c r="G28" t="str">
        <f>VLOOKUP(A28,実習1商品マスタ!A28:D313,4,FALSE)</f>
        <v>辛口</v>
      </c>
    </row>
    <row r="29" spans="1:7">
      <c r="A29" s="11">
        <v>4900000000072</v>
      </c>
      <c r="B29" t="s">
        <v>80</v>
      </c>
      <c r="C29" s="12">
        <v>1967607</v>
      </c>
      <c r="D29" s="12">
        <v>10500</v>
      </c>
      <c r="E29" s="12">
        <v>187.39114285714285</v>
      </c>
      <c r="F29">
        <f>VLOOKUP(A29,実習1商品マスタ!A29:D314,3,FALSE)</f>
        <v>4</v>
      </c>
      <c r="G29" t="str">
        <f>VLOOKUP(A29,実習1商品マスタ!A29:D314,4,FALSE)</f>
        <v>ハヤシ</v>
      </c>
    </row>
    <row r="30" spans="1:7">
      <c r="A30" s="11">
        <v>4900000000075</v>
      </c>
      <c r="B30" t="s">
        <v>83</v>
      </c>
      <c r="C30" s="12">
        <v>905553</v>
      </c>
      <c r="D30" s="12">
        <v>3896</v>
      </c>
      <c r="E30" s="12">
        <v>232.43146817248459</v>
      </c>
      <c r="F30">
        <f>VLOOKUP(A30,実習1商品マスタ!A30:D315,3,FALSE)</f>
        <v>4</v>
      </c>
      <c r="G30" t="str">
        <f>VLOOKUP(A30,実習1商品マスタ!A30:D315,4,FALSE)</f>
        <v>ハヤシ</v>
      </c>
    </row>
    <row r="31" spans="1:7">
      <c r="A31" s="11">
        <v>4900000000076</v>
      </c>
      <c r="B31" t="s">
        <v>84</v>
      </c>
      <c r="C31" s="12">
        <v>969361</v>
      </c>
      <c r="D31" s="12">
        <v>4812</v>
      </c>
      <c r="E31" s="12">
        <v>201.44659185369909</v>
      </c>
      <c r="F31">
        <f>VLOOKUP(A31,実習1商品マスタ!A31:D316,3,FALSE)</f>
        <v>4</v>
      </c>
      <c r="G31" t="str">
        <f>VLOOKUP(A31,実習1商品マスタ!A31:D316,4,FALSE)</f>
        <v>ハヤシ</v>
      </c>
    </row>
    <row r="32" spans="1:7">
      <c r="A32" s="11">
        <v>4900000000077</v>
      </c>
      <c r="B32" t="s">
        <v>85</v>
      </c>
      <c r="C32" s="12">
        <v>147849</v>
      </c>
      <c r="D32" s="12">
        <v>1282</v>
      </c>
      <c r="E32" s="12">
        <v>115.32683307332293</v>
      </c>
      <c r="F32">
        <f>VLOOKUP(A32,実習1商品マスタ!A32:D317,3,FALSE)</f>
        <v>3</v>
      </c>
      <c r="G32" t="str">
        <f>VLOOKUP(A32,実習1商品マスタ!A32:D317,4,FALSE)</f>
        <v>甘口</v>
      </c>
    </row>
    <row r="33" spans="1:7">
      <c r="A33" s="11">
        <v>4900000000078</v>
      </c>
      <c r="B33" t="s">
        <v>86</v>
      </c>
      <c r="C33" s="12">
        <v>313463</v>
      </c>
      <c r="D33" s="12">
        <v>2728</v>
      </c>
      <c r="E33" s="12">
        <v>114.90579178885631</v>
      </c>
      <c r="F33">
        <f>VLOOKUP(A33,実習1商品マスタ!A33:D318,3,FALSE)</f>
        <v>2</v>
      </c>
      <c r="G33" t="str">
        <f>VLOOKUP(A33,実習1商品マスタ!A33:D318,4,FALSE)</f>
        <v>中辛</v>
      </c>
    </row>
    <row r="34" spans="1:7">
      <c r="A34" s="11">
        <v>4900000000079</v>
      </c>
      <c r="B34" t="s">
        <v>87</v>
      </c>
      <c r="C34" s="12">
        <v>56771</v>
      </c>
      <c r="D34" s="12">
        <v>503</v>
      </c>
      <c r="E34" s="12">
        <v>112.86481113320079</v>
      </c>
      <c r="F34">
        <f>VLOOKUP(A34,実習1商品マスタ!A34:D319,3,FALSE)</f>
        <v>1</v>
      </c>
      <c r="G34" t="str">
        <f>VLOOKUP(A34,実習1商品マスタ!A34:D319,4,FALSE)</f>
        <v>辛口</v>
      </c>
    </row>
    <row r="35" spans="1:7">
      <c r="A35" s="11">
        <v>4900000000080</v>
      </c>
      <c r="B35" t="s">
        <v>88</v>
      </c>
      <c r="C35" s="12">
        <v>6562297</v>
      </c>
      <c r="D35" s="12">
        <v>49597</v>
      </c>
      <c r="E35" s="12">
        <v>132.31237776478417</v>
      </c>
      <c r="F35">
        <f>VLOOKUP(A35,実習1商品マスタ!A35:D320,3,FALSE)</f>
        <v>3</v>
      </c>
      <c r="G35" t="str">
        <f>VLOOKUP(A35,実習1商品マスタ!A35:D320,4,FALSE)</f>
        <v>甘口</v>
      </c>
    </row>
    <row r="36" spans="1:7">
      <c r="A36" s="11">
        <v>4900000000081</v>
      </c>
      <c r="B36" t="s">
        <v>89</v>
      </c>
      <c r="C36" s="12">
        <v>13342330</v>
      </c>
      <c r="D36" s="12">
        <v>98469</v>
      </c>
      <c r="E36" s="12">
        <v>135.49777087205109</v>
      </c>
      <c r="F36">
        <f>VLOOKUP(A36,実習1商品マスタ!A36:D321,3,FALSE)</f>
        <v>2</v>
      </c>
      <c r="G36" t="str">
        <f>VLOOKUP(A36,実習1商品マスタ!A36:D321,4,FALSE)</f>
        <v>中辛</v>
      </c>
    </row>
    <row r="37" spans="1:7">
      <c r="A37" s="11">
        <v>4900000000082</v>
      </c>
      <c r="B37" t="s">
        <v>90</v>
      </c>
      <c r="C37" s="12">
        <v>4446964</v>
      </c>
      <c r="D37" s="12">
        <v>35451</v>
      </c>
      <c r="E37" s="12">
        <v>125.43973371696144</v>
      </c>
      <c r="F37">
        <f>VLOOKUP(A37,実習1商品マスタ!A37:D322,3,FALSE)</f>
        <v>1</v>
      </c>
      <c r="G37" t="str">
        <f>VLOOKUP(A37,実習1商品マスタ!A37:D322,4,FALSE)</f>
        <v>辛口</v>
      </c>
    </row>
    <row r="38" spans="1:7">
      <c r="A38" s="11">
        <v>4900000000085</v>
      </c>
      <c r="B38" t="s">
        <v>93</v>
      </c>
      <c r="C38" s="12">
        <v>95</v>
      </c>
      <c r="D38" s="12">
        <v>1</v>
      </c>
      <c r="E38" s="12">
        <v>95</v>
      </c>
      <c r="F38">
        <f>VLOOKUP(A38,実習1商品マスタ!A38:D323,3,FALSE)</f>
        <v>3</v>
      </c>
      <c r="G38" t="str">
        <f>VLOOKUP(A38,実習1商品マスタ!A38:D323,4,FALSE)</f>
        <v>甘口</v>
      </c>
    </row>
    <row r="39" spans="1:7">
      <c r="A39" s="11">
        <v>4900000000086</v>
      </c>
      <c r="B39" t="s">
        <v>94</v>
      </c>
      <c r="C39" s="12">
        <v>41558</v>
      </c>
      <c r="D39" s="12">
        <v>183</v>
      </c>
      <c r="E39" s="12">
        <v>227.0928961748634</v>
      </c>
      <c r="F39">
        <f>VLOOKUP(A39,実習1商品マスタ!A39:D324,3,FALSE)</f>
        <v>3</v>
      </c>
      <c r="G39" t="str">
        <f>VLOOKUP(A39,実習1商品マスタ!A39:D324,4,FALSE)</f>
        <v>甘口</v>
      </c>
    </row>
    <row r="40" spans="1:7">
      <c r="A40" s="11">
        <v>4900000000087</v>
      </c>
      <c r="B40" t="s">
        <v>95</v>
      </c>
      <c r="C40" s="12">
        <v>494923</v>
      </c>
      <c r="D40" s="12">
        <v>2169</v>
      </c>
      <c r="E40" s="12">
        <v>228.18026740433379</v>
      </c>
      <c r="F40">
        <f>VLOOKUP(A40,実習1商品マスタ!A40:D325,3,FALSE)</f>
        <v>2</v>
      </c>
      <c r="G40" t="str">
        <f>VLOOKUP(A40,実習1商品マスタ!A40:D325,4,FALSE)</f>
        <v>中辛</v>
      </c>
    </row>
    <row r="41" spans="1:7">
      <c r="A41" s="11">
        <v>4900000000088</v>
      </c>
      <c r="B41" t="s">
        <v>96</v>
      </c>
      <c r="C41" s="12">
        <v>115575</v>
      </c>
      <c r="D41" s="12">
        <v>498</v>
      </c>
      <c r="E41" s="12">
        <v>232.07831325301206</v>
      </c>
      <c r="F41">
        <f>VLOOKUP(A41,実習1商品マスタ!A41:D326,3,FALSE)</f>
        <v>1</v>
      </c>
      <c r="G41" t="str">
        <f>VLOOKUP(A41,実習1商品マスタ!A41:D326,4,FALSE)</f>
        <v>辛口</v>
      </c>
    </row>
    <row r="42" spans="1:7">
      <c r="A42" s="11">
        <v>4900000000089</v>
      </c>
      <c r="B42" t="s">
        <v>97</v>
      </c>
      <c r="C42" s="12">
        <v>97400</v>
      </c>
      <c r="D42" s="12">
        <v>882</v>
      </c>
      <c r="E42" s="12">
        <v>110.43083900226758</v>
      </c>
      <c r="F42">
        <f>VLOOKUP(A42,実習1商品マスタ!A42:D327,3,FALSE)</f>
        <v>4</v>
      </c>
      <c r="G42" t="str">
        <f>VLOOKUP(A42,実習1商品マスタ!A42:D327,4,FALSE)</f>
        <v>ハヤシ</v>
      </c>
    </row>
    <row r="43" spans="1:7">
      <c r="A43" s="11">
        <v>4900000000090</v>
      </c>
      <c r="B43" t="s">
        <v>98</v>
      </c>
      <c r="C43" s="12">
        <v>2649382</v>
      </c>
      <c r="D43" s="12">
        <v>16368</v>
      </c>
      <c r="E43" s="12">
        <v>161.86351417399806</v>
      </c>
      <c r="F43">
        <f>VLOOKUP(A43,実習1商品マスタ!A43:D328,3,FALSE)</f>
        <v>4</v>
      </c>
      <c r="G43" t="str">
        <f>VLOOKUP(A43,実習1商品マスタ!A43:D328,4,FALSE)</f>
        <v>ハヤシ</v>
      </c>
    </row>
    <row r="44" spans="1:7">
      <c r="A44" s="11">
        <v>4900000000091</v>
      </c>
      <c r="B44" t="s">
        <v>99</v>
      </c>
      <c r="C44" s="12">
        <v>3809</v>
      </c>
      <c r="D44" s="12">
        <v>37</v>
      </c>
      <c r="E44" s="12">
        <v>102.94594594594595</v>
      </c>
      <c r="F44">
        <f>VLOOKUP(A44,実習1商品マスタ!A44:D329,3,FALSE)</f>
        <v>3</v>
      </c>
      <c r="G44" t="str">
        <f>VLOOKUP(A44,実習1商品マスタ!A44:D329,4,FALSE)</f>
        <v>甘口</v>
      </c>
    </row>
    <row r="45" spans="1:7">
      <c r="A45" s="11">
        <v>4900000000092</v>
      </c>
      <c r="B45" t="s">
        <v>100</v>
      </c>
      <c r="C45" s="12">
        <v>20509</v>
      </c>
      <c r="D45" s="12">
        <v>200</v>
      </c>
      <c r="E45" s="12">
        <v>102.545</v>
      </c>
      <c r="F45">
        <f>VLOOKUP(A45,実習1商品マスタ!A45:D330,3,FALSE)</f>
        <v>2</v>
      </c>
      <c r="G45" t="str">
        <f>VLOOKUP(A45,実習1商品マスタ!A45:D330,4,FALSE)</f>
        <v>中辛</v>
      </c>
    </row>
    <row r="46" spans="1:7">
      <c r="A46" s="11">
        <v>4900000000093</v>
      </c>
      <c r="B46" t="s">
        <v>101</v>
      </c>
      <c r="C46" s="12">
        <v>664962</v>
      </c>
      <c r="D46" s="12">
        <v>4099</v>
      </c>
      <c r="E46" s="12">
        <v>162.22542083434985</v>
      </c>
      <c r="F46">
        <f>VLOOKUP(A46,実習1商品マスタ!A46:D331,3,FALSE)</f>
        <v>3</v>
      </c>
      <c r="G46" t="str">
        <f>VLOOKUP(A46,実習1商品マスタ!A46:D331,4,FALSE)</f>
        <v>甘口</v>
      </c>
    </row>
    <row r="47" spans="1:7">
      <c r="A47" s="11">
        <v>4900000000094</v>
      </c>
      <c r="B47" t="s">
        <v>102</v>
      </c>
      <c r="C47" s="12">
        <v>756098</v>
      </c>
      <c r="D47" s="12">
        <v>4649</v>
      </c>
      <c r="E47" s="12">
        <v>162.6366960636696</v>
      </c>
      <c r="F47">
        <f>VLOOKUP(A47,実習1商品マスタ!A47:D332,3,FALSE)</f>
        <v>2</v>
      </c>
      <c r="G47" t="str">
        <f>VLOOKUP(A47,実習1商品マスタ!A47:D332,4,FALSE)</f>
        <v>中辛</v>
      </c>
    </row>
    <row r="48" spans="1:7">
      <c r="A48" s="11">
        <v>4900000000095</v>
      </c>
      <c r="B48" t="s">
        <v>103</v>
      </c>
      <c r="C48" s="12">
        <v>10938975</v>
      </c>
      <c r="D48" s="12">
        <v>34112</v>
      </c>
      <c r="E48" s="12">
        <v>320.67820708255158</v>
      </c>
      <c r="F48">
        <f>VLOOKUP(A48,実習1商品マスタ!A48:D333,3,FALSE)</f>
        <v>2</v>
      </c>
      <c r="G48" t="str">
        <f>VLOOKUP(A48,実習1商品マスタ!A48:D333,4,FALSE)</f>
        <v>中辛</v>
      </c>
    </row>
    <row r="49" spans="1:7">
      <c r="A49" s="11">
        <v>4900000000096</v>
      </c>
      <c r="B49" t="s">
        <v>104</v>
      </c>
      <c r="C49" s="12">
        <v>5155742</v>
      </c>
      <c r="D49" s="12">
        <v>16379</v>
      </c>
      <c r="E49" s="12">
        <v>314.7775810489041</v>
      </c>
      <c r="F49">
        <f>VLOOKUP(A49,実習1商品マスタ!A49:D334,3,FALSE)</f>
        <v>1</v>
      </c>
      <c r="G49" t="str">
        <f>VLOOKUP(A49,実習1商品マスタ!A49:D334,4,FALSE)</f>
        <v>辛口</v>
      </c>
    </row>
    <row r="50" spans="1:7">
      <c r="A50" s="11">
        <v>4900000000099</v>
      </c>
      <c r="B50" t="s">
        <v>107</v>
      </c>
      <c r="C50" s="12">
        <v>173753</v>
      </c>
      <c r="D50" s="12">
        <v>766</v>
      </c>
      <c r="E50" s="12">
        <v>226.83159268929504</v>
      </c>
      <c r="F50">
        <f>VLOOKUP(A50,実習1商品マスタ!A50:D335,3,FALSE)</f>
        <v>1</v>
      </c>
      <c r="G50" t="str">
        <f>VLOOKUP(A50,実習1商品マスタ!A50:D335,4,FALSE)</f>
        <v>辛口</v>
      </c>
    </row>
    <row r="51" spans="1:7">
      <c r="A51" s="11">
        <v>4900000000100</v>
      </c>
      <c r="B51" t="s">
        <v>108</v>
      </c>
      <c r="C51" s="12">
        <v>383975</v>
      </c>
      <c r="D51" s="12">
        <v>1662</v>
      </c>
      <c r="E51" s="12">
        <v>231.03188929001203</v>
      </c>
      <c r="F51">
        <f>VLOOKUP(A51,実習1商品マスタ!A51:D336,3,FALSE)</f>
        <v>1</v>
      </c>
      <c r="G51" t="str">
        <f>VLOOKUP(A51,実習1商品マスタ!A51:D336,4,FALSE)</f>
        <v>辛口</v>
      </c>
    </row>
    <row r="52" spans="1:7">
      <c r="A52" s="11">
        <v>4900000000101</v>
      </c>
      <c r="B52" t="s">
        <v>109</v>
      </c>
      <c r="C52" s="12">
        <v>8567</v>
      </c>
      <c r="D52" s="12">
        <v>27</v>
      </c>
      <c r="E52" s="12">
        <v>317.2962962962963</v>
      </c>
      <c r="F52">
        <f>VLOOKUP(A52,実習1商品マスタ!A52:D337,3,FALSE)</f>
        <v>1</v>
      </c>
      <c r="G52" t="str">
        <f>VLOOKUP(A52,実習1商品マスタ!A52:D337,4,FALSE)</f>
        <v>辛口</v>
      </c>
    </row>
    <row r="53" spans="1:7">
      <c r="A53" s="11">
        <v>4900000000103</v>
      </c>
      <c r="B53" t="s">
        <v>111</v>
      </c>
      <c r="C53" s="12">
        <v>530250</v>
      </c>
      <c r="D53" s="12">
        <v>1695</v>
      </c>
      <c r="E53" s="12">
        <v>312.83185840707966</v>
      </c>
      <c r="F53">
        <f>VLOOKUP(A53,実習1商品マスタ!A53:D338,3,FALSE)</f>
        <v>4</v>
      </c>
      <c r="G53" t="str">
        <f>VLOOKUP(A53,実習1商品マスタ!A53:D338,4,FALSE)</f>
        <v>ハヤシ</v>
      </c>
    </row>
    <row r="54" spans="1:7">
      <c r="A54" s="11">
        <v>4900000000104</v>
      </c>
      <c r="B54" t="s">
        <v>112</v>
      </c>
      <c r="C54" s="12">
        <v>263214</v>
      </c>
      <c r="D54" s="12">
        <v>866</v>
      </c>
      <c r="E54" s="12">
        <v>303.94226327944574</v>
      </c>
      <c r="F54">
        <f>VLOOKUP(A54,実習1商品マスタ!A54:D339,3,FALSE)</f>
        <v>3</v>
      </c>
      <c r="G54" t="str">
        <f>VLOOKUP(A54,実習1商品マスタ!A54:D339,4,FALSE)</f>
        <v>甘口</v>
      </c>
    </row>
    <row r="55" spans="1:7">
      <c r="A55" s="11">
        <v>4900000000105</v>
      </c>
      <c r="B55" t="s">
        <v>113</v>
      </c>
      <c r="C55" s="12">
        <v>1007182</v>
      </c>
      <c r="D55" s="12">
        <v>3304</v>
      </c>
      <c r="E55" s="12">
        <v>304.8371670702179</v>
      </c>
      <c r="F55">
        <f>VLOOKUP(A55,実習1商品マスタ!A55:D340,3,FALSE)</f>
        <v>1</v>
      </c>
      <c r="G55" t="str">
        <f>VLOOKUP(A55,実習1商品マスタ!A55:D340,4,FALSE)</f>
        <v>辛口</v>
      </c>
    </row>
    <row r="56" spans="1:7">
      <c r="A56" s="11">
        <v>4900000000110</v>
      </c>
      <c r="B56" t="s">
        <v>118</v>
      </c>
      <c r="C56" s="12">
        <v>25951</v>
      </c>
      <c r="D56" s="12">
        <v>267</v>
      </c>
      <c r="E56" s="12">
        <v>97.194756554307119</v>
      </c>
      <c r="F56">
        <f>VLOOKUP(A56,実習1商品マスタ!A56:D341,3,FALSE)</f>
        <v>4</v>
      </c>
      <c r="G56" t="str">
        <f>VLOOKUP(A56,実習1商品マスタ!A56:D341,4,FALSE)</f>
        <v>ハヤシ</v>
      </c>
    </row>
    <row r="57" spans="1:7">
      <c r="A57" s="11">
        <v>4900000000113</v>
      </c>
      <c r="B57" t="s">
        <v>121</v>
      </c>
      <c r="C57" s="12">
        <v>24322</v>
      </c>
      <c r="D57" s="12">
        <v>123</v>
      </c>
      <c r="E57" s="12">
        <v>197.73983739837399</v>
      </c>
      <c r="F57">
        <f>VLOOKUP(A57,実習1商品マスタ!A57:D342,3,FALSE)</f>
        <v>2</v>
      </c>
      <c r="G57" t="str">
        <f>VLOOKUP(A57,実習1商品マスタ!A57:D342,4,FALSE)</f>
        <v>中辛</v>
      </c>
    </row>
    <row r="58" spans="1:7">
      <c r="A58" s="11">
        <v>4900000000115</v>
      </c>
      <c r="B58" t="s">
        <v>123</v>
      </c>
      <c r="C58" s="12">
        <v>222335</v>
      </c>
      <c r="D58" s="12">
        <v>791</v>
      </c>
      <c r="E58" s="12">
        <v>281.08091024020229</v>
      </c>
      <c r="F58">
        <f>VLOOKUP(A58,実習1商品マスタ!A58:D343,3,FALSE)</f>
        <v>3</v>
      </c>
      <c r="G58" t="str">
        <f>VLOOKUP(A58,実習1商品マスタ!A58:D343,4,FALSE)</f>
        <v>甘口</v>
      </c>
    </row>
    <row r="59" spans="1:7">
      <c r="A59" s="11">
        <v>4900000000116</v>
      </c>
      <c r="B59" t="s">
        <v>124</v>
      </c>
      <c r="C59" s="12">
        <v>149344</v>
      </c>
      <c r="D59" s="12">
        <v>553</v>
      </c>
      <c r="E59" s="12">
        <v>270.06148282097649</v>
      </c>
      <c r="F59">
        <f>VLOOKUP(A59,実習1商品マスタ!A59:D344,3,FALSE)</f>
        <v>1</v>
      </c>
      <c r="G59" t="str">
        <f>VLOOKUP(A59,実習1商品マスタ!A59:D344,4,FALSE)</f>
        <v>辛口</v>
      </c>
    </row>
    <row r="60" spans="1:7">
      <c r="A60" s="11">
        <v>4900000000117</v>
      </c>
      <c r="B60" t="s">
        <v>125</v>
      </c>
      <c r="C60" s="12">
        <v>15612</v>
      </c>
      <c r="D60" s="12">
        <v>49</v>
      </c>
      <c r="E60" s="12">
        <v>318.61224489795916</v>
      </c>
      <c r="F60">
        <f>VLOOKUP(A60,実習1商品マスタ!A60:D345,3,FALSE)</f>
        <v>4</v>
      </c>
      <c r="G60" t="str">
        <f>VLOOKUP(A60,実習1商品マスタ!A60:D345,4,FALSE)</f>
        <v>ハヤシ</v>
      </c>
    </row>
    <row r="61" spans="1:7">
      <c r="A61" s="11">
        <v>4900000000118</v>
      </c>
      <c r="B61" t="s">
        <v>126</v>
      </c>
      <c r="C61" s="12">
        <v>8708</v>
      </c>
      <c r="D61" s="12">
        <v>33</v>
      </c>
      <c r="E61" s="12">
        <v>263.87878787878788</v>
      </c>
      <c r="F61">
        <f>VLOOKUP(A61,実習1商品マスタ!A61:D346,3,FALSE)</f>
        <v>3</v>
      </c>
      <c r="G61" t="str">
        <f>VLOOKUP(A61,実習1商品マスタ!A61:D346,4,FALSE)</f>
        <v>甘口</v>
      </c>
    </row>
    <row r="62" spans="1:7">
      <c r="A62" s="11">
        <v>4900000000119</v>
      </c>
      <c r="B62" t="s">
        <v>127</v>
      </c>
      <c r="C62" s="12">
        <v>32465</v>
      </c>
      <c r="D62" s="12">
        <v>89</v>
      </c>
      <c r="E62" s="12">
        <v>364.77528089887642</v>
      </c>
      <c r="F62">
        <f>VLOOKUP(A62,実習1商品マスタ!A62:D347,3,FALSE)</f>
        <v>1</v>
      </c>
      <c r="G62" t="str">
        <f>VLOOKUP(A62,実習1商品マスタ!A62:D347,4,FALSE)</f>
        <v>辛口</v>
      </c>
    </row>
    <row r="63" spans="1:7">
      <c r="A63" s="11">
        <v>4900000000120</v>
      </c>
      <c r="B63" t="s">
        <v>128</v>
      </c>
      <c r="C63" s="12">
        <v>96739</v>
      </c>
      <c r="D63" s="12">
        <v>264</v>
      </c>
      <c r="E63" s="12">
        <v>366.43560606060606</v>
      </c>
      <c r="F63">
        <f>VLOOKUP(A63,実習1商品マスタ!A63:D348,3,FALSE)</f>
        <v>2</v>
      </c>
      <c r="G63" t="str">
        <f>VLOOKUP(A63,実習1商品マスタ!A63:D348,4,FALSE)</f>
        <v>中辛</v>
      </c>
    </row>
    <row r="64" spans="1:7">
      <c r="A64" s="11">
        <v>4900000000127</v>
      </c>
      <c r="B64" t="s">
        <v>135</v>
      </c>
      <c r="C64" s="12">
        <v>4161440</v>
      </c>
      <c r="D64" s="12">
        <v>26443</v>
      </c>
      <c r="E64" s="12">
        <v>157.37397420867526</v>
      </c>
      <c r="F64">
        <f>VLOOKUP(A64,実習1商品マスタ!A64:D349,3,FALSE)</f>
        <v>2</v>
      </c>
      <c r="G64" t="str">
        <f>VLOOKUP(A64,実習1商品マスタ!A64:D349,4,FALSE)</f>
        <v>中辛</v>
      </c>
    </row>
    <row r="65" spans="1:7">
      <c r="A65" s="11">
        <v>4900000000128</v>
      </c>
      <c r="B65" t="s">
        <v>136</v>
      </c>
      <c r="C65" s="12">
        <v>24181306</v>
      </c>
      <c r="D65" s="12">
        <v>119538</v>
      </c>
      <c r="E65" s="12">
        <v>202.28969867322525</v>
      </c>
      <c r="F65">
        <f>VLOOKUP(A65,実習1商品マスタ!A65:D350,3,FALSE)</f>
        <v>2</v>
      </c>
      <c r="G65" t="str">
        <f>VLOOKUP(A65,実習1商品マスタ!A65:D350,4,FALSE)</f>
        <v>中辛</v>
      </c>
    </row>
    <row r="66" spans="1:7">
      <c r="A66" s="11">
        <v>4900000000129</v>
      </c>
      <c r="B66" t="s">
        <v>137</v>
      </c>
      <c r="C66" s="12">
        <v>1304219</v>
      </c>
      <c r="D66" s="12">
        <v>8310</v>
      </c>
      <c r="E66" s="12">
        <v>156.94572803850781</v>
      </c>
      <c r="F66">
        <f>VLOOKUP(A66,実習1商品マスタ!A66:D351,3,FALSE)</f>
        <v>1</v>
      </c>
      <c r="G66" t="str">
        <f>VLOOKUP(A66,実習1商品マスタ!A66:D351,4,FALSE)</f>
        <v>辛口</v>
      </c>
    </row>
    <row r="67" spans="1:7">
      <c r="A67" s="11">
        <v>4900000000130</v>
      </c>
      <c r="B67" t="s">
        <v>138</v>
      </c>
      <c r="C67" s="12">
        <v>15176333</v>
      </c>
      <c r="D67" s="12">
        <v>74743</v>
      </c>
      <c r="E67" s="12">
        <v>203.04688064434129</v>
      </c>
      <c r="F67">
        <f>VLOOKUP(A67,実習1商品マスタ!A67:D352,3,FALSE)</f>
        <v>1</v>
      </c>
      <c r="G67" t="str">
        <f>VLOOKUP(A67,実習1商品マスタ!A67:D352,4,FALSE)</f>
        <v>辛口</v>
      </c>
    </row>
    <row r="68" spans="1:7">
      <c r="A68" s="11">
        <v>4900000000132</v>
      </c>
      <c r="B68" t="s">
        <v>140</v>
      </c>
      <c r="C68" s="12">
        <v>243128</v>
      </c>
      <c r="D68" s="12">
        <v>1544</v>
      </c>
      <c r="E68" s="12">
        <v>157.46632124352331</v>
      </c>
      <c r="F68">
        <f>VLOOKUP(A68,実習1商品マスタ!A68:D353,3,FALSE)</f>
        <v>3</v>
      </c>
      <c r="G68" t="str">
        <f>VLOOKUP(A68,実習1商品マスタ!A68:D353,4,FALSE)</f>
        <v>甘口</v>
      </c>
    </row>
    <row r="69" spans="1:7">
      <c r="A69" s="11">
        <v>4900000000133</v>
      </c>
      <c r="B69" t="s">
        <v>141</v>
      </c>
      <c r="C69" s="12">
        <v>2993923</v>
      </c>
      <c r="D69" s="12">
        <v>15301</v>
      </c>
      <c r="E69" s="12">
        <v>195.66845304228482</v>
      </c>
      <c r="F69">
        <f>VLOOKUP(A69,実習1商品マスタ!A69:D354,3,FALSE)</f>
        <v>3</v>
      </c>
      <c r="G69" t="str">
        <f>VLOOKUP(A69,実習1商品マスタ!A69:D354,4,FALSE)</f>
        <v>甘口</v>
      </c>
    </row>
    <row r="70" spans="1:7">
      <c r="A70" s="11">
        <v>4900000000134</v>
      </c>
      <c r="B70" t="s">
        <v>142</v>
      </c>
      <c r="C70" s="12">
        <v>1412468</v>
      </c>
      <c r="D70" s="12">
        <v>8976</v>
      </c>
      <c r="E70" s="12">
        <v>157.36051693404636</v>
      </c>
      <c r="F70">
        <f>VLOOKUP(A70,実習1商品マスタ!A70:D355,3,FALSE)</f>
        <v>4</v>
      </c>
      <c r="G70" t="str">
        <f>VLOOKUP(A70,実習1商品マスタ!A70:D355,4,FALSE)</f>
        <v>ハヤシ</v>
      </c>
    </row>
    <row r="71" spans="1:7">
      <c r="A71" s="11">
        <v>4900000000136</v>
      </c>
      <c r="B71" t="s">
        <v>144</v>
      </c>
      <c r="C71" s="12">
        <v>5850033</v>
      </c>
      <c r="D71" s="12">
        <v>37868</v>
      </c>
      <c r="E71" s="12">
        <v>154.48486849054612</v>
      </c>
      <c r="F71">
        <f>VLOOKUP(A71,実習1商品マスタ!A71:D356,3,FALSE)</f>
        <v>3</v>
      </c>
      <c r="G71" t="str">
        <f>VLOOKUP(A71,実習1商品マスタ!A71:D356,4,FALSE)</f>
        <v>甘口</v>
      </c>
    </row>
    <row r="72" spans="1:7">
      <c r="A72" s="11">
        <v>4900000000137</v>
      </c>
      <c r="B72" t="s">
        <v>145</v>
      </c>
      <c r="C72" s="12">
        <v>869921</v>
      </c>
      <c r="D72" s="12">
        <v>5630</v>
      </c>
      <c r="E72" s="12">
        <v>154.51527531083482</v>
      </c>
      <c r="F72">
        <f>VLOOKUP(A72,実習1商品マスタ!A72:D357,3,FALSE)</f>
        <v>1</v>
      </c>
      <c r="G72" t="str">
        <f>VLOOKUP(A72,実習1商品マスタ!A72:D357,4,FALSE)</f>
        <v>辛口</v>
      </c>
    </row>
    <row r="73" spans="1:7">
      <c r="A73" s="11">
        <v>4900000000138</v>
      </c>
      <c r="B73" t="s">
        <v>146</v>
      </c>
      <c r="C73" s="12">
        <v>53957064</v>
      </c>
      <c r="D73" s="12">
        <v>326389</v>
      </c>
      <c r="E73" s="12">
        <v>165.31520363737749</v>
      </c>
      <c r="F73">
        <f>VLOOKUP(A73,実習1商品マスタ!A73:D358,3,FALSE)</f>
        <v>3</v>
      </c>
      <c r="G73" t="str">
        <f>VLOOKUP(A73,実習1商品マスタ!A73:D358,4,FALSE)</f>
        <v>甘口</v>
      </c>
    </row>
    <row r="74" spans="1:7">
      <c r="A74" s="11">
        <v>4900000000139</v>
      </c>
      <c r="B74" t="s">
        <v>147</v>
      </c>
      <c r="C74" s="12">
        <v>25436302</v>
      </c>
      <c r="D74" s="12">
        <v>161708</v>
      </c>
      <c r="E74" s="12">
        <v>157.29773418754792</v>
      </c>
      <c r="F74">
        <f>VLOOKUP(A74,実習1商品マスタ!A74:D359,3,FALSE)</f>
        <v>1</v>
      </c>
      <c r="G74" t="str">
        <f>VLOOKUP(A74,実習1商品マスタ!A74:D359,4,FALSE)</f>
        <v>辛口</v>
      </c>
    </row>
    <row r="75" spans="1:7">
      <c r="A75" s="11">
        <v>4900000000142</v>
      </c>
      <c r="B75" t="s">
        <v>150</v>
      </c>
      <c r="C75" s="12">
        <v>292747</v>
      </c>
      <c r="D75" s="12">
        <v>1800</v>
      </c>
      <c r="E75" s="12">
        <v>162.63722222222222</v>
      </c>
      <c r="F75">
        <f>VLOOKUP(A75,実習1商品マスタ!A75:D360,3,FALSE)</f>
        <v>1</v>
      </c>
      <c r="G75" t="str">
        <f>VLOOKUP(A75,実習1商品マスタ!A75:D360,4,FALSE)</f>
        <v>辛口</v>
      </c>
    </row>
    <row r="76" spans="1:7">
      <c r="A76" s="11">
        <v>4900000000143</v>
      </c>
      <c r="B76" t="s">
        <v>151</v>
      </c>
      <c r="C76" s="12">
        <v>676139</v>
      </c>
      <c r="D76" s="12">
        <v>2845</v>
      </c>
      <c r="E76" s="12">
        <v>237.65869947275922</v>
      </c>
      <c r="F76">
        <f>VLOOKUP(A76,実習1商品マスタ!A76:D361,3,FALSE)</f>
        <v>1</v>
      </c>
      <c r="G76" t="str">
        <f>VLOOKUP(A76,実習1商品マスタ!A76:D361,4,FALSE)</f>
        <v>辛口</v>
      </c>
    </row>
    <row r="77" spans="1:7">
      <c r="A77" s="11">
        <v>4900000000145</v>
      </c>
      <c r="B77" t="s">
        <v>153</v>
      </c>
      <c r="C77" s="12">
        <v>3352</v>
      </c>
      <c r="D77" s="12">
        <v>19</v>
      </c>
      <c r="E77" s="12">
        <v>176.42105263157896</v>
      </c>
      <c r="F77">
        <f>VLOOKUP(A77,実習1商品マスタ!A77:D362,3,FALSE)</f>
        <v>3</v>
      </c>
      <c r="G77" t="str">
        <f>VLOOKUP(A77,実習1商品マスタ!A77:D362,4,FALSE)</f>
        <v>甘口</v>
      </c>
    </row>
    <row r="78" spans="1:7">
      <c r="A78" s="11">
        <v>4900000000146</v>
      </c>
      <c r="B78" t="s">
        <v>154</v>
      </c>
      <c r="C78" s="12">
        <v>4923970</v>
      </c>
      <c r="D78" s="12">
        <v>31820</v>
      </c>
      <c r="E78" s="12">
        <v>154.74450031426775</v>
      </c>
      <c r="F78">
        <f>VLOOKUP(A78,実習1商品マスタ!A78:D363,3,FALSE)</f>
        <v>2</v>
      </c>
      <c r="G78" t="str">
        <f>VLOOKUP(A78,実習1商品マスタ!A78:D363,4,FALSE)</f>
        <v>中辛</v>
      </c>
    </row>
    <row r="79" spans="1:7">
      <c r="A79" s="11">
        <v>4900000000147</v>
      </c>
      <c r="B79" t="s">
        <v>155</v>
      </c>
      <c r="C79" s="12">
        <v>60969605</v>
      </c>
      <c r="D79" s="12">
        <v>375947</v>
      </c>
      <c r="E79" s="12">
        <v>162.17606471124918</v>
      </c>
      <c r="F79">
        <f>VLOOKUP(A79,実習1商品マスタ!A79:D364,3,FALSE)</f>
        <v>2</v>
      </c>
      <c r="G79" t="str">
        <f>VLOOKUP(A79,実習1商品マスタ!A79:D364,4,FALSE)</f>
        <v>中辛</v>
      </c>
    </row>
    <row r="80" spans="1:7">
      <c r="A80" s="11">
        <v>4900000000149</v>
      </c>
      <c r="B80" t="s">
        <v>157</v>
      </c>
      <c r="C80" s="12">
        <v>5490247</v>
      </c>
      <c r="D80" s="12">
        <v>20554</v>
      </c>
      <c r="E80" s="12">
        <v>267.11331127761019</v>
      </c>
      <c r="F80">
        <f>VLOOKUP(A80,実習1商品マスタ!A80:D365,3,FALSE)</f>
        <v>4</v>
      </c>
      <c r="G80" t="str">
        <f>VLOOKUP(A80,実習1商品マスタ!A80:D365,4,FALSE)</f>
        <v>ハヤシ</v>
      </c>
    </row>
    <row r="81" spans="1:7">
      <c r="A81" s="11">
        <v>4900000000150</v>
      </c>
      <c r="B81" t="s">
        <v>158</v>
      </c>
      <c r="C81" s="12">
        <v>2618671</v>
      </c>
      <c r="D81" s="12">
        <v>23019</v>
      </c>
      <c r="E81" s="12">
        <v>113.76128415656632</v>
      </c>
      <c r="F81">
        <f>VLOOKUP(A81,実習1商品マスタ!A81:D366,3,FALSE)</f>
        <v>2</v>
      </c>
      <c r="G81" t="str">
        <f>VLOOKUP(A81,実習1商品マスタ!A81:D366,4,FALSE)</f>
        <v>中辛</v>
      </c>
    </row>
    <row r="82" spans="1:7">
      <c r="A82" s="11">
        <v>4900000000151</v>
      </c>
      <c r="B82" t="s">
        <v>159</v>
      </c>
      <c r="C82" s="12">
        <v>37718598</v>
      </c>
      <c r="D82" s="12">
        <v>268570</v>
      </c>
      <c r="E82" s="12">
        <v>140.44233533157092</v>
      </c>
      <c r="F82">
        <f>VLOOKUP(A82,実習1商品マスタ!A82:D367,3,FALSE)</f>
        <v>2</v>
      </c>
      <c r="G82" t="str">
        <f>VLOOKUP(A82,実習1商品マスタ!A82:D367,4,FALSE)</f>
        <v>中辛</v>
      </c>
    </row>
    <row r="83" spans="1:7">
      <c r="A83" s="11">
        <v>4900000000152</v>
      </c>
      <c r="B83" t="s">
        <v>160</v>
      </c>
      <c r="C83" s="12">
        <v>307536</v>
      </c>
      <c r="D83" s="12">
        <v>2708</v>
      </c>
      <c r="E83" s="12">
        <v>113.56573116691285</v>
      </c>
      <c r="F83">
        <f>VLOOKUP(A83,実習1商品マスタ!A83:D368,3,FALSE)</f>
        <v>1</v>
      </c>
      <c r="G83" t="str">
        <f>VLOOKUP(A83,実習1商品マスタ!A83:D368,4,FALSE)</f>
        <v>辛口</v>
      </c>
    </row>
    <row r="84" spans="1:7">
      <c r="A84" s="11">
        <v>4900000000153</v>
      </c>
      <c r="B84" t="s">
        <v>161</v>
      </c>
      <c r="C84" s="12">
        <v>15547627</v>
      </c>
      <c r="D84" s="12">
        <v>115098</v>
      </c>
      <c r="E84" s="12">
        <v>135.08164346904377</v>
      </c>
      <c r="F84">
        <f>VLOOKUP(A84,実習1商品マスタ!A84:D369,3,FALSE)</f>
        <v>1</v>
      </c>
      <c r="G84" t="str">
        <f>VLOOKUP(A84,実習1商品マスタ!A84:D369,4,FALSE)</f>
        <v>辛口</v>
      </c>
    </row>
    <row r="85" spans="1:7">
      <c r="A85" s="11">
        <v>4900000000154</v>
      </c>
      <c r="B85" t="s">
        <v>162</v>
      </c>
      <c r="C85" s="12">
        <v>24636996</v>
      </c>
      <c r="D85" s="12">
        <v>121502</v>
      </c>
      <c r="E85" s="12">
        <v>202.77029184704779</v>
      </c>
      <c r="F85">
        <f>VLOOKUP(A85,実習1商品マスタ!A85:D370,3,FALSE)</f>
        <v>4</v>
      </c>
      <c r="G85" t="str">
        <f>VLOOKUP(A85,実習1商品マスタ!A85:D370,4,FALSE)</f>
        <v>ハヤシ</v>
      </c>
    </row>
    <row r="86" spans="1:7">
      <c r="A86" s="11">
        <v>4900000000155</v>
      </c>
      <c r="B86" t="s">
        <v>163</v>
      </c>
      <c r="C86" s="12">
        <v>2340054</v>
      </c>
      <c r="D86" s="12">
        <v>9076</v>
      </c>
      <c r="E86" s="12">
        <v>257.82877919788456</v>
      </c>
      <c r="F86">
        <f>VLOOKUP(A86,実習1商品マスタ!A86:D371,3,FALSE)</f>
        <v>3</v>
      </c>
      <c r="G86" t="str">
        <f>VLOOKUP(A86,実習1商品マスタ!A86:D371,4,FALSE)</f>
        <v>甘口</v>
      </c>
    </row>
    <row r="87" spans="1:7">
      <c r="A87" s="11">
        <v>4900000000156</v>
      </c>
      <c r="B87" t="s">
        <v>164</v>
      </c>
      <c r="C87" s="12">
        <v>10302063</v>
      </c>
      <c r="D87" s="12">
        <v>40244</v>
      </c>
      <c r="E87" s="12">
        <v>255.99003578173145</v>
      </c>
      <c r="F87">
        <f>VLOOKUP(A87,実習1商品マスタ!A87:D372,3,FALSE)</f>
        <v>2</v>
      </c>
      <c r="G87" t="str">
        <f>VLOOKUP(A87,実習1商品マスタ!A87:D372,4,FALSE)</f>
        <v>中辛</v>
      </c>
    </row>
    <row r="88" spans="1:7">
      <c r="A88" s="11">
        <v>4900000000157</v>
      </c>
      <c r="B88" t="s">
        <v>165</v>
      </c>
      <c r="C88" s="12">
        <v>5540274</v>
      </c>
      <c r="D88" s="12">
        <v>21538</v>
      </c>
      <c r="E88" s="12">
        <v>257.23251926827004</v>
      </c>
      <c r="F88">
        <f>VLOOKUP(A88,実習1商品マスタ!A88:D373,3,FALSE)</f>
        <v>1</v>
      </c>
      <c r="G88" t="str">
        <f>VLOOKUP(A88,実習1商品マスタ!A88:D373,4,FALSE)</f>
        <v>辛口</v>
      </c>
    </row>
    <row r="89" spans="1:7">
      <c r="A89" s="11">
        <v>4900000000159</v>
      </c>
      <c r="B89" t="s">
        <v>167</v>
      </c>
      <c r="C89" s="12">
        <v>3735205</v>
      </c>
      <c r="D89" s="12">
        <v>16663</v>
      </c>
      <c r="E89" s="12">
        <v>224.1616155554222</v>
      </c>
      <c r="F89">
        <f>VLOOKUP(A89,実習1商品マスタ!A89:D374,3,FALSE)</f>
        <v>4</v>
      </c>
      <c r="G89" t="str">
        <f>VLOOKUP(A89,実習1商品マスタ!A89:D374,4,FALSE)</f>
        <v>ハヤシ</v>
      </c>
    </row>
    <row r="90" spans="1:7">
      <c r="A90" s="11">
        <v>4900000000160</v>
      </c>
      <c r="B90" t="s">
        <v>168</v>
      </c>
      <c r="C90" s="12">
        <v>410368</v>
      </c>
      <c r="D90" s="12">
        <v>3218</v>
      </c>
      <c r="E90" s="12">
        <v>127.52268489745184</v>
      </c>
      <c r="F90">
        <f>VLOOKUP(A90,実習1商品マスタ!A90:D375,3,FALSE)</f>
        <v>4</v>
      </c>
      <c r="G90" t="str">
        <f>VLOOKUP(A90,実習1商品マスタ!A90:D375,4,FALSE)</f>
        <v>ハヤシ</v>
      </c>
    </row>
    <row r="91" spans="1:7">
      <c r="A91" s="11">
        <v>4900000000161</v>
      </c>
      <c r="B91" t="s">
        <v>169</v>
      </c>
      <c r="C91" s="12">
        <v>15003939</v>
      </c>
      <c r="D91" s="12">
        <v>106400</v>
      </c>
      <c r="E91" s="12">
        <v>141.0144642857143</v>
      </c>
      <c r="F91">
        <f>VLOOKUP(A91,実習1商品マスタ!A91:D376,3,FALSE)</f>
        <v>3</v>
      </c>
      <c r="G91" t="str">
        <f>VLOOKUP(A91,実習1商品マスタ!A91:D376,4,FALSE)</f>
        <v>甘口</v>
      </c>
    </row>
    <row r="92" spans="1:7">
      <c r="A92" s="11">
        <v>4900000000162</v>
      </c>
      <c r="B92" t="s">
        <v>170</v>
      </c>
      <c r="C92" s="12">
        <v>230844</v>
      </c>
      <c r="D92" s="12">
        <v>2000</v>
      </c>
      <c r="E92" s="12">
        <v>115.422</v>
      </c>
      <c r="F92">
        <f>VLOOKUP(A92,実習1商品マスタ!A92:D377,3,FALSE)</f>
        <v>3</v>
      </c>
      <c r="G92" t="str">
        <f>VLOOKUP(A92,実習1商品マスタ!A92:D377,4,FALSE)</f>
        <v>甘口</v>
      </c>
    </row>
    <row r="93" spans="1:7">
      <c r="A93" s="11">
        <v>4900000000164</v>
      </c>
      <c r="B93" t="s">
        <v>172</v>
      </c>
      <c r="C93" s="12">
        <v>143252</v>
      </c>
      <c r="D93" s="12">
        <v>494</v>
      </c>
      <c r="E93" s="12">
        <v>289.9838056680162</v>
      </c>
      <c r="F93">
        <f>VLOOKUP(A93,実習1商品マスタ!A93:D378,3,FALSE)</f>
        <v>4</v>
      </c>
      <c r="G93" t="str">
        <f>VLOOKUP(A93,実習1商品マスタ!A93:D378,4,FALSE)</f>
        <v>ハヤシ</v>
      </c>
    </row>
    <row r="94" spans="1:7">
      <c r="A94" s="11">
        <v>4900000000165</v>
      </c>
      <c r="B94" t="s">
        <v>173</v>
      </c>
      <c r="C94" s="12">
        <v>82035</v>
      </c>
      <c r="D94" s="12">
        <v>626</v>
      </c>
      <c r="E94" s="12">
        <v>131.04632587859425</v>
      </c>
      <c r="F94">
        <f>VLOOKUP(A94,実習1商品マスタ!A94:D379,3,FALSE)</f>
        <v>2</v>
      </c>
      <c r="G94" t="str">
        <f>VLOOKUP(A94,実習1商品マスタ!A94:D379,4,FALSE)</f>
        <v>中辛</v>
      </c>
    </row>
    <row r="95" spans="1:7">
      <c r="A95" s="11">
        <v>4900000000170</v>
      </c>
      <c r="B95" t="s">
        <v>178</v>
      </c>
      <c r="C95" s="12">
        <v>396640</v>
      </c>
      <c r="D95" s="12">
        <v>2080</v>
      </c>
      <c r="E95" s="12">
        <v>190.69230769230768</v>
      </c>
      <c r="F95">
        <f>VLOOKUP(A95,実習1商品マスタ!A95:D380,3,FALSE)</f>
        <v>2</v>
      </c>
      <c r="G95" t="str">
        <f>VLOOKUP(A95,実習1商品マスタ!A95:D380,4,FALSE)</f>
        <v>中辛</v>
      </c>
    </row>
    <row r="96" spans="1:7">
      <c r="A96" s="11">
        <v>4900000000171</v>
      </c>
      <c r="B96" t="s">
        <v>179</v>
      </c>
      <c r="C96" s="12">
        <v>16061</v>
      </c>
      <c r="D96" s="12">
        <v>90</v>
      </c>
      <c r="E96" s="12">
        <v>178.45555555555555</v>
      </c>
      <c r="F96">
        <f>VLOOKUP(A96,実習1商品マスタ!A96:D381,3,FALSE)</f>
        <v>1</v>
      </c>
      <c r="G96" t="str">
        <f>VLOOKUP(A96,実習1商品マスタ!A96:D381,4,FALSE)</f>
        <v>辛口</v>
      </c>
    </row>
    <row r="97" spans="1:7">
      <c r="A97" s="11">
        <v>4900000000172</v>
      </c>
      <c r="B97" t="s">
        <v>180</v>
      </c>
      <c r="C97" s="12">
        <v>1530048</v>
      </c>
      <c r="D97" s="12">
        <v>7261</v>
      </c>
      <c r="E97" s="12">
        <v>210.72138823853464</v>
      </c>
      <c r="F97">
        <f>VLOOKUP(A97,実習1商品マスタ!A97:D382,3,FALSE)</f>
        <v>2</v>
      </c>
      <c r="G97" t="str">
        <f>VLOOKUP(A97,実習1商品マスタ!A97:D382,4,FALSE)</f>
        <v>中辛</v>
      </c>
    </row>
    <row r="98" spans="1:7">
      <c r="A98" s="11">
        <v>4900000000173</v>
      </c>
      <c r="B98" t="s">
        <v>181</v>
      </c>
      <c r="C98" s="12">
        <v>629530</v>
      </c>
      <c r="D98" s="12">
        <v>3085</v>
      </c>
      <c r="E98" s="12">
        <v>204.06158833063208</v>
      </c>
      <c r="F98">
        <f>VLOOKUP(A98,実習1商品マスタ!A98:D383,3,FALSE)</f>
        <v>1</v>
      </c>
      <c r="G98" t="str">
        <f>VLOOKUP(A98,実習1商品マスタ!A98:D383,4,FALSE)</f>
        <v>辛口</v>
      </c>
    </row>
    <row r="99" spans="1:7">
      <c r="A99" s="11">
        <v>4900000000174</v>
      </c>
      <c r="B99" t="s">
        <v>182</v>
      </c>
      <c r="C99" s="12">
        <v>192000</v>
      </c>
      <c r="D99" s="12">
        <v>698</v>
      </c>
      <c r="E99" s="12">
        <v>275.07163323782237</v>
      </c>
      <c r="F99">
        <f>VLOOKUP(A99,実習1商品マスタ!A99:D384,3,FALSE)</f>
        <v>1</v>
      </c>
      <c r="G99" t="str">
        <f>VLOOKUP(A99,実習1商品マスタ!A99:D384,4,FALSE)</f>
        <v>辛口</v>
      </c>
    </row>
    <row r="100" spans="1:7">
      <c r="A100" s="11">
        <v>4900000000175</v>
      </c>
      <c r="B100" t="s">
        <v>183</v>
      </c>
      <c r="C100" s="12">
        <v>298051</v>
      </c>
      <c r="D100" s="12">
        <v>1051</v>
      </c>
      <c r="E100" s="12">
        <v>283.58801141769743</v>
      </c>
      <c r="F100">
        <f>VLOOKUP(A100,実習1商品マスタ!A100:D385,3,FALSE)</f>
        <v>1</v>
      </c>
      <c r="G100" t="str">
        <f>VLOOKUP(A100,実習1商品マスタ!A100:D385,4,FALSE)</f>
        <v>辛口</v>
      </c>
    </row>
    <row r="101" spans="1:7">
      <c r="A101" s="11">
        <v>4900000000178</v>
      </c>
      <c r="B101" t="s">
        <v>186</v>
      </c>
      <c r="C101" s="12">
        <v>11911789</v>
      </c>
      <c r="D101" s="12">
        <v>57458</v>
      </c>
      <c r="E101" s="12">
        <v>207.3129764349612</v>
      </c>
      <c r="F101">
        <f>VLOOKUP(A101,実習1商品マスタ!A101:D386,3,FALSE)</f>
        <v>2</v>
      </c>
      <c r="G101" t="str">
        <f>VLOOKUP(A101,実習1商品マスタ!A101:D386,4,FALSE)</f>
        <v>中辛</v>
      </c>
    </row>
    <row r="102" spans="1:7">
      <c r="A102" s="11">
        <v>4900000000179</v>
      </c>
      <c r="B102" t="s">
        <v>187</v>
      </c>
      <c r="C102" s="12">
        <v>5321283</v>
      </c>
      <c r="D102" s="12">
        <v>25742</v>
      </c>
      <c r="E102" s="12">
        <v>206.71598943361045</v>
      </c>
      <c r="F102">
        <f>VLOOKUP(A102,実習1商品マスタ!A102:D387,3,FALSE)</f>
        <v>1</v>
      </c>
      <c r="G102" t="str">
        <f>VLOOKUP(A102,実習1商品マスタ!A102:D387,4,FALSE)</f>
        <v>辛口</v>
      </c>
    </row>
    <row r="103" spans="1:7">
      <c r="A103" s="11">
        <v>4900000000180</v>
      </c>
      <c r="B103" t="s">
        <v>188</v>
      </c>
      <c r="C103" s="12">
        <v>560818</v>
      </c>
      <c r="D103" s="12">
        <v>3030</v>
      </c>
      <c r="E103" s="12">
        <v>185.08844884488448</v>
      </c>
      <c r="F103">
        <f>VLOOKUP(A103,実習1商品マスタ!A103:D388,3,FALSE)</f>
        <v>2</v>
      </c>
      <c r="G103" t="str">
        <f>VLOOKUP(A103,実習1商品マスタ!A103:D388,4,FALSE)</f>
        <v>中辛</v>
      </c>
    </row>
    <row r="104" spans="1:7">
      <c r="A104" s="11">
        <v>4900000000181</v>
      </c>
      <c r="B104" t="s">
        <v>189</v>
      </c>
      <c r="C104" s="12">
        <v>1138300</v>
      </c>
      <c r="D104" s="12">
        <v>4168</v>
      </c>
      <c r="E104" s="12">
        <v>273.10460652591172</v>
      </c>
      <c r="F104">
        <f>VLOOKUP(A104,実習1商品マスタ!A104:D389,3,FALSE)</f>
        <v>1</v>
      </c>
      <c r="G104" t="str">
        <f>VLOOKUP(A104,実習1商品マスタ!A104:D389,4,FALSE)</f>
        <v>辛口</v>
      </c>
    </row>
    <row r="105" spans="1:7">
      <c r="A105" s="11">
        <v>4900000000182</v>
      </c>
      <c r="B105" t="s">
        <v>190</v>
      </c>
      <c r="C105" s="12">
        <v>757835</v>
      </c>
      <c r="D105" s="12">
        <v>2816</v>
      </c>
      <c r="E105" s="12">
        <v>269.11754261363637</v>
      </c>
      <c r="F105">
        <f>VLOOKUP(A105,実習1商品マスタ!A105:D390,3,FALSE)</f>
        <v>1</v>
      </c>
      <c r="G105" t="str">
        <f>VLOOKUP(A105,実習1商品マスタ!A105:D390,4,FALSE)</f>
        <v>辛口</v>
      </c>
    </row>
    <row r="106" spans="1:7">
      <c r="A106" s="11">
        <v>4900000000194</v>
      </c>
      <c r="B106" t="s">
        <v>202</v>
      </c>
      <c r="C106" s="12">
        <v>30881</v>
      </c>
      <c r="D106" s="12">
        <v>154</v>
      </c>
      <c r="E106" s="12">
        <v>200.52597402597402</v>
      </c>
      <c r="F106">
        <f>VLOOKUP(A106,実習1商品マスタ!A106:D391,3,FALSE)</f>
        <v>4</v>
      </c>
      <c r="G106" t="str">
        <f>VLOOKUP(A106,実習1商品マスタ!A106:D391,4,FALSE)</f>
        <v>ハヤシ</v>
      </c>
    </row>
    <row r="107" spans="1:7">
      <c r="A107" s="11">
        <v>4900000000197</v>
      </c>
      <c r="B107" t="s">
        <v>205</v>
      </c>
      <c r="C107" s="12">
        <v>201474</v>
      </c>
      <c r="D107" s="12">
        <v>692</v>
      </c>
      <c r="E107" s="12">
        <v>291.14739884393066</v>
      </c>
      <c r="F107">
        <f>VLOOKUP(A107,実習1商品マスタ!A107:D392,3,FALSE)</f>
        <v>2</v>
      </c>
      <c r="G107" t="str">
        <f>VLOOKUP(A107,実習1商品マスタ!A107:D392,4,FALSE)</f>
        <v>中辛</v>
      </c>
    </row>
    <row r="108" spans="1:7">
      <c r="A108" s="11">
        <v>4900000000198</v>
      </c>
      <c r="B108" t="s">
        <v>206</v>
      </c>
      <c r="C108" s="12">
        <v>313171</v>
      </c>
      <c r="D108" s="12">
        <v>1278</v>
      </c>
      <c r="E108" s="12">
        <v>245.04773082942097</v>
      </c>
      <c r="F108">
        <f>VLOOKUP(A108,実習1商品マスタ!A108:D393,3,FALSE)</f>
        <v>1</v>
      </c>
      <c r="G108" t="str">
        <f>VLOOKUP(A108,実習1商品マスタ!A108:D393,4,FALSE)</f>
        <v>辛口</v>
      </c>
    </row>
    <row r="109" spans="1:7">
      <c r="A109" s="11">
        <v>4900000000199</v>
      </c>
      <c r="B109" t="s">
        <v>207</v>
      </c>
      <c r="C109" s="12">
        <v>888097</v>
      </c>
      <c r="D109" s="12">
        <v>3560</v>
      </c>
      <c r="E109" s="12">
        <v>249.46544943820226</v>
      </c>
      <c r="F109">
        <f>VLOOKUP(A109,実習1商品マスタ!A109:D394,3,FALSE)</f>
        <v>2</v>
      </c>
      <c r="G109" t="str">
        <f>VLOOKUP(A109,実習1商品マスタ!A109:D394,4,FALSE)</f>
        <v>中辛</v>
      </c>
    </row>
    <row r="110" spans="1:7">
      <c r="A110" s="11">
        <v>4900000000200</v>
      </c>
      <c r="B110" t="s">
        <v>208</v>
      </c>
      <c r="C110" s="12">
        <v>6808</v>
      </c>
      <c r="D110" s="12">
        <v>59</v>
      </c>
      <c r="E110" s="12">
        <v>115.38983050847457</v>
      </c>
      <c r="F110">
        <f>VLOOKUP(A110,実習1商品マスタ!A110:D395,3,FALSE)</f>
        <v>2</v>
      </c>
      <c r="G110" t="str">
        <f>VLOOKUP(A110,実習1商品マスタ!A110:D395,4,FALSE)</f>
        <v>中辛</v>
      </c>
    </row>
    <row r="111" spans="1:7">
      <c r="A111" s="11">
        <v>4900000000201</v>
      </c>
      <c r="B111" t="s">
        <v>209</v>
      </c>
      <c r="C111" s="12">
        <v>1506</v>
      </c>
      <c r="D111" s="12">
        <v>17</v>
      </c>
      <c r="E111" s="12">
        <v>88.588235294117652</v>
      </c>
      <c r="F111">
        <f>VLOOKUP(A111,実習1商品マスタ!A111:D396,3,FALSE)</f>
        <v>4</v>
      </c>
      <c r="G111" t="str">
        <f>VLOOKUP(A111,実習1商品マスタ!A111:D396,4,FALSE)</f>
        <v>ハヤシ</v>
      </c>
    </row>
    <row r="112" spans="1:7">
      <c r="A112" s="11">
        <v>4900000000202</v>
      </c>
      <c r="B112" t="s">
        <v>210</v>
      </c>
      <c r="C112" s="12">
        <v>30448</v>
      </c>
      <c r="D112" s="12">
        <v>119</v>
      </c>
      <c r="E112" s="12">
        <v>255.8655462184874</v>
      </c>
      <c r="F112">
        <f>VLOOKUP(A112,実習1商品マスタ!A112:D397,3,FALSE)</f>
        <v>2</v>
      </c>
      <c r="G112" t="str">
        <f>VLOOKUP(A112,実習1商品マスタ!A112:D397,4,FALSE)</f>
        <v>中辛</v>
      </c>
    </row>
    <row r="113" spans="1:9">
      <c r="A113" s="11">
        <v>4900000000203</v>
      </c>
      <c r="B113" t="s">
        <v>211</v>
      </c>
      <c r="C113" s="12">
        <v>11729</v>
      </c>
      <c r="D113" s="12">
        <v>50</v>
      </c>
      <c r="E113" s="12">
        <v>234.58</v>
      </c>
      <c r="F113">
        <f>VLOOKUP(A113,実習1商品マスタ!A113:D398,3,FALSE)</f>
        <v>1</v>
      </c>
      <c r="G113" t="str">
        <f>VLOOKUP(A113,実習1商品マスタ!A113:D398,4,FALSE)</f>
        <v>辛口</v>
      </c>
    </row>
    <row r="114" spans="1:9">
      <c r="A114" s="11">
        <v>4900000000205</v>
      </c>
      <c r="B114" t="s">
        <v>213</v>
      </c>
      <c r="C114" s="12">
        <v>12445</v>
      </c>
      <c r="D114" s="12">
        <v>59</v>
      </c>
      <c r="E114" s="12">
        <v>210.93220338983051</v>
      </c>
      <c r="F114">
        <f>VLOOKUP(A114,実習1商品マスタ!A114:D399,3,FALSE)</f>
        <v>1</v>
      </c>
      <c r="G114" t="str">
        <f>VLOOKUP(A114,実習1商品マスタ!A114:D399,4,FALSE)</f>
        <v>辛口</v>
      </c>
    </row>
    <row r="115" spans="1:9">
      <c r="A115" s="11">
        <v>4900000000208</v>
      </c>
      <c r="B115" t="s">
        <v>216</v>
      </c>
      <c r="C115" s="12">
        <v>21422</v>
      </c>
      <c r="D115" s="12">
        <v>157</v>
      </c>
      <c r="E115" s="12">
        <v>136.44585987261146</v>
      </c>
      <c r="F115">
        <f>VLOOKUP(A115,実習1商品マスタ!A115:D400,3,FALSE)</f>
        <v>2</v>
      </c>
      <c r="G115" t="str">
        <f>VLOOKUP(A115,実習1商品マスタ!A115:D400,4,FALSE)</f>
        <v>中辛</v>
      </c>
    </row>
    <row r="116" spans="1:9">
      <c r="A116" s="11">
        <v>4900000000220</v>
      </c>
      <c r="B116" t="s">
        <v>228</v>
      </c>
      <c r="C116" s="12">
        <v>22400</v>
      </c>
      <c r="D116" s="12">
        <v>56</v>
      </c>
      <c r="E116" s="12">
        <v>400</v>
      </c>
      <c r="F116">
        <f>VLOOKUP(A116,実習1商品マスタ!A116:D401,3,FALSE)</f>
        <v>3</v>
      </c>
      <c r="G116" t="str">
        <f>VLOOKUP(A116,実習1商品マスタ!A116:D401,4,FALSE)</f>
        <v>甘口</v>
      </c>
      <c r="I116" s="13"/>
    </row>
    <row r="117" spans="1:9">
      <c r="A117" s="11">
        <v>4900000000221</v>
      </c>
      <c r="B117" t="s">
        <v>229</v>
      </c>
      <c r="C117" s="12">
        <v>705180</v>
      </c>
      <c r="D117" s="12">
        <v>1842</v>
      </c>
      <c r="E117" s="12">
        <v>382.83387622149837</v>
      </c>
      <c r="F117">
        <f>VLOOKUP(A117,実習1商品マスタ!A117:D402,3,FALSE)</f>
        <v>2</v>
      </c>
      <c r="G117" t="str">
        <f>VLOOKUP(A117,実習1商品マスタ!A117:D402,4,FALSE)</f>
        <v>中辛</v>
      </c>
      <c r="I117" s="13"/>
    </row>
    <row r="118" spans="1:9">
      <c r="A118" s="11">
        <v>4900000000222</v>
      </c>
      <c r="B118" t="s">
        <v>230</v>
      </c>
      <c r="C118" s="12">
        <v>118043</v>
      </c>
      <c r="D118" s="12">
        <v>305</v>
      </c>
      <c r="E118" s="12">
        <v>387.02622950819671</v>
      </c>
      <c r="F118">
        <f>VLOOKUP(A118,実習1商品マスタ!A118:D403,3,FALSE)</f>
        <v>1</v>
      </c>
      <c r="G118" t="str">
        <f>VLOOKUP(A118,実習1商品マスタ!A118:D403,4,FALSE)</f>
        <v>辛口</v>
      </c>
      <c r="I118" s="13"/>
    </row>
    <row r="119" spans="1:9">
      <c r="A119" s="11">
        <v>4900000000230</v>
      </c>
      <c r="B119" t="s">
        <v>238</v>
      </c>
      <c r="C119" s="12">
        <v>119251</v>
      </c>
      <c r="D119" s="12">
        <v>1243</v>
      </c>
      <c r="E119" s="12">
        <v>95.938053097345133</v>
      </c>
      <c r="F119">
        <f>VLOOKUP(A119,実習1商品マスタ!A119:D404,3,FALSE)</f>
        <v>2</v>
      </c>
      <c r="G119" t="str">
        <f>VLOOKUP(A119,実習1商品マスタ!A119:D404,4,FALSE)</f>
        <v>中辛</v>
      </c>
      <c r="I119" s="13"/>
    </row>
    <row r="120" spans="1:9">
      <c r="A120" s="11">
        <v>4900000000236</v>
      </c>
      <c r="B120" t="s">
        <v>244</v>
      </c>
      <c r="C120" s="12">
        <v>1920</v>
      </c>
      <c r="D120" s="12">
        <v>4</v>
      </c>
      <c r="E120" s="12">
        <v>480</v>
      </c>
      <c r="F120">
        <f>VLOOKUP(A120,実習1商品マスタ!A120:D405,3,FALSE)</f>
        <v>1</v>
      </c>
      <c r="G120" t="str">
        <f>VLOOKUP(A120,実習1商品マスタ!A120:D405,4,FALSE)</f>
        <v>辛口</v>
      </c>
      <c r="I120" s="13"/>
    </row>
    <row r="121" spans="1:9">
      <c r="A121" s="11">
        <v>4900000000237</v>
      </c>
      <c r="B121" t="s">
        <v>245</v>
      </c>
      <c r="C121" s="12">
        <v>183980</v>
      </c>
      <c r="D121" s="12">
        <v>305</v>
      </c>
      <c r="E121" s="12">
        <v>603.21311475409834</v>
      </c>
      <c r="F121">
        <f>VLOOKUP(A121,実習1商品マスタ!A121:D406,3,FALSE)</f>
        <v>2</v>
      </c>
      <c r="G121" t="str">
        <f>VLOOKUP(A121,実習1商品マスタ!A121:D406,4,FALSE)</f>
        <v>中辛</v>
      </c>
      <c r="I121" s="13"/>
    </row>
    <row r="122" spans="1:9">
      <c r="A122" s="11">
        <v>4900000000238</v>
      </c>
      <c r="B122" t="s">
        <v>246</v>
      </c>
      <c r="C122" s="12">
        <v>29151</v>
      </c>
      <c r="D122" s="12">
        <v>45</v>
      </c>
      <c r="E122" s="12">
        <v>647.79999999999995</v>
      </c>
      <c r="F122">
        <f>VLOOKUP(A122,実習1商品マスタ!A122:D407,3,FALSE)</f>
        <v>1</v>
      </c>
      <c r="G122" t="str">
        <f>VLOOKUP(A122,実習1商品マスタ!A122:D407,4,FALSE)</f>
        <v>辛口</v>
      </c>
      <c r="I122" s="13"/>
    </row>
    <row r="123" spans="1:9">
      <c r="A123" s="11">
        <v>4900000000243</v>
      </c>
      <c r="B123" t="s">
        <v>251</v>
      </c>
      <c r="C123" s="12">
        <v>22437</v>
      </c>
      <c r="D123" s="12">
        <v>63</v>
      </c>
      <c r="E123" s="12">
        <v>356.14285714285717</v>
      </c>
      <c r="F123">
        <f>VLOOKUP(A123,実習1商品マスタ!A123:D408,3,FALSE)</f>
        <v>4</v>
      </c>
      <c r="G123" t="str">
        <f>VLOOKUP(A123,実習1商品マスタ!A123:D408,4,FALSE)</f>
        <v>ハヤシ</v>
      </c>
      <c r="I123" s="13"/>
    </row>
    <row r="124" spans="1:9">
      <c r="A124" s="11">
        <v>4900000000245</v>
      </c>
      <c r="B124" t="s">
        <v>253</v>
      </c>
      <c r="C124" s="12">
        <v>1130820</v>
      </c>
      <c r="D124" s="12">
        <v>3431</v>
      </c>
      <c r="E124" s="12">
        <v>329.58904109589042</v>
      </c>
      <c r="F124">
        <f>VLOOKUP(A124,実習1商品マスタ!A124:D409,3,FALSE)</f>
        <v>1</v>
      </c>
      <c r="G124" t="str">
        <f>VLOOKUP(A124,実習1商品マスタ!A124:D409,4,FALSE)</f>
        <v>辛口</v>
      </c>
      <c r="I124" s="13"/>
    </row>
    <row r="125" spans="1:9">
      <c r="A125" s="11">
        <v>4900000000246</v>
      </c>
      <c r="B125" t="s">
        <v>254</v>
      </c>
      <c r="C125" s="12">
        <v>938856</v>
      </c>
      <c r="D125" s="12">
        <v>2812</v>
      </c>
      <c r="E125" s="12">
        <v>333.87482219061167</v>
      </c>
      <c r="F125">
        <f>VLOOKUP(A125,実習1商品マスタ!A125:D410,3,FALSE)</f>
        <v>3</v>
      </c>
      <c r="G125" t="str">
        <f>VLOOKUP(A125,実習1商品マスタ!A125:D410,4,FALSE)</f>
        <v>甘口</v>
      </c>
      <c r="I125" s="13"/>
    </row>
    <row r="126" spans="1:9">
      <c r="A126" s="11">
        <v>4900000000248</v>
      </c>
      <c r="B126" t="s">
        <v>256</v>
      </c>
      <c r="C126" s="12">
        <v>127525</v>
      </c>
      <c r="D126" s="12">
        <v>429</v>
      </c>
      <c r="E126" s="12">
        <v>297.26107226107229</v>
      </c>
      <c r="F126">
        <f>VLOOKUP(A126,実習1商品マスタ!A126:D411,3,FALSE)</f>
        <v>4</v>
      </c>
      <c r="G126" t="str">
        <f>VLOOKUP(A126,実習1商品マスタ!A126:D411,4,FALSE)</f>
        <v>ハヤシ</v>
      </c>
      <c r="I126" s="13"/>
    </row>
    <row r="127" spans="1:9">
      <c r="A127" s="11">
        <v>4900000000253</v>
      </c>
      <c r="B127" t="s">
        <v>261</v>
      </c>
      <c r="C127" s="12">
        <v>8759</v>
      </c>
      <c r="D127" s="12">
        <v>92</v>
      </c>
      <c r="E127" s="12">
        <v>95.206521739130437</v>
      </c>
      <c r="F127">
        <f>VLOOKUP(A127,実習1商品マスタ!A127:D412,3,FALSE)</f>
        <v>2</v>
      </c>
      <c r="G127" t="str">
        <f>VLOOKUP(A127,実習1商品マスタ!A127:D412,4,FALSE)</f>
        <v>中辛</v>
      </c>
      <c r="I127" s="13"/>
    </row>
    <row r="128" spans="1:9">
      <c r="A128" s="11">
        <v>4900000000254</v>
      </c>
      <c r="B128" t="s">
        <v>262</v>
      </c>
      <c r="C128" s="12">
        <v>12760</v>
      </c>
      <c r="D128" s="12">
        <v>68</v>
      </c>
      <c r="E128" s="12">
        <v>187.64705882352942</v>
      </c>
      <c r="F128">
        <f>VLOOKUP(A128,実習1商品マスタ!A128:D413,3,FALSE)</f>
        <v>3</v>
      </c>
      <c r="G128" t="str">
        <f>VLOOKUP(A128,実習1商品マスタ!A128:D413,4,FALSE)</f>
        <v>甘口</v>
      </c>
      <c r="I128" s="13"/>
    </row>
    <row r="129" spans="1:9">
      <c r="A129" s="11">
        <v>4900000000256</v>
      </c>
      <c r="B129" t="s">
        <v>264</v>
      </c>
      <c r="C129" s="12">
        <v>15497</v>
      </c>
      <c r="D129" s="12">
        <v>76</v>
      </c>
      <c r="E129" s="12">
        <v>203.90789473684211</v>
      </c>
      <c r="F129">
        <f>VLOOKUP(A129,実習1商品マスタ!A129:D414,3,FALSE)</f>
        <v>1</v>
      </c>
      <c r="G129" t="str">
        <f>VLOOKUP(A129,実習1商品マスタ!A129:D414,4,FALSE)</f>
        <v>辛口</v>
      </c>
      <c r="I129" s="13"/>
    </row>
    <row r="130" spans="1:9">
      <c r="A130" s="11">
        <v>4900000000259</v>
      </c>
      <c r="B130" t="s">
        <v>267</v>
      </c>
      <c r="C130" s="12">
        <v>4433</v>
      </c>
      <c r="D130" s="12">
        <v>10</v>
      </c>
      <c r="E130" s="12">
        <v>443.3</v>
      </c>
      <c r="F130">
        <f>VLOOKUP(A130,実習1商品マスタ!A130:D415,3,FALSE)</f>
        <v>2</v>
      </c>
      <c r="G130" t="str">
        <f>VLOOKUP(A130,実習1商品マスタ!A130:D415,4,FALSE)</f>
        <v>中辛</v>
      </c>
      <c r="I130" s="13"/>
    </row>
    <row r="131" spans="1:9">
      <c r="A131" s="11">
        <v>4900000000261</v>
      </c>
      <c r="B131" t="s">
        <v>269</v>
      </c>
      <c r="C131" s="12">
        <v>208925</v>
      </c>
      <c r="D131" s="12">
        <v>1133</v>
      </c>
      <c r="E131" s="12">
        <v>184.39982347749338</v>
      </c>
      <c r="F131">
        <f>VLOOKUP(A131,実習1商品マスタ!A131:D416,3,FALSE)</f>
        <v>2</v>
      </c>
      <c r="G131" t="str">
        <f>VLOOKUP(A131,実習1商品マスタ!A131:D416,4,FALSE)</f>
        <v>中辛</v>
      </c>
      <c r="I131" s="13"/>
    </row>
    <row r="132" spans="1:9">
      <c r="A132" s="11">
        <v>4900000000262</v>
      </c>
      <c r="B132" t="s">
        <v>270</v>
      </c>
      <c r="C132" s="12">
        <v>145521</v>
      </c>
      <c r="D132" s="12">
        <v>795</v>
      </c>
      <c r="E132" s="12">
        <v>183.04528301886793</v>
      </c>
      <c r="F132">
        <f>VLOOKUP(A132,実習1商品マスタ!A132:D417,3,FALSE)</f>
        <v>1</v>
      </c>
      <c r="G132" t="str">
        <f>VLOOKUP(A132,実習1商品マスタ!A132:D417,4,FALSE)</f>
        <v>辛口</v>
      </c>
      <c r="I132" s="13"/>
    </row>
    <row r="133" spans="1:9">
      <c r="A133" s="11">
        <v>4900000000263</v>
      </c>
      <c r="B133" t="s">
        <v>271</v>
      </c>
      <c r="C133" s="12">
        <v>140290</v>
      </c>
      <c r="D133" s="12">
        <v>759</v>
      </c>
      <c r="E133" s="12">
        <v>184.83530961791831</v>
      </c>
      <c r="F133">
        <f>VLOOKUP(A133,実習1商品マスタ!A133:D418,3,FALSE)</f>
        <v>2</v>
      </c>
      <c r="G133" t="str">
        <f>VLOOKUP(A133,実習1商品マスタ!A133:D418,4,FALSE)</f>
        <v>中辛</v>
      </c>
      <c r="I133" s="13"/>
    </row>
    <row r="134" spans="1:9">
      <c r="A134" s="11">
        <v>4900000000264</v>
      </c>
      <c r="B134" t="s">
        <v>272</v>
      </c>
      <c r="C134" s="12">
        <v>122194</v>
      </c>
      <c r="D134" s="12">
        <v>662</v>
      </c>
      <c r="E134" s="12">
        <v>184.58308157099697</v>
      </c>
      <c r="F134">
        <f>VLOOKUP(A134,実習1商品マスタ!A134:D419,3,FALSE)</f>
        <v>4</v>
      </c>
      <c r="G134" t="str">
        <f>VLOOKUP(A134,実習1商品マスタ!A134:D419,4,FALSE)</f>
        <v>ハヤシ</v>
      </c>
      <c r="I134" s="13"/>
    </row>
    <row r="135" spans="1:9">
      <c r="A135" s="11">
        <v>4900000000272</v>
      </c>
      <c r="B135" t="s">
        <v>280</v>
      </c>
      <c r="C135" s="12">
        <v>23715</v>
      </c>
      <c r="D135" s="12">
        <v>39</v>
      </c>
      <c r="E135" s="12">
        <v>608.07692307692309</v>
      </c>
      <c r="F135">
        <f>VLOOKUP(A135,実習1商品マスタ!A135:D420,3,FALSE)</f>
        <v>2</v>
      </c>
      <c r="G135" t="str">
        <f>VLOOKUP(A135,実習1商品マスタ!A135:D420,4,FALSE)</f>
        <v>中辛</v>
      </c>
      <c r="I135" s="13"/>
    </row>
    <row r="136" spans="1:9">
      <c r="A136" s="11">
        <v>4900000000273</v>
      </c>
      <c r="B136" t="s">
        <v>281</v>
      </c>
      <c r="C136" s="12">
        <v>50734</v>
      </c>
      <c r="D136" s="12">
        <v>75</v>
      </c>
      <c r="E136" s="12">
        <v>676.45333333333338</v>
      </c>
      <c r="F136">
        <f>VLOOKUP(A136,実習1商品マスタ!A136:D421,3,FALSE)</f>
        <v>1</v>
      </c>
      <c r="G136" t="str">
        <f>VLOOKUP(A136,実習1商品マスタ!A136:D421,4,FALSE)</f>
        <v>辛口</v>
      </c>
      <c r="I136" s="13"/>
    </row>
  </sheetData>
  <phoneticPr fontId="2"/>
  <pageMargins left="0.75" right="0.75" top="1" bottom="1" header="0.51200000000000001" footer="0.51200000000000001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2BD1-419E-DE4E-87DF-D1FD6BBBDCAF}">
  <dimension ref="A1:I7"/>
  <sheetViews>
    <sheetView workbookViewId="0">
      <selection activeCell="I7" sqref="I7"/>
    </sheetView>
  </sheetViews>
  <sheetFormatPr baseColWidth="10" defaultRowHeight="14"/>
  <cols>
    <col min="1" max="1" width="11.33203125" bestFit="1" customWidth="1"/>
    <col min="2" max="2" width="20.1640625" bestFit="1" customWidth="1"/>
    <col min="3" max="3" width="15.33203125" bestFit="1" customWidth="1"/>
    <col min="4" max="4" width="15.33203125" customWidth="1"/>
    <col min="5" max="5" width="11.33203125" bestFit="1" customWidth="1"/>
    <col min="6" max="6" width="20.1640625" bestFit="1" customWidth="1"/>
    <col min="7" max="7" width="15.33203125" bestFit="1" customWidth="1"/>
  </cols>
  <sheetData>
    <row r="1" spans="1:9">
      <c r="A1" s="16"/>
      <c r="B1" s="17" t="s">
        <v>316</v>
      </c>
      <c r="C1" s="17"/>
      <c r="D1" s="18"/>
      <c r="E1" s="16"/>
      <c r="F1" s="17" t="s">
        <v>317</v>
      </c>
      <c r="G1" s="17"/>
      <c r="H1" s="16"/>
      <c r="I1" s="16"/>
    </row>
    <row r="2" spans="1:9">
      <c r="A2" s="19" t="s">
        <v>314</v>
      </c>
      <c r="B2" s="16" t="s">
        <v>312</v>
      </c>
      <c r="C2" s="16" t="s">
        <v>313</v>
      </c>
      <c r="D2" s="16" t="s">
        <v>318</v>
      </c>
      <c r="E2" s="19" t="s">
        <v>314</v>
      </c>
      <c r="F2" s="16" t="s">
        <v>312</v>
      </c>
      <c r="G2" s="16" t="s">
        <v>313</v>
      </c>
      <c r="H2" s="16" t="s">
        <v>318</v>
      </c>
      <c r="I2" s="16" t="s">
        <v>319</v>
      </c>
    </row>
    <row r="3" spans="1:9">
      <c r="A3" s="20" t="s">
        <v>52</v>
      </c>
      <c r="B3" s="16">
        <v>365870.00710732059</v>
      </c>
      <c r="C3" s="16">
        <v>1871</v>
      </c>
      <c r="D3" s="21">
        <f>GETPIVOTDATA("合計 / 売上点数",$A$2,"サブ
カテゴリー
名称","ハヤシ")/GETPIVOTDATA("合計 / 売上点数",$A$2)</f>
        <v>7.7072005272697308E-2</v>
      </c>
      <c r="E3" s="20" t="s">
        <v>52</v>
      </c>
      <c r="F3" s="16">
        <v>408324.6030398467</v>
      </c>
      <c r="G3" s="16">
        <v>2024</v>
      </c>
      <c r="H3" s="21">
        <f>GETPIVOTDATA("合計 / 売上点数",$E$2,"サブ
カテゴリー
名称","ハヤシ")/GETPIVOTDATA("合計 / 売上点数",$E$2)</f>
        <v>7.3232505970041245E-2</v>
      </c>
      <c r="I3" s="21">
        <f>GETPIVOTDATA("合計 / 売上金額
（円）",$A$2,"サブ
カテゴリー
名称","ハヤシ")/GETPIVOTDATA("合計 / 売上金額
（円）",$E$2,"サブ
カテゴリー
名称","ハヤシ")</f>
        <v>0.89602733801376366</v>
      </c>
    </row>
    <row r="4" spans="1:9">
      <c r="A4" s="20" t="s">
        <v>27</v>
      </c>
      <c r="B4" s="16">
        <v>853361</v>
      </c>
      <c r="C4" s="16">
        <v>5324</v>
      </c>
      <c r="D4" s="21">
        <f>GETPIVOTDATA("合計 / 売上点数",$A$2,"サブ
カテゴリー
名称","甘口")/GETPIVOTDATA("合計 / 売上点数",$A$2)</f>
        <v>0.21931125391333003</v>
      </c>
      <c r="E4" s="20" t="s">
        <v>27</v>
      </c>
      <c r="F4" s="16">
        <v>945423</v>
      </c>
      <c r="G4" s="16">
        <v>6360</v>
      </c>
      <c r="H4" s="21">
        <f>GETPIVOTDATA("合計 / 売上点数",$E$2,"サブ
カテゴリー
名称","甘口")/GETPIVOTDATA("合計 / 売上点数",$E$2)</f>
        <v>0.23011795354222447</v>
      </c>
      <c r="I4" s="21">
        <f>GETPIVOTDATA("合計 / 売上金額
（円）",$A$2,"サブ
カテゴリー
名称","甘口")/GETPIVOTDATA("合計 / 売上金額
（円）",$E$2,"サブ
カテゴリー
名称","甘口")</f>
        <v>0.90262348176424734</v>
      </c>
    </row>
    <row r="5" spans="1:9">
      <c r="A5" s="20" t="s">
        <v>29</v>
      </c>
      <c r="B5" s="16">
        <v>650082</v>
      </c>
      <c r="C5" s="16">
        <v>3677</v>
      </c>
      <c r="D5" s="21">
        <f>GETPIVOTDATA("合計 / 売上点数",$A$2,"サブ
カテゴリー
名称","辛口")/GETPIVOTDATA("合計 / 売上点数",$A$2)</f>
        <v>0.15146646894051738</v>
      </c>
      <c r="E5" s="20" t="s">
        <v>29</v>
      </c>
      <c r="F5" s="16">
        <v>856621</v>
      </c>
      <c r="G5" s="16">
        <v>5382</v>
      </c>
      <c r="H5" s="21">
        <f>GETPIVOTDATA("合計 / 売上点数",$E$2,"サブ
カテゴリー
名称","辛口")/GETPIVOTDATA("合計 / 売上点数",$E$2)</f>
        <v>0.19473189087488241</v>
      </c>
      <c r="I5" s="21">
        <f>GETPIVOTDATA("合計 / 売上金額
（円）",$A$2,"サブ
カテゴリー
名称","甘口")/GETPIVOTDATA("合計 / 売上金額
（円）",$E$2,"サブ
カテゴリー
名称","辛口")</f>
        <v>0.99619434965988463</v>
      </c>
    </row>
    <row r="6" spans="1:9">
      <c r="A6" s="20" t="s">
        <v>24</v>
      </c>
      <c r="B6" s="16">
        <v>2265457</v>
      </c>
      <c r="C6" s="16">
        <v>13404</v>
      </c>
      <c r="D6" s="21">
        <f>GETPIVOTDATA("合計 / 売上点数",$A$2,"サブ
カテゴリー
名称","中辛")/GETPIVOTDATA("合計 / 売上点数",$A$2)</f>
        <v>0.55215027187345522</v>
      </c>
      <c r="E6" s="20" t="s">
        <v>24</v>
      </c>
      <c r="F6" s="16">
        <v>2202631</v>
      </c>
      <c r="G6" s="16">
        <v>13872</v>
      </c>
      <c r="H6" s="21">
        <f>GETPIVOTDATA("合計 / 売上点数",$E$2,"サブ
カテゴリー
名称","中辛")/GETPIVOTDATA("合計 / 売上点数",$E$2)</f>
        <v>0.5019176496128519</v>
      </c>
      <c r="I6" s="21">
        <f>GETPIVOTDATA("合計 / 売上金額
（円）",$A$2,"サブ
カテゴリー
名称","中辛")/GETPIVOTDATA("合計 / 売上金額
（円）",$E$2,"サブ
カテゴリー
名称","中辛")</f>
        <v>1.0285231616189912</v>
      </c>
    </row>
    <row r="7" spans="1:9">
      <c r="A7" s="20" t="s">
        <v>315</v>
      </c>
      <c r="B7" s="16">
        <v>4134770.0071073207</v>
      </c>
      <c r="C7" s="16">
        <v>24276</v>
      </c>
      <c r="D7" s="15">
        <f>GETPIVOTDATA("合計 / 売上点数",$A$2)/GETPIVOTDATA("合計 / 売上点数",$A$2)</f>
        <v>1</v>
      </c>
      <c r="E7" s="20" t="s">
        <v>315</v>
      </c>
      <c r="F7" s="16">
        <v>4412999.6030398468</v>
      </c>
      <c r="G7" s="16">
        <v>27638</v>
      </c>
      <c r="H7" s="15">
        <f>GETPIVOTDATA("合計 / 売上点数",$A$2)/GETPIVOTDATA("合計 / 売上点数",$A$2)</f>
        <v>1</v>
      </c>
      <c r="I7" s="21">
        <f t="shared" ref="I5:I7" si="0">GETPIVOTDATA("合計 / 売上金額
（円）",$A$2,"サブ
カテゴリー
名称","甘口")/GETPIVOTDATA("合計 / 売上金額
（円）",$E$2,"サブ
カテゴリー
名称","甘口")</f>
        <v>0.90262348176424734</v>
      </c>
    </row>
  </sheetData>
  <mergeCells count="2">
    <mergeCell ref="B1:C1"/>
    <mergeCell ref="F1:G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実習1商品マスタ</vt:lpstr>
      <vt:lpstr>小売業POS（当年）</vt:lpstr>
      <vt:lpstr>小売業POS（前年）</vt:lpstr>
      <vt:lpstr>市場POS（当年）</vt:lpstr>
      <vt:lpstr>市場POS（前年）</vt:lpstr>
      <vt:lpstr>ピボット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 miyatsu</dc:creator>
  <cp:lastModifiedBy>笹川　高聖</cp:lastModifiedBy>
  <dcterms:created xsi:type="dcterms:W3CDTF">2016-02-16T02:09:22Z</dcterms:created>
  <dcterms:modified xsi:type="dcterms:W3CDTF">2023-04-28T08:16:49Z</dcterms:modified>
</cp:coreProperties>
</file>