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pham/Dropbox/Arduino/sketch/libraries/SX1272/"/>
    </mc:Choice>
  </mc:AlternateContent>
  <bookViews>
    <workbookView xWindow="7420" yWindow="2580" windowWidth="25600" windowHeight="1606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1" l="1"/>
  <c r="H41" i="1"/>
  <c r="E41" i="1"/>
  <c r="F41" i="1"/>
  <c r="C41" i="1"/>
  <c r="B41" i="1"/>
  <c r="B28" i="1"/>
  <c r="B29" i="1"/>
  <c r="B30" i="1"/>
  <c r="B31" i="1"/>
  <c r="B32" i="1"/>
  <c r="B33" i="1"/>
  <c r="B34" i="1"/>
  <c r="B35" i="1"/>
  <c r="B36" i="1"/>
  <c r="B37" i="1"/>
  <c r="B38" i="1"/>
  <c r="B39" i="1"/>
  <c r="B27" i="1"/>
  <c r="B25" i="1"/>
  <c r="B24" i="1"/>
  <c r="B23" i="1"/>
  <c r="B2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C28" i="1"/>
  <c r="C29" i="1"/>
  <c r="C30" i="1"/>
  <c r="C31" i="1"/>
  <c r="C32" i="1"/>
  <c r="C33" i="1"/>
  <c r="C34" i="1"/>
  <c r="C35" i="1"/>
  <c r="C36" i="1"/>
  <c r="C37" i="1"/>
  <c r="C38" i="1"/>
  <c r="C39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C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4" i="1"/>
  <c r="G27" i="1"/>
  <c r="H27" i="1"/>
  <c r="E2" i="1"/>
  <c r="E27" i="1"/>
  <c r="F27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G25" i="1"/>
  <c r="H25" i="1"/>
  <c r="E25" i="1"/>
  <c r="F25" i="1"/>
  <c r="G24" i="1"/>
  <c r="H24" i="1"/>
  <c r="E24" i="1"/>
  <c r="F24" i="1"/>
  <c r="G23" i="1"/>
  <c r="H23" i="1"/>
  <c r="E23" i="1"/>
  <c r="F23" i="1"/>
  <c r="G22" i="1"/>
  <c r="H22" i="1"/>
  <c r="E22" i="1"/>
  <c r="F22" i="1"/>
  <c r="G11" i="1"/>
  <c r="G12" i="1"/>
  <c r="G13" i="1"/>
  <c r="G14" i="1"/>
  <c r="G15" i="1"/>
  <c r="G16" i="1"/>
  <c r="G17" i="1"/>
  <c r="G18" i="1"/>
  <c r="G19" i="1"/>
  <c r="G20" i="1"/>
  <c r="G10" i="1"/>
  <c r="H18" i="1"/>
  <c r="H19" i="1"/>
  <c r="H20" i="1"/>
  <c r="H11" i="1"/>
  <c r="H12" i="1"/>
  <c r="H13" i="1"/>
  <c r="H14" i="1"/>
  <c r="H15" i="1"/>
  <c r="H16" i="1"/>
  <c r="H17" i="1"/>
  <c r="H10" i="1"/>
  <c r="E20" i="1"/>
  <c r="F20" i="1"/>
  <c r="E19" i="1"/>
  <c r="F19" i="1"/>
  <c r="E18" i="1"/>
  <c r="F18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0" i="1"/>
  <c r="F10" i="1"/>
</calcChain>
</file>

<file path=xl/sharedStrings.xml><?xml version="1.0" encoding="utf-8"?>
<sst xmlns="http://schemas.openxmlformats.org/spreadsheetml/2006/main" count="82" uniqueCount="30">
  <si>
    <t>freq</t>
  </si>
  <si>
    <t>RH_LORA_FXOSC</t>
  </si>
  <si>
    <t>RH_LORA_FCONVERT</t>
  </si>
  <si>
    <t>CH_10_868</t>
  </si>
  <si>
    <t>LoRaWAN</t>
  </si>
  <si>
    <t>CH_09_868</t>
  </si>
  <si>
    <t>CH_08_868</t>
  </si>
  <si>
    <t>CH_07_868</t>
  </si>
  <si>
    <t>CH_06_868</t>
  </si>
  <si>
    <t>CH_05_868</t>
  </si>
  <si>
    <t>CH_04_868</t>
  </si>
  <si>
    <t>Libelium</t>
  </si>
  <si>
    <t>CH_11_868</t>
  </si>
  <si>
    <t>CH_12_868</t>
  </si>
  <si>
    <t>CH_13_868</t>
  </si>
  <si>
    <t>CH_14_868</t>
  </si>
  <si>
    <t>CH_15_868</t>
  </si>
  <si>
    <t>CH_16_868</t>
  </si>
  <si>
    <t>CH_17_868</t>
  </si>
  <si>
    <t>CH_18_868</t>
  </si>
  <si>
    <t>CH_00_433</t>
  </si>
  <si>
    <t>CH_01_433</t>
  </si>
  <si>
    <t>CH_02_433</t>
  </si>
  <si>
    <t>CH_03_433</t>
  </si>
  <si>
    <t>For Senegal</t>
  </si>
  <si>
    <t>Europe</t>
  </si>
  <si>
    <t>10dBm</t>
  </si>
  <si>
    <t>14dBm</t>
  </si>
  <si>
    <t>Half wave in cm</t>
  </si>
  <si>
    <t>quarter wave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</si>
</sst>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8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F41" sqref="F41"/>
    </sheetView>
  </sheetViews>
  <sheetFormatPr baseColWidth="10" defaultRowHeight="16" x14ac:dyDescent="0.2"/>
  <cols>
    <col min="1" max="1" width="16.6640625" customWidth="1"/>
    <col min="2" max="3" width="19.83203125" customWidth="1"/>
    <col min="4" max="4" width="18.83203125" customWidth="1"/>
  </cols>
  <sheetData>
    <row r="1" spans="1:11" x14ac:dyDescent="0.2">
      <c r="A1" s="1" t="s">
        <v>1</v>
      </c>
      <c r="B1" s="1" t="s">
        <v>29</v>
      </c>
      <c r="C1" s="1" t="s">
        <v>28</v>
      </c>
      <c r="D1">
        <v>32000000</v>
      </c>
    </row>
    <row r="2" spans="1:11" x14ac:dyDescent="0.2">
      <c r="A2" s="1" t="s">
        <v>2</v>
      </c>
      <c r="B2" s="1">
        <v>71200</v>
      </c>
      <c r="C2" s="1">
        <v>142401</v>
      </c>
      <c r="E2">
        <f>524288/D1</f>
        <v>1.6383999999999999E-2</v>
      </c>
      <c r="G2">
        <v>61.03515625</v>
      </c>
    </row>
    <row r="3" spans="1:11" x14ac:dyDescent="0.2">
      <c r="A3" t="s">
        <v>0</v>
      </c>
    </row>
    <row r="4" spans="1:11" x14ac:dyDescent="0.2">
      <c r="A4" t="s">
        <v>10</v>
      </c>
      <c r="B4">
        <f>$B$2/D4/10</f>
        <v>8.2483781278961992</v>
      </c>
      <c r="C4">
        <f>$C$2/D4/10</f>
        <v>16.496872103799813</v>
      </c>
      <c r="D4">
        <v>863.2</v>
      </c>
      <c r="E4">
        <f t="shared" ref="E4" si="0">D4*1000000*$E$2</f>
        <v>14142668.799999999</v>
      </c>
      <c r="F4" t="str">
        <f t="shared" ref="F4:F10" si="1">DEC2HEX(E4,6)</f>
        <v>D7CCCC</v>
      </c>
      <c r="G4">
        <f t="shared" ref="G4:G10" si="2">ROUNDUP(D4*1000000/$G$2,0)</f>
        <v>14142669</v>
      </c>
      <c r="H4" t="str">
        <f t="shared" ref="H4:H10" si="3">DEC2HEX(G4,6)</f>
        <v>D7CCCD</v>
      </c>
      <c r="J4" t="s">
        <v>24</v>
      </c>
      <c r="K4" t="s">
        <v>26</v>
      </c>
    </row>
    <row r="5" spans="1:11" x14ac:dyDescent="0.2">
      <c r="A5" t="s">
        <v>9</v>
      </c>
      <c r="B5">
        <f t="shared" ref="B5:B39" si="4">$B$2/D5/10</f>
        <v>8.2455124493341057</v>
      </c>
      <c r="C5">
        <f t="shared" ref="C5:C39" si="5">$C$2/D5/10</f>
        <v>16.491140706427331</v>
      </c>
      <c r="D5">
        <v>863.5</v>
      </c>
      <c r="E5">
        <f t="shared" ref="E5:E9" si="6">D5*1000000*$E$2</f>
        <v>14147584</v>
      </c>
      <c r="F5" t="str">
        <f t="shared" si="1"/>
        <v>D7E000</v>
      </c>
      <c r="G5">
        <f t="shared" si="2"/>
        <v>14147584</v>
      </c>
      <c r="H5" t="str">
        <f t="shared" si="3"/>
        <v>D7E000</v>
      </c>
      <c r="J5" t="s">
        <v>24</v>
      </c>
      <c r="K5" t="s">
        <v>26</v>
      </c>
    </row>
    <row r="6" spans="1:11" x14ac:dyDescent="0.2">
      <c r="A6" t="s">
        <v>8</v>
      </c>
      <c r="B6">
        <f t="shared" si="4"/>
        <v>8.2426487612873363</v>
      </c>
      <c r="C6">
        <f t="shared" si="5"/>
        <v>16.485413290113453</v>
      </c>
      <c r="D6">
        <v>863.8</v>
      </c>
      <c r="E6">
        <f t="shared" si="6"/>
        <v>14152499.199999999</v>
      </c>
      <c r="F6" t="str">
        <f t="shared" si="1"/>
        <v>D7F333</v>
      </c>
      <c r="G6">
        <f t="shared" si="2"/>
        <v>14152500</v>
      </c>
      <c r="H6" t="str">
        <f t="shared" si="3"/>
        <v>D7F334</v>
      </c>
      <c r="J6" t="s">
        <v>24</v>
      </c>
      <c r="K6" t="s">
        <v>26</v>
      </c>
    </row>
    <row r="7" spans="1:11" x14ac:dyDescent="0.2">
      <c r="A7" t="s">
        <v>7</v>
      </c>
      <c r="B7">
        <f t="shared" si="4"/>
        <v>8.2397870616826747</v>
      </c>
      <c r="C7">
        <f t="shared" si="5"/>
        <v>16.479689850711722</v>
      </c>
      <c r="D7">
        <v>864.1</v>
      </c>
      <c r="E7">
        <f t="shared" si="6"/>
        <v>14157414.399999999</v>
      </c>
      <c r="F7" t="str">
        <f t="shared" si="1"/>
        <v>D80666</v>
      </c>
      <c r="G7">
        <f t="shared" si="2"/>
        <v>14157415</v>
      </c>
      <c r="H7" t="str">
        <f t="shared" si="3"/>
        <v>D80667</v>
      </c>
      <c r="J7" t="s">
        <v>24</v>
      </c>
      <c r="K7" t="s">
        <v>26</v>
      </c>
    </row>
    <row r="8" spans="1:11" x14ac:dyDescent="0.2">
      <c r="A8" t="s">
        <v>6</v>
      </c>
      <c r="B8">
        <f t="shared" si="4"/>
        <v>8.2369273484497931</v>
      </c>
      <c r="C8">
        <f t="shared" si="5"/>
        <v>16.473970384081444</v>
      </c>
      <c r="D8">
        <v>864.4</v>
      </c>
      <c r="E8">
        <f t="shared" si="6"/>
        <v>14162329.6</v>
      </c>
      <c r="F8" t="str">
        <f t="shared" si="1"/>
        <v>D81999</v>
      </c>
      <c r="G8">
        <f t="shared" si="2"/>
        <v>14162330</v>
      </c>
      <c r="H8" t="str">
        <f t="shared" si="3"/>
        <v>D8199A</v>
      </c>
      <c r="J8" t="s">
        <v>24</v>
      </c>
      <c r="K8" t="s">
        <v>26</v>
      </c>
    </row>
    <row r="9" spans="1:11" x14ac:dyDescent="0.2">
      <c r="A9" t="s">
        <v>5</v>
      </c>
      <c r="B9">
        <f t="shared" si="4"/>
        <v>8.23406961952122</v>
      </c>
      <c r="C9">
        <f t="shared" si="5"/>
        <v>16.46825488608766</v>
      </c>
      <c r="D9">
        <v>864.7</v>
      </c>
      <c r="E9">
        <f t="shared" si="6"/>
        <v>14167244.799999999</v>
      </c>
      <c r="F9" t="str">
        <f t="shared" si="1"/>
        <v>D82CCC</v>
      </c>
      <c r="G9">
        <f t="shared" si="2"/>
        <v>14167245</v>
      </c>
      <c r="H9" t="str">
        <f t="shared" si="3"/>
        <v>D82CCD</v>
      </c>
      <c r="J9" t="s">
        <v>24</v>
      </c>
      <c r="K9" t="s">
        <v>26</v>
      </c>
    </row>
    <row r="10" spans="1:11" x14ac:dyDescent="0.2">
      <c r="A10" t="s">
        <v>3</v>
      </c>
      <c r="B10">
        <f t="shared" si="4"/>
        <v>8.2293111419325005</v>
      </c>
      <c r="C10">
        <f t="shared" si="5"/>
        <v>16.458737864077669</v>
      </c>
      <c r="D10">
        <v>865.2</v>
      </c>
      <c r="E10">
        <f t="shared" ref="E10:E20" si="7">D10*1000000*$E$2</f>
        <v>14175436.799999999</v>
      </c>
      <c r="F10" t="str">
        <f t="shared" si="1"/>
        <v>D84CCC</v>
      </c>
      <c r="G10">
        <f t="shared" si="2"/>
        <v>14175437</v>
      </c>
      <c r="H10" t="str">
        <f t="shared" si="3"/>
        <v>D84CCD</v>
      </c>
      <c r="I10" t="s">
        <v>11</v>
      </c>
      <c r="J10" t="s">
        <v>25</v>
      </c>
      <c r="K10" t="s">
        <v>27</v>
      </c>
    </row>
    <row r="11" spans="1:11" x14ac:dyDescent="0.2">
      <c r="A11" t="s">
        <v>12</v>
      </c>
      <c r="B11">
        <f t="shared" si="4"/>
        <v>8.2264586943963032</v>
      </c>
      <c r="C11">
        <f t="shared" si="5"/>
        <v>16.453032928942807</v>
      </c>
      <c r="D11">
        <v>865.5</v>
      </c>
      <c r="E11">
        <f t="shared" si="7"/>
        <v>14180352</v>
      </c>
      <c r="F11" t="str">
        <f t="shared" ref="F11:F17" si="8">DEC2HEX(E11,6)</f>
        <v>D86000</v>
      </c>
      <c r="G11">
        <f t="shared" ref="G11:G20" si="9">ROUNDUP(D11*1000000/$G$2,0)</f>
        <v>14180352</v>
      </c>
      <c r="H11" t="str">
        <f t="shared" ref="H11:H17" si="10">DEC2HEX(G11,6)</f>
        <v>D86000</v>
      </c>
      <c r="I11" t="s">
        <v>11</v>
      </c>
      <c r="J11" t="s">
        <v>25</v>
      </c>
      <c r="K11" t="s">
        <v>27</v>
      </c>
    </row>
    <row r="12" spans="1:11" x14ac:dyDescent="0.2">
      <c r="A12" t="s">
        <v>13</v>
      </c>
      <c r="B12">
        <f t="shared" si="4"/>
        <v>8.223608223608224</v>
      </c>
      <c r="C12">
        <f t="shared" si="5"/>
        <v>16.44733194733195</v>
      </c>
      <c r="D12">
        <v>865.8</v>
      </c>
      <c r="E12">
        <f t="shared" si="7"/>
        <v>14185267.199999999</v>
      </c>
      <c r="F12" t="str">
        <f t="shared" si="8"/>
        <v>D87333</v>
      </c>
      <c r="G12">
        <f t="shared" si="9"/>
        <v>14185268</v>
      </c>
      <c r="H12" t="str">
        <f t="shared" si="10"/>
        <v>D87334</v>
      </c>
      <c r="I12" t="s">
        <v>11</v>
      </c>
      <c r="J12" t="s">
        <v>25</v>
      </c>
      <c r="K12" t="s">
        <v>27</v>
      </c>
    </row>
    <row r="13" spans="1:11" x14ac:dyDescent="0.2">
      <c r="A13" t="s">
        <v>14</v>
      </c>
      <c r="B13">
        <f t="shared" si="4"/>
        <v>8.2207597275141442</v>
      </c>
      <c r="C13">
        <f t="shared" si="5"/>
        <v>16.44163491513682</v>
      </c>
      <c r="D13">
        <v>866.1</v>
      </c>
      <c r="E13">
        <f t="shared" si="7"/>
        <v>14190182.399999999</v>
      </c>
      <c r="F13" t="str">
        <f t="shared" si="8"/>
        <v>D88666</v>
      </c>
      <c r="G13">
        <f t="shared" si="9"/>
        <v>14190183</v>
      </c>
      <c r="H13" t="str">
        <f t="shared" si="10"/>
        <v>D88667</v>
      </c>
      <c r="I13" t="s">
        <v>11</v>
      </c>
      <c r="J13" t="s">
        <v>25</v>
      </c>
      <c r="K13" t="s">
        <v>27</v>
      </c>
    </row>
    <row r="14" spans="1:11" x14ac:dyDescent="0.2">
      <c r="A14" t="s">
        <v>15</v>
      </c>
      <c r="B14">
        <f t="shared" si="4"/>
        <v>8.2179132040627891</v>
      </c>
      <c r="C14">
        <f t="shared" si="5"/>
        <v>16.435941828254848</v>
      </c>
      <c r="D14">
        <v>866.4</v>
      </c>
      <c r="E14">
        <f t="shared" si="7"/>
        <v>14195097.6</v>
      </c>
      <c r="F14" t="str">
        <f t="shared" si="8"/>
        <v>D89999</v>
      </c>
      <c r="G14">
        <f t="shared" si="9"/>
        <v>14195098</v>
      </c>
      <c r="H14" t="str">
        <f t="shared" si="10"/>
        <v>D8999A</v>
      </c>
      <c r="I14" t="s">
        <v>11</v>
      </c>
      <c r="J14" t="s">
        <v>25</v>
      </c>
      <c r="K14" t="s">
        <v>27</v>
      </c>
    </row>
    <row r="15" spans="1:11" x14ac:dyDescent="0.2">
      <c r="A15" t="s">
        <v>16</v>
      </c>
      <c r="B15">
        <f t="shared" si="4"/>
        <v>8.2150686512057227</v>
      </c>
      <c r="C15">
        <f t="shared" si="5"/>
        <v>16.430252682589131</v>
      </c>
      <c r="D15">
        <v>866.7</v>
      </c>
      <c r="E15">
        <f t="shared" si="7"/>
        <v>14200012.799999999</v>
      </c>
      <c r="F15" t="str">
        <f t="shared" si="8"/>
        <v>D8ACCC</v>
      </c>
      <c r="G15">
        <f t="shared" si="9"/>
        <v>14200013</v>
      </c>
      <c r="H15" t="str">
        <f t="shared" si="10"/>
        <v>D8ACCD</v>
      </c>
      <c r="I15" t="s">
        <v>11</v>
      </c>
      <c r="J15" t="s">
        <v>25</v>
      </c>
      <c r="K15" t="s">
        <v>27</v>
      </c>
    </row>
    <row r="16" spans="1:11" x14ac:dyDescent="0.2">
      <c r="A16" t="s">
        <v>17</v>
      </c>
      <c r="B16">
        <f t="shared" si="4"/>
        <v>8.2122260668973475</v>
      </c>
      <c r="C16">
        <f t="shared" si="5"/>
        <v>16.424567474048441</v>
      </c>
      <c r="D16">
        <v>867</v>
      </c>
      <c r="E16">
        <f t="shared" si="7"/>
        <v>14204928</v>
      </c>
      <c r="F16" t="str">
        <f t="shared" si="8"/>
        <v>D8C000</v>
      </c>
      <c r="G16">
        <f t="shared" si="9"/>
        <v>14204928</v>
      </c>
      <c r="H16" t="str">
        <f t="shared" si="10"/>
        <v>D8C000</v>
      </c>
      <c r="I16" t="s">
        <v>11</v>
      </c>
      <c r="J16" t="s">
        <v>25</v>
      </c>
      <c r="K16" t="s">
        <v>27</v>
      </c>
    </row>
    <row r="17" spans="1:11" x14ac:dyDescent="0.2">
      <c r="A17" t="s">
        <v>18</v>
      </c>
      <c r="B17">
        <f t="shared" si="4"/>
        <v>8.2027649769585249</v>
      </c>
      <c r="C17">
        <f t="shared" si="5"/>
        <v>16.405645161290323</v>
      </c>
      <c r="D17">
        <v>868</v>
      </c>
      <c r="E17">
        <f t="shared" si="7"/>
        <v>14221312</v>
      </c>
      <c r="F17" t="str">
        <f t="shared" si="8"/>
        <v>D90000</v>
      </c>
      <c r="G17">
        <f t="shared" si="9"/>
        <v>14221312</v>
      </c>
      <c r="H17" t="str">
        <f t="shared" si="10"/>
        <v>D90000</v>
      </c>
      <c r="I17" t="s">
        <v>11</v>
      </c>
      <c r="J17" t="s">
        <v>25</v>
      </c>
      <c r="K17" t="s">
        <v>27</v>
      </c>
    </row>
    <row r="18" spans="1:11" x14ac:dyDescent="0.2">
      <c r="A18" t="s">
        <v>19</v>
      </c>
      <c r="B18">
        <f t="shared" si="4"/>
        <v>8.2018200668125782</v>
      </c>
      <c r="C18">
        <f t="shared" si="5"/>
        <v>16.403755327727218</v>
      </c>
      <c r="D18" s="2">
        <v>868.1</v>
      </c>
      <c r="E18" s="2">
        <f t="shared" si="7"/>
        <v>14222950.399999999</v>
      </c>
      <c r="F18" s="2" t="str">
        <f t="shared" ref="F18:F20" si="11">DEC2HEX(E18,6)</f>
        <v>D90666</v>
      </c>
      <c r="G18" s="2">
        <f t="shared" si="9"/>
        <v>14222951</v>
      </c>
      <c r="H18" s="2" t="str">
        <f t="shared" ref="H18:H20" si="12">DEC2HEX(G18,6)</f>
        <v>D90667</v>
      </c>
      <c r="I18" t="s">
        <v>4</v>
      </c>
      <c r="J18" t="s">
        <v>25</v>
      </c>
      <c r="K18" t="s">
        <v>27</v>
      </c>
    </row>
    <row r="19" spans="1:11" x14ac:dyDescent="0.2">
      <c r="B19">
        <f t="shared" si="4"/>
        <v>8.1999308994587121</v>
      </c>
      <c r="C19">
        <f t="shared" si="5"/>
        <v>16.399976966486239</v>
      </c>
      <c r="D19" s="2">
        <v>868.3</v>
      </c>
      <c r="E19" s="2">
        <f t="shared" si="7"/>
        <v>14226227.199999999</v>
      </c>
      <c r="F19" s="2" t="str">
        <f t="shared" si="11"/>
        <v>D91333</v>
      </c>
      <c r="G19" s="2">
        <f t="shared" si="9"/>
        <v>14226228</v>
      </c>
      <c r="H19" s="2" t="str">
        <f t="shared" si="12"/>
        <v>D91334</v>
      </c>
      <c r="I19" t="s">
        <v>4</v>
      </c>
      <c r="J19" t="s">
        <v>25</v>
      </c>
      <c r="K19" t="s">
        <v>27</v>
      </c>
    </row>
    <row r="20" spans="1:11" x14ac:dyDescent="0.2">
      <c r="B20">
        <f t="shared" si="4"/>
        <v>8.1980426021876802</v>
      </c>
      <c r="C20">
        <f t="shared" si="5"/>
        <v>16.396200345423143</v>
      </c>
      <c r="D20" s="2">
        <v>868.5</v>
      </c>
      <c r="E20" s="2">
        <f t="shared" si="7"/>
        <v>14229504</v>
      </c>
      <c r="F20" s="2" t="str">
        <f t="shared" si="11"/>
        <v>D92000</v>
      </c>
      <c r="G20" s="2">
        <f t="shared" si="9"/>
        <v>14229504</v>
      </c>
      <c r="H20" s="2" t="str">
        <f t="shared" si="12"/>
        <v>D92000</v>
      </c>
      <c r="I20" t="s">
        <v>4</v>
      </c>
      <c r="J20" t="s">
        <v>25</v>
      </c>
      <c r="K20" t="s">
        <v>27</v>
      </c>
    </row>
    <row r="22" spans="1:11" x14ac:dyDescent="0.2">
      <c r="A22" t="s">
        <v>20</v>
      </c>
      <c r="B22">
        <f t="shared" si="4"/>
        <v>16.43203323332564</v>
      </c>
      <c r="C22">
        <f t="shared" si="5"/>
        <v>32.864297253634895</v>
      </c>
      <c r="D22" s="2">
        <v>433.3</v>
      </c>
      <c r="E22" s="2">
        <f t="shared" ref="E22:E23" si="13">D22*1000000*$E$2</f>
        <v>7099187.1999999993</v>
      </c>
      <c r="F22" s="2" t="str">
        <f t="shared" ref="F22:F23" si="14">DEC2HEX(E22,6)</f>
        <v>6C5333</v>
      </c>
      <c r="G22" s="2">
        <f t="shared" ref="G22:G23" si="15">ROUNDUP(D22*1000000/$G$2,0)</f>
        <v>7099188</v>
      </c>
      <c r="H22" s="2" t="str">
        <f t="shared" ref="H22:H23" si="16">DEC2HEX(G22,6)</f>
        <v>6C5334</v>
      </c>
    </row>
    <row r="23" spans="1:11" x14ac:dyDescent="0.2">
      <c r="A23" t="s">
        <v>21</v>
      </c>
      <c r="B23">
        <f t="shared" si="4"/>
        <v>16.420664206642066</v>
      </c>
      <c r="C23">
        <f t="shared" si="5"/>
        <v>32.841559040590404</v>
      </c>
      <c r="D23" s="2">
        <v>433.6</v>
      </c>
      <c r="E23" s="2">
        <f t="shared" si="13"/>
        <v>7104102.3999999994</v>
      </c>
      <c r="F23" s="2" t="str">
        <f t="shared" si="14"/>
        <v>6C6666</v>
      </c>
      <c r="G23" s="2">
        <f t="shared" si="15"/>
        <v>7104103</v>
      </c>
      <c r="H23" s="2" t="str">
        <f t="shared" si="16"/>
        <v>6C6667</v>
      </c>
    </row>
    <row r="24" spans="1:11" x14ac:dyDescent="0.2">
      <c r="A24" t="s">
        <v>22</v>
      </c>
      <c r="B24">
        <f t="shared" si="4"/>
        <v>16.409310901129295</v>
      </c>
      <c r="C24">
        <f t="shared" si="5"/>
        <v>32.818852270108323</v>
      </c>
      <c r="D24" s="2">
        <v>433.9</v>
      </c>
      <c r="E24" s="2">
        <f t="shared" ref="E24:E25" si="17">D24*1000000*$E$2</f>
        <v>7109017.5999999996</v>
      </c>
      <c r="F24" s="2" t="str">
        <f t="shared" ref="F24:F25" si="18">DEC2HEX(E24,6)</f>
        <v>6C7999</v>
      </c>
      <c r="G24" s="2">
        <f t="shared" ref="G24:G25" si="19">ROUNDUP(D24*1000000/$G$2,0)</f>
        <v>7109018</v>
      </c>
      <c r="H24" s="2" t="str">
        <f t="shared" ref="H24:H25" si="20">DEC2HEX(G24,6)</f>
        <v>6C799A</v>
      </c>
    </row>
    <row r="25" spans="1:11" x14ac:dyDescent="0.2">
      <c r="A25" t="s">
        <v>23</v>
      </c>
      <c r="B25">
        <f t="shared" si="4"/>
        <v>16.394197559290813</v>
      </c>
      <c r="C25">
        <f t="shared" si="5"/>
        <v>32.788625374165321</v>
      </c>
      <c r="D25" s="2">
        <v>434.3</v>
      </c>
      <c r="E25" s="2">
        <f t="shared" si="17"/>
        <v>7115571.1999999993</v>
      </c>
      <c r="F25" s="2" t="str">
        <f t="shared" si="18"/>
        <v>6C9333</v>
      </c>
      <c r="G25" s="2">
        <f t="shared" si="19"/>
        <v>7115572</v>
      </c>
      <c r="H25" s="2" t="str">
        <f t="shared" si="20"/>
        <v>6C9334</v>
      </c>
    </row>
    <row r="27" spans="1:11" x14ac:dyDescent="0.2">
      <c r="B27">
        <f t="shared" si="4"/>
        <v>7.884129866678478</v>
      </c>
      <c r="C27">
        <f t="shared" si="5"/>
        <v>15.768370465518004</v>
      </c>
      <c r="D27" s="3">
        <v>903.08</v>
      </c>
      <c r="E27">
        <f t="shared" ref="E27" si="21">D27*1000000*$E$2</f>
        <v>14796062.719999999</v>
      </c>
      <c r="F27" t="str">
        <f>DEC2HEX(E27,6)</f>
        <v>E1C51E</v>
      </c>
      <c r="G27">
        <f>ROUNDUP(D27*1000000/$G$2,0)</f>
        <v>14796063</v>
      </c>
      <c r="H27" t="str">
        <f>DEC2HEX(G27,6)</f>
        <v>E1C51F</v>
      </c>
      <c r="I27" t="s">
        <v>11</v>
      </c>
    </row>
    <row r="28" spans="1:11" x14ac:dyDescent="0.2">
      <c r="B28">
        <f t="shared" si="4"/>
        <v>7.8653174848658924</v>
      </c>
      <c r="C28">
        <f t="shared" si="5"/>
        <v>15.730745437673985</v>
      </c>
      <c r="D28">
        <v>905.24</v>
      </c>
      <c r="E28">
        <f t="shared" ref="E28:E39" si="22">D28*1000000*$E$2</f>
        <v>14831452.16</v>
      </c>
      <c r="F28" t="str">
        <f t="shared" ref="F28:F39" si="23">DEC2HEX(E28,6)</f>
        <v>E24F5C</v>
      </c>
      <c r="G28">
        <f t="shared" ref="G28:G39" si="24">ROUNDUP(D28*1000000/$G$2,0)</f>
        <v>14831453</v>
      </c>
      <c r="H28" t="str">
        <f t="shared" ref="H28:H39" si="25">DEC2HEX(G28,6)</f>
        <v>E24F5D</v>
      </c>
      <c r="I28" t="s">
        <v>11</v>
      </c>
    </row>
    <row r="29" spans="1:11" x14ac:dyDescent="0.2">
      <c r="B29">
        <f t="shared" si="4"/>
        <v>7.8465946660789072</v>
      </c>
      <c r="C29">
        <f t="shared" si="5"/>
        <v>15.69329953713908</v>
      </c>
      <c r="D29">
        <v>907.4</v>
      </c>
      <c r="E29">
        <f t="shared" si="22"/>
        <v>14866841.6</v>
      </c>
      <c r="F29" t="str">
        <f t="shared" si="23"/>
        <v>E2D999</v>
      </c>
      <c r="G29">
        <f t="shared" si="24"/>
        <v>14866842</v>
      </c>
      <c r="H29" t="str">
        <f t="shared" si="25"/>
        <v>E2D99A</v>
      </c>
      <c r="I29" t="s">
        <v>11</v>
      </c>
    </row>
    <row r="30" spans="1:11" x14ac:dyDescent="0.2">
      <c r="B30">
        <f t="shared" si="4"/>
        <v>7.8279607722415232</v>
      </c>
      <c r="C30">
        <f t="shared" si="5"/>
        <v>15.656031487752321</v>
      </c>
      <c r="D30">
        <v>909.56</v>
      </c>
      <c r="E30">
        <f t="shared" si="22"/>
        <v>14902231.039999999</v>
      </c>
      <c r="F30" t="str">
        <f t="shared" si="23"/>
        <v>E363D7</v>
      </c>
      <c r="G30">
        <f t="shared" si="24"/>
        <v>14902232</v>
      </c>
      <c r="H30" t="str">
        <f t="shared" si="25"/>
        <v>E363D8</v>
      </c>
      <c r="I30" t="s">
        <v>11</v>
      </c>
    </row>
    <row r="31" spans="1:11" x14ac:dyDescent="0.2">
      <c r="B31">
        <f t="shared" si="4"/>
        <v>7.8094151713245292</v>
      </c>
      <c r="C31">
        <f t="shared" si="5"/>
        <v>15.61894002544641</v>
      </c>
      <c r="D31">
        <v>911.72</v>
      </c>
      <c r="E31">
        <f t="shared" si="22"/>
        <v>14937620.479999999</v>
      </c>
      <c r="F31" t="str">
        <f t="shared" si="23"/>
        <v>E3EE14</v>
      </c>
      <c r="G31">
        <f t="shared" si="24"/>
        <v>14937621</v>
      </c>
      <c r="H31" t="str">
        <f t="shared" si="25"/>
        <v>E3EE15</v>
      </c>
      <c r="I31" t="s">
        <v>11</v>
      </c>
    </row>
    <row r="32" spans="1:11" x14ac:dyDescent="0.2">
      <c r="B32">
        <f t="shared" si="4"/>
        <v>7.7909572372740401</v>
      </c>
      <c r="C32">
        <f t="shared" si="5"/>
        <v>15.582023898104785</v>
      </c>
      <c r="D32">
        <v>913.88</v>
      </c>
      <c r="E32">
        <f t="shared" si="22"/>
        <v>14973009.92</v>
      </c>
      <c r="F32" t="str">
        <f t="shared" si="23"/>
        <v>E47851</v>
      </c>
      <c r="G32">
        <f t="shared" si="24"/>
        <v>14973010</v>
      </c>
      <c r="H32" t="str">
        <f t="shared" si="25"/>
        <v>E47852</v>
      </c>
      <c r="I32" t="s">
        <v>11</v>
      </c>
    </row>
    <row r="33" spans="2:9" x14ac:dyDescent="0.2">
      <c r="B33">
        <f t="shared" si="4"/>
        <v>7.7725863499410508</v>
      </c>
      <c r="C33">
        <f t="shared" si="5"/>
        <v>15.545281865420725</v>
      </c>
      <c r="D33">
        <v>916.04</v>
      </c>
      <c r="E33">
        <f t="shared" si="22"/>
        <v>15008399.359999999</v>
      </c>
      <c r="F33" t="str">
        <f t="shared" si="23"/>
        <v>E5028F</v>
      </c>
      <c r="G33">
        <f t="shared" si="24"/>
        <v>15008400</v>
      </c>
      <c r="H33" t="str">
        <f t="shared" si="25"/>
        <v>E50290</v>
      </c>
      <c r="I33" t="s">
        <v>11</v>
      </c>
    </row>
    <row r="34" spans="2:9" x14ac:dyDescent="0.2">
      <c r="B34">
        <f t="shared" si="4"/>
        <v>7.75430189501198</v>
      </c>
      <c r="C34">
        <f t="shared" si="5"/>
        <v>15.508712698758439</v>
      </c>
      <c r="D34">
        <v>918.2</v>
      </c>
      <c r="E34">
        <f t="shared" si="22"/>
        <v>15043788.799999999</v>
      </c>
      <c r="F34" t="str">
        <f t="shared" si="23"/>
        <v>E58CCC</v>
      </c>
      <c r="G34">
        <f t="shared" si="24"/>
        <v>15043789</v>
      </c>
      <c r="H34" t="str">
        <f t="shared" si="25"/>
        <v>E58CCD</v>
      </c>
      <c r="I34" t="s">
        <v>11</v>
      </c>
    </row>
    <row r="35" spans="2:9" x14ac:dyDescent="0.2">
      <c r="B35">
        <f t="shared" si="4"/>
        <v>7.7361032639401968</v>
      </c>
      <c r="C35">
        <f t="shared" si="5"/>
        <v>15.472315181016123</v>
      </c>
      <c r="D35">
        <v>920.36</v>
      </c>
      <c r="E35">
        <f t="shared" si="22"/>
        <v>15079178.24</v>
      </c>
      <c r="F35" t="str">
        <f t="shared" si="23"/>
        <v>E6170A</v>
      </c>
      <c r="G35">
        <f t="shared" si="24"/>
        <v>15079179</v>
      </c>
      <c r="H35" t="str">
        <f t="shared" si="25"/>
        <v>E6170B</v>
      </c>
      <c r="I35" t="s">
        <v>11</v>
      </c>
    </row>
    <row r="36" spans="2:9" x14ac:dyDescent="0.2">
      <c r="B36">
        <f t="shared" si="4"/>
        <v>7.7179898538785068</v>
      </c>
      <c r="C36">
        <f t="shared" si="5"/>
        <v>15.436088106490917</v>
      </c>
      <c r="D36">
        <v>922.52</v>
      </c>
      <c r="E36">
        <f t="shared" si="22"/>
        <v>15114567.68</v>
      </c>
      <c r="F36" t="str">
        <f t="shared" si="23"/>
        <v>E6A147</v>
      </c>
      <c r="G36">
        <f t="shared" si="24"/>
        <v>15114568</v>
      </c>
      <c r="H36" t="str">
        <f t="shared" si="25"/>
        <v>E6A148</v>
      </c>
      <c r="I36" t="s">
        <v>11</v>
      </c>
    </row>
    <row r="37" spans="2:9" x14ac:dyDescent="0.2">
      <c r="B37">
        <f t="shared" si="4"/>
        <v>7.6999610676125796</v>
      </c>
      <c r="C37">
        <f t="shared" si="5"/>
        <v>15.400030280745773</v>
      </c>
      <c r="D37">
        <v>924.68</v>
      </c>
      <c r="E37">
        <f t="shared" si="22"/>
        <v>15149957.119999999</v>
      </c>
      <c r="F37" t="str">
        <f t="shared" si="23"/>
        <v>E72B85</v>
      </c>
      <c r="G37">
        <f t="shared" si="24"/>
        <v>15149958</v>
      </c>
      <c r="H37" t="str">
        <f t="shared" si="25"/>
        <v>E72B86</v>
      </c>
      <c r="I37" t="s">
        <v>11</v>
      </c>
    </row>
    <row r="38" spans="2:9" x14ac:dyDescent="0.2">
      <c r="B38">
        <f t="shared" si="4"/>
        <v>7.6820163134953177</v>
      </c>
      <c r="C38">
        <f t="shared" si="5"/>
        <v>15.364140520478184</v>
      </c>
      <c r="D38">
        <v>926.84</v>
      </c>
      <c r="E38">
        <f t="shared" si="22"/>
        <v>15185346.559999999</v>
      </c>
      <c r="F38" t="str">
        <f t="shared" si="23"/>
        <v>E7B5C2</v>
      </c>
      <c r="G38">
        <f t="shared" si="24"/>
        <v>15185347</v>
      </c>
      <c r="H38" t="str">
        <f t="shared" si="25"/>
        <v>E7B5C3</v>
      </c>
      <c r="I38" t="s">
        <v>11</v>
      </c>
    </row>
    <row r="39" spans="2:9" x14ac:dyDescent="0.2">
      <c r="B39">
        <f t="shared" si="4"/>
        <v>7.7814207650273222</v>
      </c>
      <c r="C39">
        <f t="shared" si="5"/>
        <v>15.56295081967213</v>
      </c>
      <c r="D39">
        <v>915</v>
      </c>
      <c r="E39">
        <f t="shared" si="22"/>
        <v>14991360</v>
      </c>
      <c r="F39" t="str">
        <f t="shared" si="23"/>
        <v>E4C000</v>
      </c>
      <c r="G39">
        <f t="shared" si="24"/>
        <v>14991360</v>
      </c>
      <c r="H39" t="str">
        <f t="shared" si="25"/>
        <v>E4C000</v>
      </c>
      <c r="I39" t="s">
        <v>11</v>
      </c>
    </row>
    <row r="41" spans="2:9" x14ac:dyDescent="0.2">
      <c r="B41">
        <f t="shared" ref="B41" si="26">$B$2/D41/10</f>
        <v>15.148936170212767</v>
      </c>
      <c r="C41">
        <f t="shared" ref="C41" si="27">$C$2/D41/10</f>
        <v>30.298085106382977</v>
      </c>
      <c r="D41" s="2">
        <v>470</v>
      </c>
      <c r="E41" s="2">
        <f t="shared" ref="E41" si="28">D41*1000000*$E$2</f>
        <v>7700480</v>
      </c>
      <c r="F41" s="2" t="str">
        <f t="shared" ref="F41" si="29">DEC2HEX(E41,6)</f>
        <v>758000</v>
      </c>
      <c r="G41" s="2">
        <f t="shared" ref="G41" si="30">ROUNDUP(D41*1000000/$G$2,0)</f>
        <v>7700480</v>
      </c>
      <c r="H41" s="2" t="str">
        <f t="shared" ref="H41" si="31">DEC2HEX(G41,6)</f>
        <v>758000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Pau et des Pays de l'Adour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Congduc Pham</dc:creator>
  <cp:lastModifiedBy>Utilisateur de Microsoft Office</cp:lastModifiedBy>
  <dcterms:created xsi:type="dcterms:W3CDTF">2015-12-27T08:58:06Z</dcterms:created>
  <dcterms:modified xsi:type="dcterms:W3CDTF">2017-05-15T07:41:06Z</dcterms:modified>
</cp:coreProperties>
</file>